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2.XuLyBH\"/>
    </mc:Choice>
  </mc:AlternateContent>
  <bookViews>
    <workbookView xWindow="-15" yWindow="4035" windowWidth="10320" windowHeight="4065" activeTab="6"/>
  </bookViews>
  <sheets>
    <sheet name="TG102" sheetId="25" r:id="rId1"/>
    <sheet name="TG102SE" sheetId="20" r:id="rId2"/>
    <sheet name="TG102V" sheetId="22" r:id="rId3"/>
    <sheet name="TG102LE" sheetId="21" r:id="rId4"/>
    <sheet name="TG007" sheetId="23" r:id="rId5"/>
    <sheet name="Ireader" sheetId="24" r:id="rId6"/>
    <sheet name="Tong hop thang" sheetId="17" r:id="rId7"/>
  </sheets>
  <calcPr calcId="152511"/>
</workbook>
</file>

<file path=xl/calcChain.xml><?xml version="1.0" encoding="utf-8"?>
<calcChain xmlns="http://schemas.openxmlformats.org/spreadsheetml/2006/main">
  <c r="V30" i="25" l="1"/>
  <c r="V29" i="25"/>
  <c r="V28" i="25"/>
  <c r="V27" i="25"/>
  <c r="V26" i="25"/>
  <c r="V25" i="25"/>
  <c r="V24" i="25"/>
  <c r="V23" i="25"/>
  <c r="V18" i="25"/>
  <c r="V17" i="25"/>
  <c r="V30" i="24"/>
  <c r="V29" i="24"/>
  <c r="V28" i="24"/>
  <c r="V27" i="24"/>
  <c r="V26" i="24"/>
  <c r="V25" i="24"/>
  <c r="V24" i="24"/>
  <c r="V23" i="24"/>
  <c r="V18" i="24"/>
  <c r="V17" i="24"/>
  <c r="V19" i="24" s="1"/>
  <c r="V30" i="23"/>
  <c r="V29" i="23"/>
  <c r="V28" i="23"/>
  <c r="V27" i="23"/>
  <c r="V26" i="23"/>
  <c r="V25" i="23"/>
  <c r="V24" i="23"/>
  <c r="V23" i="23"/>
  <c r="V18" i="23"/>
  <c r="V17" i="23"/>
  <c r="V19" i="23" s="1"/>
  <c r="V19" i="25" l="1"/>
  <c r="V30" i="22"/>
  <c r="V29" i="22"/>
  <c r="V28" i="22"/>
  <c r="V27" i="22"/>
  <c r="V26" i="22"/>
  <c r="V25" i="22"/>
  <c r="V24" i="22"/>
  <c r="V23" i="22"/>
  <c r="V18" i="22"/>
  <c r="V17" i="22"/>
  <c r="V30" i="21"/>
  <c r="V29" i="21"/>
  <c r="V28" i="21"/>
  <c r="V27" i="21"/>
  <c r="V26" i="21"/>
  <c r="V25" i="21"/>
  <c r="V24" i="21"/>
  <c r="V23" i="21"/>
  <c r="V18" i="21"/>
  <c r="V17" i="21"/>
  <c r="V19" i="21" l="1"/>
  <c r="V19" i="22"/>
  <c r="V30" i="20"/>
  <c r="V29" i="20"/>
  <c r="V28" i="20"/>
  <c r="V27" i="20"/>
  <c r="V26" i="20"/>
  <c r="V25" i="20"/>
  <c r="V24" i="20"/>
  <c r="V23" i="20"/>
  <c r="V18" i="20"/>
  <c r="V17" i="20"/>
  <c r="V19" i="20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<sst xmlns="http://schemas.openxmlformats.org/spreadsheetml/2006/main" count="926" uniqueCount="138">
  <si>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</si>
  <si>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</si>
  <si>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</si>
  <si>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</si>
  <si>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</si>
  <si>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</si>
  <si>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</si>
  <si>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</si>
  <si>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</si>
  <si>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</si>
  <si>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</si>
  <si>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</si>
  <si>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</si>
  <si>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</si>
  <si>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</si>
  <si>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</si>
  <si>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</si>
  <si>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</si>
  <si>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</si>
  <si>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</si>
  <si>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</si>
  <si>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</si>
  <si>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</si>
  <si>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</si>
  <si>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</si>
  <si>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</si>
  <si>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</si>
  <si>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</si>
  <si>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</si>
  <si>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</si>
  <si>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</si>
  <si>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</si>
  <si>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</si>
  <si>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</si>
  <si>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</si>
  <si>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</si>
  <si>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</si>
  <si>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</si>
  <si>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</si>
  <si>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</si>
  <si>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</si>
  <si>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</si>
  <si>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</si>
  <si>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</si>
  <si>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</si>
  <si>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</si>
  <si>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</si>
  <si>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TG102SE</t>
  </si>
  <si>
    <t>s</t>
  </si>
  <si>
    <t>XỬ LÝ THIẾT BỊ BẢO HÀNH THÁNG 07 NĂM 2018</t>
  </si>
  <si>
    <t>Còn BH</t>
  </si>
  <si>
    <t>TG102V</t>
  </si>
  <si>
    <t>Anh Tuấn BG</t>
  </si>
  <si>
    <t>TG102</t>
  </si>
  <si>
    <t>H</t>
  </si>
  <si>
    <t>Thẻ</t>
  </si>
  <si>
    <t>TG007</t>
  </si>
  <si>
    <t>TG102LE</t>
  </si>
  <si>
    <t>124.158.005.014,16870</t>
  </si>
  <si>
    <t xml:space="preserve">W.1.00.---01.180629 </t>
  </si>
  <si>
    <t>GSM chập chờn</t>
  </si>
  <si>
    <t>Sim</t>
  </si>
  <si>
    <t>VI.1.00.---01.180629</t>
  </si>
  <si>
    <t>124.158.005.014,16767</t>
  </si>
  <si>
    <t>Thay MCU + tran +anten GSM</t>
  </si>
  <si>
    <t>sim</t>
  </si>
  <si>
    <t>SE.2.03.---23.111215</t>
  </si>
  <si>
    <t xml:space="preserve">TG.007.---14.060116 </t>
  </si>
  <si>
    <t>869668023331311,  203.162.121.025,09007</t>
  </si>
  <si>
    <t>Không nhận sim</t>
  </si>
  <si>
    <t>Thay khay sim</t>
  </si>
  <si>
    <t>SE.3.00.---02.180626</t>
  </si>
  <si>
    <t>BT</t>
  </si>
  <si>
    <t>Đạt</t>
  </si>
  <si>
    <t xml:space="preserve">TG.007.---16.051017 </t>
  </si>
  <si>
    <t>SE.3.00.---01.181017</t>
  </si>
  <si>
    <t>Hỏng quá áp + cầu chì</t>
  </si>
  <si>
    <t>Thay diode quá áp + cầu chì</t>
  </si>
  <si>
    <t>Ireader</t>
  </si>
  <si>
    <t>SL: 1</t>
  </si>
  <si>
    <t>Lỗi connector</t>
  </si>
  <si>
    <t>Thay connectot</t>
  </si>
  <si>
    <t>1502131516, 124.158.005.014,16870</t>
  </si>
  <si>
    <t>ID mới: 865904027271292</t>
  </si>
  <si>
    <t>X.4.0.0.00002.180125</t>
  </si>
  <si>
    <t>Lỗi IC giao tiếp</t>
  </si>
  <si>
    <t>Thay IC giao tiếp</t>
  </si>
  <si>
    <t>866762029434857, 124.158.005.014,16870</t>
  </si>
  <si>
    <t>X.4.0.0.00001.221117</t>
  </si>
  <si>
    <t>866762024301903, 124.158.005.014,16870</t>
  </si>
  <si>
    <t>Lỗi IC giao tiếp, thẻ nhớ lỗi</t>
  </si>
  <si>
    <t>0 ốc</t>
  </si>
  <si>
    <t>Lỗi khởi động</t>
  </si>
  <si>
    <t>1504170852, 124.158.005.014,16870</t>
  </si>
  <si>
    <t>Nâng cấp FW</t>
  </si>
  <si>
    <t>Xóa lịch sử</t>
  </si>
  <si>
    <t>ID mới: 865904028268610</t>
  </si>
  <si>
    <t>X.3.0.0</t>
  </si>
  <si>
    <t>2 ốc, thẻ</t>
  </si>
  <si>
    <t>866762029015060, 124.158.005.014,16870</t>
  </si>
  <si>
    <t>Hỏng led GPS</t>
  </si>
  <si>
    <t>Thay led , nâng cấp FW</t>
  </si>
  <si>
    <t>0 ốc, thẻ</t>
  </si>
  <si>
    <t>1505181007, 124.158.005.014,16870</t>
  </si>
  <si>
    <t>ID mới: 866762024169011</t>
  </si>
  <si>
    <t>Sim khách lỗi</t>
  </si>
  <si>
    <t>Khách không sửa</t>
  </si>
  <si>
    <t>Lỗi khởi động,  GPS yếu</t>
  </si>
  <si>
    <t>Lỗi ACC</t>
  </si>
  <si>
    <t>Thay diode bằng cầu chì, Đổi mới tb cho khách</t>
  </si>
  <si>
    <t>Thiết bị oxi hóa cháy mạch</t>
  </si>
  <si>
    <t>Không sửa</t>
  </si>
  <si>
    <t>KS</t>
  </si>
  <si>
    <t>Đổi mới</t>
  </si>
  <si>
    <t>19/7/2018</t>
  </si>
  <si>
    <t>SE.3.00.---01.120817</t>
  </si>
  <si>
    <t>SE.3.00.---02.180711</t>
  </si>
  <si>
    <t>Thiết bị hoạt động bình thương</t>
  </si>
  <si>
    <t>SE.2.03.---25.111215</t>
  </si>
  <si>
    <t>Lỗi memory ko sáng</t>
  </si>
  <si>
    <t>866762029513999, 124.158.005.014,16870</t>
  </si>
  <si>
    <t>Lỗi thẻ nhớ</t>
  </si>
  <si>
    <t xml:space="preserve">Format lại thẻ </t>
  </si>
  <si>
    <t>thẻ</t>
  </si>
  <si>
    <t>thẻ + 0 ốc</t>
  </si>
  <si>
    <t>866762029422811, 124.158.005.014,16870</t>
  </si>
  <si>
    <t>Hỏng module GSM</t>
  </si>
  <si>
    <t>865904028268610, 124.158.005.014,16870</t>
  </si>
  <si>
    <t>Thiết hoạt động bình thường</t>
  </si>
  <si>
    <t>VI.1.00.---01.180630</t>
  </si>
  <si>
    <t>Xóa lịch sử, nâng cấp FW</t>
  </si>
  <si>
    <t>21/7/2018</t>
  </si>
  <si>
    <t>24/7/2018</t>
  </si>
  <si>
    <t>Lỗi GSM</t>
  </si>
  <si>
    <t>Anh Bắc xử lý</t>
  </si>
  <si>
    <t>Tuấn BG</t>
  </si>
  <si>
    <t>25/08/2018</t>
  </si>
  <si>
    <t>Câu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</si>
</sst>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4" fontId="15" fillId="3" borderId="1" xfId="0" quotePrefix="1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quotePrefix="1" applyFont="1" applyFill="1" applyBorder="1" applyAlignment="1">
      <alignment horizontal="center" vertical="center" wrapText="1"/>
    </xf>
    <xf numFmtId="3" fontId="15" fillId="0" borderId="1" xfId="0" applyNumberFormat="1" applyFont="1" applyFill="1" applyBorder="1" applyAlignment="1">
      <alignment horizontal="center" vertical="center" wrapText="1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/>
    </xf>
    <xf numFmtId="0" fontId="15" fillId="3" borderId="1" xfId="0" quotePrefix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3" borderId="0" xfId="0" applyFont="1" applyFill="1"/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L4" zoomScale="70" zoomScaleNormal="70" workbookViewId="0">
      <selection activeCell="B6" sqref="B6:R14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81" t="s">
        <v>49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1"/>
    </row>
    <row r="2" spans="1:22" ht="20.25" customHeight="1" x14ac:dyDescent="0.25">
      <c r="A2" s="82" t="s">
        <v>11</v>
      </c>
      <c r="B2" s="83"/>
      <c r="C2" s="83"/>
      <c r="D2" s="83"/>
      <c r="E2" s="84" t="s">
        <v>52</v>
      </c>
      <c r="F2" s="8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4" t="s">
        <v>6</v>
      </c>
      <c r="K4" s="74" t="s">
        <v>15</v>
      </c>
      <c r="L4" s="74"/>
      <c r="M4" s="74" t="s">
        <v>8</v>
      </c>
      <c r="N4" s="74"/>
      <c r="O4" s="87" t="s">
        <v>9</v>
      </c>
      <c r="P4" s="87" t="s">
        <v>18</v>
      </c>
      <c r="Q4" s="74" t="s">
        <v>26</v>
      </c>
      <c r="R4" s="74" t="s">
        <v>20</v>
      </c>
      <c r="U4" s="74" t="s">
        <v>26</v>
      </c>
      <c r="V4" s="74" t="s">
        <v>20</v>
      </c>
    </row>
    <row r="5" spans="1:22" ht="45" customHeight="1" x14ac:dyDescent="0.25">
      <c r="A5" s="85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5" t="s">
        <v>5</v>
      </c>
      <c r="H5" s="5" t="s">
        <v>7</v>
      </c>
      <c r="I5" s="19" t="s">
        <v>19</v>
      </c>
      <c r="J5" s="74"/>
      <c r="K5" s="57" t="s">
        <v>16</v>
      </c>
      <c r="L5" s="57" t="s">
        <v>17</v>
      </c>
      <c r="M5" s="56" t="s">
        <v>13</v>
      </c>
      <c r="N5" s="57" t="s">
        <v>14</v>
      </c>
      <c r="O5" s="87"/>
      <c r="P5" s="87"/>
      <c r="Q5" s="74"/>
      <c r="R5" s="74"/>
      <c r="U5" s="74"/>
      <c r="V5" s="74"/>
    </row>
    <row r="6" spans="1:22" s="59" customFormat="1" ht="15.75" customHeight="1" x14ac:dyDescent="0.25">
      <c r="A6" s="16">
        <v>1</v>
      </c>
      <c r="B6" s="21">
        <v>43350</v>
      </c>
      <c r="C6" s="21">
        <v>43411</v>
      </c>
      <c r="D6" s="16" t="s">
        <v>53</v>
      </c>
      <c r="E6" s="36">
        <v>866762024169011</v>
      </c>
      <c r="F6" s="16" t="s">
        <v>102</v>
      </c>
      <c r="G6" s="16" t="s">
        <v>54</v>
      </c>
      <c r="H6" s="16" t="s">
        <v>104</v>
      </c>
      <c r="I6" s="24" t="s">
        <v>103</v>
      </c>
      <c r="J6" s="16" t="s">
        <v>107</v>
      </c>
      <c r="K6" s="16"/>
      <c r="L6" s="16" t="s">
        <v>84</v>
      </c>
      <c r="M6" s="16" t="s">
        <v>106</v>
      </c>
      <c r="N6" s="16"/>
      <c r="O6" s="16" t="s">
        <v>72</v>
      </c>
      <c r="P6" s="16" t="s">
        <v>73</v>
      </c>
      <c r="Q6" s="58" t="s">
        <v>27</v>
      </c>
      <c r="R6" s="16" t="s">
        <v>34</v>
      </c>
      <c r="U6" s="75" t="s">
        <v>25</v>
      </c>
      <c r="V6" s="60" t="s">
        <v>28</v>
      </c>
    </row>
    <row r="7" spans="1:22" s="59" customFormat="1" ht="15.75" customHeight="1" x14ac:dyDescent="0.25">
      <c r="A7" s="16">
        <v>2</v>
      </c>
      <c r="B7" s="21">
        <v>43350</v>
      </c>
      <c r="C7" s="21">
        <v>43411</v>
      </c>
      <c r="D7" s="16" t="s">
        <v>53</v>
      </c>
      <c r="E7" s="36">
        <v>866762029434857</v>
      </c>
      <c r="F7" s="16" t="s">
        <v>91</v>
      </c>
      <c r="G7" s="16" t="s">
        <v>54</v>
      </c>
      <c r="H7" s="24"/>
      <c r="I7" s="24" t="s">
        <v>87</v>
      </c>
      <c r="J7" s="16"/>
      <c r="K7" s="16"/>
      <c r="L7" s="16" t="s">
        <v>84</v>
      </c>
      <c r="M7" s="16" t="s">
        <v>95</v>
      </c>
      <c r="N7" s="16"/>
      <c r="O7" s="16" t="s">
        <v>72</v>
      </c>
      <c r="P7" s="16" t="s">
        <v>73</v>
      </c>
      <c r="Q7" s="58" t="s">
        <v>27</v>
      </c>
      <c r="R7" s="16" t="s">
        <v>34</v>
      </c>
      <c r="U7" s="76"/>
      <c r="V7" s="60" t="s">
        <v>46</v>
      </c>
    </row>
    <row r="8" spans="1:22" s="59" customFormat="1" ht="15.75" customHeight="1" x14ac:dyDescent="0.25">
      <c r="A8" s="16">
        <v>3</v>
      </c>
      <c r="B8" s="21">
        <v>43350</v>
      </c>
      <c r="C8" s="21">
        <v>43411</v>
      </c>
      <c r="D8" s="16" t="s">
        <v>53</v>
      </c>
      <c r="E8" s="36">
        <v>866762024301903</v>
      </c>
      <c r="F8" s="16" t="s">
        <v>55</v>
      </c>
      <c r="G8" s="16" t="s">
        <v>54</v>
      </c>
      <c r="H8" s="25"/>
      <c r="I8" s="24" t="s">
        <v>89</v>
      </c>
      <c r="J8" s="16" t="s">
        <v>90</v>
      </c>
      <c r="K8" s="16" t="s">
        <v>88</v>
      </c>
      <c r="L8" s="16" t="s">
        <v>84</v>
      </c>
      <c r="M8" s="16" t="s">
        <v>86</v>
      </c>
      <c r="N8" s="16"/>
      <c r="O8" s="16" t="s">
        <v>72</v>
      </c>
      <c r="P8" s="16" t="s">
        <v>73</v>
      </c>
      <c r="Q8" s="58" t="s">
        <v>25</v>
      </c>
      <c r="R8" s="16" t="s">
        <v>40</v>
      </c>
      <c r="U8" s="76"/>
      <c r="V8" s="60" t="s">
        <v>30</v>
      </c>
    </row>
    <row r="9" spans="1:22" s="59" customFormat="1" ht="16.5" x14ac:dyDescent="0.25">
      <c r="A9" s="16">
        <v>4</v>
      </c>
      <c r="B9" s="21">
        <v>43350</v>
      </c>
      <c r="C9" s="21">
        <v>43411</v>
      </c>
      <c r="D9" s="16" t="s">
        <v>53</v>
      </c>
      <c r="E9" s="36">
        <v>865904027271292</v>
      </c>
      <c r="F9" s="16" t="s">
        <v>55</v>
      </c>
      <c r="G9" s="16" t="s">
        <v>54</v>
      </c>
      <c r="H9" s="25" t="s">
        <v>83</v>
      </c>
      <c r="I9" s="24" t="s">
        <v>82</v>
      </c>
      <c r="J9" s="16" t="s">
        <v>85</v>
      </c>
      <c r="K9" s="16"/>
      <c r="L9" s="16" t="s">
        <v>84</v>
      </c>
      <c r="M9" s="16" t="s">
        <v>86</v>
      </c>
      <c r="N9" s="16"/>
      <c r="O9" s="16" t="s">
        <v>72</v>
      </c>
      <c r="P9" s="16" t="s">
        <v>73</v>
      </c>
      <c r="Q9" s="58" t="s">
        <v>25</v>
      </c>
      <c r="R9" s="16" t="s">
        <v>40</v>
      </c>
      <c r="U9" s="76"/>
      <c r="V9" s="60" t="s">
        <v>41</v>
      </c>
    </row>
    <row r="10" spans="1:22" s="59" customFormat="1" ht="15.75" customHeight="1" x14ac:dyDescent="0.25">
      <c r="A10" s="16">
        <v>5</v>
      </c>
      <c r="B10" s="21">
        <v>43350</v>
      </c>
      <c r="C10" s="21">
        <v>43411</v>
      </c>
      <c r="D10" s="16" t="s">
        <v>53</v>
      </c>
      <c r="E10" s="36">
        <v>865904028268610</v>
      </c>
      <c r="F10" s="16"/>
      <c r="G10" s="16" t="s">
        <v>54</v>
      </c>
      <c r="H10" s="25" t="s">
        <v>96</v>
      </c>
      <c r="I10" s="25" t="s">
        <v>93</v>
      </c>
      <c r="J10" s="16" t="s">
        <v>92</v>
      </c>
      <c r="K10" s="16"/>
      <c r="L10" s="16" t="s">
        <v>84</v>
      </c>
      <c r="M10" s="16" t="s">
        <v>94</v>
      </c>
      <c r="N10" s="16"/>
      <c r="O10" s="16" t="s">
        <v>72</v>
      </c>
      <c r="P10" s="16" t="s">
        <v>73</v>
      </c>
      <c r="Q10" s="58" t="s">
        <v>27</v>
      </c>
      <c r="R10" s="16" t="s">
        <v>34</v>
      </c>
      <c r="U10" s="77"/>
      <c r="V10" s="60" t="s">
        <v>40</v>
      </c>
    </row>
    <row r="11" spans="1:22" s="59" customFormat="1" ht="15.75" customHeight="1" x14ac:dyDescent="0.25">
      <c r="A11" s="16">
        <v>6</v>
      </c>
      <c r="B11" s="21">
        <v>43350</v>
      </c>
      <c r="C11" s="21">
        <v>43411</v>
      </c>
      <c r="D11" s="16" t="s">
        <v>53</v>
      </c>
      <c r="E11" s="36">
        <v>866762029015060</v>
      </c>
      <c r="F11" s="16" t="s">
        <v>98</v>
      </c>
      <c r="G11" s="16" t="s">
        <v>54</v>
      </c>
      <c r="H11" s="16"/>
      <c r="I11" s="17" t="s">
        <v>99</v>
      </c>
      <c r="J11" s="16" t="s">
        <v>100</v>
      </c>
      <c r="K11" s="16" t="s">
        <v>97</v>
      </c>
      <c r="L11" s="16" t="s">
        <v>84</v>
      </c>
      <c r="M11" s="16" t="s">
        <v>101</v>
      </c>
      <c r="N11" s="16"/>
      <c r="O11" s="16" t="s">
        <v>72</v>
      </c>
      <c r="P11" s="16" t="s">
        <v>73</v>
      </c>
      <c r="Q11" s="58" t="s">
        <v>25</v>
      </c>
      <c r="R11" s="16" t="s">
        <v>40</v>
      </c>
      <c r="U11" s="78" t="s">
        <v>27</v>
      </c>
      <c r="V11" s="60" t="s">
        <v>32</v>
      </c>
    </row>
    <row r="12" spans="1:22" s="18" customFormat="1" ht="15.75" customHeight="1" x14ac:dyDescent="0.25">
      <c r="A12" s="34">
        <v>7</v>
      </c>
      <c r="B12" s="21" t="s">
        <v>114</v>
      </c>
      <c r="C12" s="21" t="s">
        <v>131</v>
      </c>
      <c r="D12" s="4" t="s">
        <v>53</v>
      </c>
      <c r="E12" s="22">
        <v>865904028280748</v>
      </c>
      <c r="F12" s="4" t="s">
        <v>123</v>
      </c>
      <c r="G12" s="4" t="s">
        <v>54</v>
      </c>
      <c r="H12" s="16"/>
      <c r="I12" s="16" t="s">
        <v>120</v>
      </c>
      <c r="J12" s="16" t="s">
        <v>121</v>
      </c>
      <c r="K12" s="16"/>
      <c r="L12" s="16" t="s">
        <v>84</v>
      </c>
      <c r="M12" s="16" t="s">
        <v>122</v>
      </c>
      <c r="N12" s="16"/>
      <c r="O12" s="16" t="s">
        <v>72</v>
      </c>
      <c r="P12" s="16" t="s">
        <v>73</v>
      </c>
      <c r="Q12" s="33" t="s">
        <v>27</v>
      </c>
      <c r="R12" s="72" t="s">
        <v>34</v>
      </c>
      <c r="U12" s="79"/>
      <c r="V12" s="44" t="s">
        <v>33</v>
      </c>
    </row>
    <row r="13" spans="1:22" s="2" customFormat="1" ht="15.75" customHeight="1" x14ac:dyDescent="0.25">
      <c r="A13" s="34">
        <v>8</v>
      </c>
      <c r="B13" s="21" t="s">
        <v>114</v>
      </c>
      <c r="C13" s="21" t="s">
        <v>131</v>
      </c>
      <c r="D13" s="4" t="s">
        <v>53</v>
      </c>
      <c r="E13" s="22">
        <v>866762029422811</v>
      </c>
      <c r="F13" s="49" t="s">
        <v>124</v>
      </c>
      <c r="G13" s="4" t="s">
        <v>54</v>
      </c>
      <c r="H13" s="26"/>
      <c r="I13" s="26" t="s">
        <v>125</v>
      </c>
      <c r="J13" s="26" t="s">
        <v>126</v>
      </c>
      <c r="K13" s="26" t="s">
        <v>97</v>
      </c>
      <c r="L13" s="16"/>
      <c r="M13" s="16" t="s">
        <v>106</v>
      </c>
      <c r="N13" s="26"/>
      <c r="O13" s="16" t="s">
        <v>72</v>
      </c>
      <c r="P13" s="16" t="s">
        <v>73</v>
      </c>
      <c r="Q13" s="33" t="s">
        <v>25</v>
      </c>
      <c r="R13" s="73" t="s">
        <v>46</v>
      </c>
      <c r="U13" s="80"/>
      <c r="V13" s="43" t="s">
        <v>34</v>
      </c>
    </row>
    <row r="14" spans="1:22" s="2" customFormat="1" ht="15.75" customHeight="1" x14ac:dyDescent="0.25">
      <c r="A14" s="34">
        <v>9</v>
      </c>
      <c r="B14" s="21" t="s">
        <v>114</v>
      </c>
      <c r="C14" s="21" t="s">
        <v>131</v>
      </c>
      <c r="D14" s="4" t="s">
        <v>53</v>
      </c>
      <c r="E14" s="22">
        <v>865904028268610</v>
      </c>
      <c r="F14" s="49"/>
      <c r="G14" s="4" t="s">
        <v>54</v>
      </c>
      <c r="H14" s="16"/>
      <c r="I14" s="16" t="s">
        <v>127</v>
      </c>
      <c r="J14" s="16" t="s">
        <v>128</v>
      </c>
      <c r="K14" s="16" t="s">
        <v>84</v>
      </c>
      <c r="L14" s="16"/>
      <c r="M14" s="16"/>
      <c r="N14" s="16"/>
      <c r="O14" s="16" t="s">
        <v>72</v>
      </c>
      <c r="P14" s="16" t="s">
        <v>73</v>
      </c>
      <c r="Q14" s="33" t="s">
        <v>27</v>
      </c>
      <c r="R14" s="73" t="s">
        <v>34</v>
      </c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5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4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49" t="s">
        <v>44</v>
      </c>
      <c r="V19" s="50">
        <f>SUM(V17:V18)</f>
        <v>9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7" t="s">
        <v>20</v>
      </c>
      <c r="V22" s="46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5" t="s">
        <v>35</v>
      </c>
      <c r="V23" s="46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5" t="s">
        <v>45</v>
      </c>
      <c r="V24" s="46">
        <f>COUNTIF(R6:R55,"GSM")</f>
        <v>1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5" t="s">
        <v>36</v>
      </c>
      <c r="V25" s="46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5" t="s">
        <v>42</v>
      </c>
      <c r="V26" s="46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5" t="s">
        <v>31</v>
      </c>
      <c r="V27" s="46">
        <f>COUNTIF(R6:R55,"LK")</f>
        <v>3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5" t="s">
        <v>37</v>
      </c>
      <c r="V28" s="46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5" t="s">
        <v>38</v>
      </c>
      <c r="V29" s="46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5" t="s">
        <v>39</v>
      </c>
      <c r="V30" s="46">
        <f>COUNTIF(R6:R55,"KL")</f>
        <v>5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1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81" t="s">
        <v>49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1"/>
    </row>
    <row r="2" spans="1:22" ht="20.25" customHeight="1" x14ac:dyDescent="0.25">
      <c r="A2" s="82" t="s">
        <v>11</v>
      </c>
      <c r="B2" s="83"/>
      <c r="C2" s="83"/>
      <c r="D2" s="83"/>
      <c r="E2" s="84" t="s">
        <v>52</v>
      </c>
      <c r="F2" s="8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4" t="s">
        <v>6</v>
      </c>
      <c r="K4" s="74" t="s">
        <v>15</v>
      </c>
      <c r="L4" s="74"/>
      <c r="M4" s="74" t="s">
        <v>8</v>
      </c>
      <c r="N4" s="74"/>
      <c r="O4" s="87" t="s">
        <v>9</v>
      </c>
      <c r="P4" s="87" t="s">
        <v>18</v>
      </c>
      <c r="Q4" s="74" t="s">
        <v>26</v>
      </c>
      <c r="R4" s="74" t="s">
        <v>20</v>
      </c>
      <c r="U4" s="74" t="s">
        <v>26</v>
      </c>
      <c r="V4" s="74" t="s">
        <v>20</v>
      </c>
    </row>
    <row r="5" spans="1:22" ht="45" customHeight="1" x14ac:dyDescent="0.25">
      <c r="A5" s="85"/>
      <c r="B5" s="52" t="s">
        <v>1</v>
      </c>
      <c r="C5" s="52" t="s">
        <v>2</v>
      </c>
      <c r="D5" s="51" t="s">
        <v>3</v>
      </c>
      <c r="E5" s="53" t="s">
        <v>12</v>
      </c>
      <c r="F5" s="51" t="s">
        <v>4</v>
      </c>
      <c r="G5" s="5" t="s">
        <v>5</v>
      </c>
      <c r="H5" s="5" t="s">
        <v>7</v>
      </c>
      <c r="I5" s="19" t="s">
        <v>19</v>
      </c>
      <c r="J5" s="74"/>
      <c r="K5" s="52" t="s">
        <v>16</v>
      </c>
      <c r="L5" s="52" t="s">
        <v>17</v>
      </c>
      <c r="M5" s="51" t="s">
        <v>13</v>
      </c>
      <c r="N5" s="52" t="s">
        <v>14</v>
      </c>
      <c r="O5" s="87"/>
      <c r="P5" s="87"/>
      <c r="Q5" s="74"/>
      <c r="R5" s="74"/>
      <c r="U5" s="74"/>
      <c r="V5" s="74"/>
    </row>
    <row r="6" spans="1:22" s="59" customFormat="1" ht="15.75" customHeight="1" x14ac:dyDescent="0.25">
      <c r="A6" s="16">
        <v>1</v>
      </c>
      <c r="B6" s="21">
        <v>43350</v>
      </c>
      <c r="C6" s="21">
        <v>43411</v>
      </c>
      <c r="D6" s="16" t="s">
        <v>47</v>
      </c>
      <c r="E6" s="36">
        <v>861694031094210</v>
      </c>
      <c r="F6" s="16"/>
      <c r="G6" s="16" t="s">
        <v>54</v>
      </c>
      <c r="H6" s="16"/>
      <c r="I6" s="24" t="s">
        <v>58</v>
      </c>
      <c r="J6" s="17" t="s">
        <v>69</v>
      </c>
      <c r="K6" s="16" t="s">
        <v>66</v>
      </c>
      <c r="L6" s="16" t="s">
        <v>71</v>
      </c>
      <c r="M6" s="17" t="s">
        <v>70</v>
      </c>
      <c r="N6" s="16"/>
      <c r="O6" s="16" t="s">
        <v>72</v>
      </c>
      <c r="P6" s="16" t="s">
        <v>73</v>
      </c>
      <c r="Q6" s="58" t="s">
        <v>25</v>
      </c>
      <c r="R6" s="16" t="s">
        <v>40</v>
      </c>
      <c r="U6" s="78" t="s">
        <v>25</v>
      </c>
      <c r="V6" s="60" t="s">
        <v>28</v>
      </c>
    </row>
    <row r="7" spans="1:22" s="59" customFormat="1" ht="15.75" customHeight="1" x14ac:dyDescent="0.25">
      <c r="A7" s="16">
        <v>2</v>
      </c>
      <c r="B7" s="21">
        <v>43350</v>
      </c>
      <c r="C7" s="21">
        <v>43411</v>
      </c>
      <c r="D7" s="16" t="s">
        <v>47</v>
      </c>
      <c r="E7" s="36">
        <v>861694031114331</v>
      </c>
      <c r="F7" s="16"/>
      <c r="G7" s="16" t="s">
        <v>54</v>
      </c>
      <c r="H7" s="24"/>
      <c r="I7" s="24"/>
      <c r="J7" s="17" t="s">
        <v>76</v>
      </c>
      <c r="K7" s="16" t="s">
        <v>75</v>
      </c>
      <c r="L7" s="16" t="s">
        <v>71</v>
      </c>
      <c r="M7" s="17" t="s">
        <v>77</v>
      </c>
      <c r="N7" s="16"/>
      <c r="O7" s="16" t="s">
        <v>72</v>
      </c>
      <c r="P7" s="16" t="s">
        <v>73</v>
      </c>
      <c r="Q7" s="58" t="s">
        <v>25</v>
      </c>
      <c r="R7" s="16" t="s">
        <v>41</v>
      </c>
      <c r="U7" s="79"/>
      <c r="V7" s="60" t="s">
        <v>46</v>
      </c>
    </row>
    <row r="8" spans="1:22" s="59" customFormat="1" ht="15.75" customHeight="1" x14ac:dyDescent="0.25">
      <c r="A8" s="16">
        <v>3</v>
      </c>
      <c r="B8" s="21">
        <v>43350</v>
      </c>
      <c r="C8" s="21">
        <v>43411</v>
      </c>
      <c r="D8" s="16" t="s">
        <v>47</v>
      </c>
      <c r="E8" s="36">
        <v>861694031094160</v>
      </c>
      <c r="F8" s="16"/>
      <c r="G8" s="16" t="s">
        <v>54</v>
      </c>
      <c r="H8" s="25"/>
      <c r="I8" s="24" t="s">
        <v>58</v>
      </c>
      <c r="J8" s="17" t="s">
        <v>76</v>
      </c>
      <c r="K8" s="16" t="s">
        <v>75</v>
      </c>
      <c r="L8" s="16" t="s">
        <v>71</v>
      </c>
      <c r="M8" s="17" t="s">
        <v>77</v>
      </c>
      <c r="N8" s="16"/>
      <c r="O8" s="16" t="s">
        <v>72</v>
      </c>
      <c r="P8" s="16" t="s">
        <v>73</v>
      </c>
      <c r="Q8" s="58" t="s">
        <v>25</v>
      </c>
      <c r="R8" s="16" t="s">
        <v>41</v>
      </c>
      <c r="U8" s="79"/>
      <c r="V8" s="60" t="s">
        <v>30</v>
      </c>
    </row>
    <row r="9" spans="1:22" s="2" customFormat="1" ht="15.75" customHeight="1" x14ac:dyDescent="0.25">
      <c r="A9" s="34">
        <v>4</v>
      </c>
      <c r="B9" s="21" t="s">
        <v>114</v>
      </c>
      <c r="C9" s="21" t="s">
        <v>131</v>
      </c>
      <c r="D9" s="4" t="s">
        <v>47</v>
      </c>
      <c r="E9" s="22">
        <v>861694031114331</v>
      </c>
      <c r="F9" s="49"/>
      <c r="G9" s="4" t="s">
        <v>54</v>
      </c>
      <c r="H9" s="25"/>
      <c r="I9" s="24" t="s">
        <v>58</v>
      </c>
      <c r="J9" s="16"/>
      <c r="K9" s="16" t="s">
        <v>71</v>
      </c>
      <c r="L9" s="16" t="s">
        <v>116</v>
      </c>
      <c r="M9" s="16" t="s">
        <v>94</v>
      </c>
      <c r="N9" s="16"/>
      <c r="O9" s="16" t="s">
        <v>72</v>
      </c>
      <c r="P9" s="16" t="s">
        <v>73</v>
      </c>
      <c r="Q9" s="58" t="s">
        <v>27</v>
      </c>
      <c r="R9" s="16" t="s">
        <v>33</v>
      </c>
      <c r="U9" s="79"/>
      <c r="V9" s="43" t="s">
        <v>41</v>
      </c>
    </row>
    <row r="10" spans="1:22" s="2" customFormat="1" ht="15.75" customHeight="1" x14ac:dyDescent="0.25">
      <c r="A10" s="34">
        <v>5</v>
      </c>
      <c r="B10" s="21" t="s">
        <v>114</v>
      </c>
      <c r="C10" s="21" t="s">
        <v>131</v>
      </c>
      <c r="D10" s="4" t="s">
        <v>47</v>
      </c>
      <c r="E10" s="22">
        <v>861694031094160</v>
      </c>
      <c r="F10" s="49" t="s">
        <v>65</v>
      </c>
      <c r="G10" s="4" t="s">
        <v>54</v>
      </c>
      <c r="H10" s="25"/>
      <c r="I10" s="25" t="s">
        <v>58</v>
      </c>
      <c r="J10" s="16" t="s">
        <v>105</v>
      </c>
      <c r="K10" s="16" t="s">
        <v>71</v>
      </c>
      <c r="L10" s="16" t="s">
        <v>116</v>
      </c>
      <c r="M10" s="16" t="s">
        <v>94</v>
      </c>
      <c r="N10" s="16"/>
      <c r="O10" s="16" t="s">
        <v>72</v>
      </c>
      <c r="P10" s="16" t="s">
        <v>73</v>
      </c>
      <c r="Q10" s="58" t="s">
        <v>27</v>
      </c>
      <c r="R10" s="16" t="s">
        <v>33</v>
      </c>
      <c r="U10" s="80"/>
      <c r="V10" s="43" t="s">
        <v>40</v>
      </c>
    </row>
    <row r="11" spans="1:22" s="2" customFormat="1" ht="15.75" customHeight="1" x14ac:dyDescent="0.25">
      <c r="A11" s="34">
        <v>6</v>
      </c>
      <c r="B11" s="21" t="s">
        <v>114</v>
      </c>
      <c r="C11" s="21" t="s">
        <v>131</v>
      </c>
      <c r="D11" s="4" t="s">
        <v>47</v>
      </c>
      <c r="E11" s="22">
        <v>863586032908323</v>
      </c>
      <c r="F11" s="49"/>
      <c r="G11" s="4" t="s">
        <v>50</v>
      </c>
      <c r="H11" s="16"/>
      <c r="I11" s="25" t="s">
        <v>58</v>
      </c>
      <c r="J11" s="16"/>
      <c r="K11" s="16" t="s">
        <v>115</v>
      </c>
      <c r="L11" s="16" t="s">
        <v>116</v>
      </c>
      <c r="M11" s="16" t="s">
        <v>94</v>
      </c>
      <c r="N11" s="16"/>
      <c r="O11" s="16" t="s">
        <v>72</v>
      </c>
      <c r="P11" s="16" t="s">
        <v>73</v>
      </c>
      <c r="Q11" s="58" t="s">
        <v>27</v>
      </c>
      <c r="R11" s="16" t="s">
        <v>33</v>
      </c>
      <c r="U11" s="78" t="s">
        <v>27</v>
      </c>
      <c r="V11" s="43" t="s">
        <v>32</v>
      </c>
    </row>
    <row r="12" spans="1:22" s="18" customFormat="1" ht="15.75" customHeight="1" x14ac:dyDescent="0.25">
      <c r="A12" s="34">
        <v>7</v>
      </c>
      <c r="B12" s="21" t="s">
        <v>114</v>
      </c>
      <c r="C12" s="21" t="s">
        <v>131</v>
      </c>
      <c r="D12" s="4" t="s">
        <v>47</v>
      </c>
      <c r="E12" s="22">
        <v>861694031094210</v>
      </c>
      <c r="F12" s="49"/>
      <c r="G12" s="4" t="s">
        <v>54</v>
      </c>
      <c r="H12" s="16"/>
      <c r="I12" s="25" t="s">
        <v>58</v>
      </c>
      <c r="J12" s="16" t="s">
        <v>117</v>
      </c>
      <c r="K12" s="16" t="s">
        <v>116</v>
      </c>
      <c r="L12" s="16"/>
      <c r="M12" s="16"/>
      <c r="N12" s="16"/>
      <c r="O12" s="16" t="s">
        <v>72</v>
      </c>
      <c r="P12" s="16" t="s">
        <v>73</v>
      </c>
      <c r="Q12" s="58" t="s">
        <v>27</v>
      </c>
      <c r="R12" s="16" t="s">
        <v>33</v>
      </c>
      <c r="U12" s="79"/>
      <c r="V12" s="44" t="s">
        <v>33</v>
      </c>
    </row>
    <row r="13" spans="1:22" s="2" customFormat="1" ht="15.75" customHeight="1" x14ac:dyDescent="0.25">
      <c r="A13" s="34">
        <v>8</v>
      </c>
      <c r="B13" s="21" t="s">
        <v>114</v>
      </c>
      <c r="C13" s="21" t="s">
        <v>131</v>
      </c>
      <c r="D13" s="4" t="s">
        <v>47</v>
      </c>
      <c r="E13" s="22">
        <v>861694031783630</v>
      </c>
      <c r="F13" s="49" t="s">
        <v>65</v>
      </c>
      <c r="G13" s="4" t="s">
        <v>54</v>
      </c>
      <c r="H13" s="26"/>
      <c r="I13" s="26" t="s">
        <v>58</v>
      </c>
      <c r="J13" s="26" t="s">
        <v>119</v>
      </c>
      <c r="K13" s="26" t="s">
        <v>118</v>
      </c>
      <c r="L13" s="16" t="s">
        <v>116</v>
      </c>
      <c r="M13" s="16" t="s">
        <v>130</v>
      </c>
      <c r="N13" s="26"/>
      <c r="O13" s="16" t="s">
        <v>72</v>
      </c>
      <c r="P13" s="16" t="s">
        <v>73</v>
      </c>
      <c r="Q13" s="58" t="s">
        <v>27</v>
      </c>
      <c r="R13" s="16" t="s">
        <v>33</v>
      </c>
      <c r="U13" s="80"/>
      <c r="V13" s="43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5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3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49" t="s">
        <v>44</v>
      </c>
      <c r="V19" s="50">
        <f>SUM(V17:V18)</f>
        <v>8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7" t="s">
        <v>20</v>
      </c>
      <c r="V22" s="46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5" t="s">
        <v>35</v>
      </c>
      <c r="V23" s="46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5" t="s">
        <v>45</v>
      </c>
      <c r="V24" s="46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5" t="s">
        <v>36</v>
      </c>
      <c r="V25" s="46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5" t="s">
        <v>42</v>
      </c>
      <c r="V26" s="46">
        <f>COUNTIF(R6:R55,"NG")</f>
        <v>2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5" t="s">
        <v>31</v>
      </c>
      <c r="V27" s="46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5" t="s">
        <v>37</v>
      </c>
      <c r="V28" s="46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5" t="s">
        <v>38</v>
      </c>
      <c r="V29" s="46">
        <f>COUNTIF(R6:R55,"NCFW")</f>
        <v>5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5" t="s">
        <v>39</v>
      </c>
      <c r="V30" s="46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A5" zoomScale="55" zoomScaleNormal="55" workbookViewId="0">
      <selection activeCell="R10" sqref="B6:R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81" t="s">
        <v>49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1"/>
    </row>
    <row r="2" spans="1:22" ht="20.25" customHeight="1" x14ac:dyDescent="0.25">
      <c r="A2" s="82" t="s">
        <v>11</v>
      </c>
      <c r="B2" s="83"/>
      <c r="C2" s="83"/>
      <c r="D2" s="83"/>
      <c r="E2" s="84" t="s">
        <v>52</v>
      </c>
      <c r="F2" s="8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4" t="s">
        <v>6</v>
      </c>
      <c r="K4" s="74" t="s">
        <v>15</v>
      </c>
      <c r="L4" s="74"/>
      <c r="M4" s="74" t="s">
        <v>8</v>
      </c>
      <c r="N4" s="74"/>
      <c r="O4" s="87" t="s">
        <v>9</v>
      </c>
      <c r="P4" s="87" t="s">
        <v>18</v>
      </c>
      <c r="Q4" s="74" t="s">
        <v>26</v>
      </c>
      <c r="R4" s="74" t="s">
        <v>20</v>
      </c>
      <c r="U4" s="74" t="s">
        <v>26</v>
      </c>
      <c r="V4" s="74" t="s">
        <v>20</v>
      </c>
    </row>
    <row r="5" spans="1:22" ht="45" customHeight="1" x14ac:dyDescent="0.25">
      <c r="A5" s="85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5" t="s">
        <v>5</v>
      </c>
      <c r="H5" s="5" t="s">
        <v>7</v>
      </c>
      <c r="I5" s="19" t="s">
        <v>19</v>
      </c>
      <c r="J5" s="74"/>
      <c r="K5" s="55" t="s">
        <v>16</v>
      </c>
      <c r="L5" s="55" t="s">
        <v>17</v>
      </c>
      <c r="M5" s="54" t="s">
        <v>13</v>
      </c>
      <c r="N5" s="55" t="s">
        <v>14</v>
      </c>
      <c r="O5" s="87"/>
      <c r="P5" s="87"/>
      <c r="Q5" s="74"/>
      <c r="R5" s="74"/>
      <c r="U5" s="74"/>
      <c r="V5" s="74"/>
    </row>
    <row r="6" spans="1:22" s="2" customFormat="1" ht="15.75" customHeight="1" x14ac:dyDescent="0.25">
      <c r="A6" s="34">
        <v>1</v>
      </c>
      <c r="B6" s="21">
        <v>43350</v>
      </c>
      <c r="C6" s="21">
        <v>43411</v>
      </c>
      <c r="D6" s="4" t="s">
        <v>51</v>
      </c>
      <c r="E6" s="22">
        <v>86896033982551</v>
      </c>
      <c r="F6" s="4" t="s">
        <v>61</v>
      </c>
      <c r="G6" s="4" t="s">
        <v>50</v>
      </c>
      <c r="H6" s="16" t="s">
        <v>113</v>
      </c>
      <c r="I6" s="24" t="s">
        <v>58</v>
      </c>
      <c r="J6" s="17" t="s">
        <v>60</v>
      </c>
      <c r="K6" s="16" t="s">
        <v>59</v>
      </c>
      <c r="L6" s="16"/>
      <c r="M6" s="17" t="s">
        <v>109</v>
      </c>
      <c r="N6" s="16"/>
      <c r="O6" s="16" t="s">
        <v>72</v>
      </c>
      <c r="P6" s="16" t="s">
        <v>73</v>
      </c>
      <c r="Q6" s="28" t="s">
        <v>25</v>
      </c>
      <c r="R6" s="4" t="s">
        <v>46</v>
      </c>
      <c r="U6" s="78" t="s">
        <v>25</v>
      </c>
      <c r="V6" s="43" t="s">
        <v>28</v>
      </c>
    </row>
    <row r="7" spans="1:22" s="2" customFormat="1" ht="15.75" customHeight="1" x14ac:dyDescent="0.25">
      <c r="A7" s="34">
        <v>2</v>
      </c>
      <c r="B7" s="21">
        <v>43350</v>
      </c>
      <c r="C7" s="21">
        <v>43411</v>
      </c>
      <c r="D7" s="4" t="s">
        <v>51</v>
      </c>
      <c r="E7" s="22">
        <v>86481103721227</v>
      </c>
      <c r="F7" s="4"/>
      <c r="G7" s="4" t="s">
        <v>50</v>
      </c>
      <c r="H7" s="24"/>
      <c r="I7" s="24" t="s">
        <v>63</v>
      </c>
      <c r="J7" s="16" t="s">
        <v>108</v>
      </c>
      <c r="K7" s="16"/>
      <c r="L7" s="16" t="s">
        <v>62</v>
      </c>
      <c r="M7" s="16" t="s">
        <v>64</v>
      </c>
      <c r="N7" s="16"/>
      <c r="O7" s="16" t="s">
        <v>72</v>
      </c>
      <c r="P7" s="16" t="s">
        <v>73</v>
      </c>
      <c r="Q7" s="28" t="s">
        <v>25</v>
      </c>
      <c r="R7" s="4" t="s">
        <v>41</v>
      </c>
      <c r="U7" s="79"/>
      <c r="V7" s="43" t="s">
        <v>46</v>
      </c>
    </row>
    <row r="8" spans="1:22" s="2" customFormat="1" ht="15.75" customHeight="1" x14ac:dyDescent="0.25">
      <c r="A8" s="34">
        <v>3</v>
      </c>
      <c r="B8" s="21" t="s">
        <v>114</v>
      </c>
      <c r="C8" s="21" t="s">
        <v>131</v>
      </c>
      <c r="D8" s="4" t="s">
        <v>51</v>
      </c>
      <c r="E8" s="22">
        <v>864811037203259</v>
      </c>
      <c r="F8" s="49"/>
      <c r="G8" s="4" t="s">
        <v>50</v>
      </c>
      <c r="H8" s="25"/>
      <c r="I8" s="24"/>
      <c r="J8" s="16" t="s">
        <v>108</v>
      </c>
      <c r="K8" s="16"/>
      <c r="L8" s="16" t="s">
        <v>129</v>
      </c>
      <c r="M8" s="16" t="s">
        <v>64</v>
      </c>
      <c r="N8" s="16"/>
      <c r="O8" s="16" t="s">
        <v>72</v>
      </c>
      <c r="P8" s="16" t="s">
        <v>73</v>
      </c>
      <c r="Q8" s="28" t="s">
        <v>25</v>
      </c>
      <c r="R8" s="4" t="s">
        <v>41</v>
      </c>
      <c r="U8" s="79"/>
      <c r="V8" s="43" t="s">
        <v>30</v>
      </c>
    </row>
    <row r="9" spans="1:22" s="69" customFormat="1" ht="15.75" customHeight="1" x14ac:dyDescent="0.25">
      <c r="A9" s="61">
        <v>4</v>
      </c>
      <c r="B9" s="62" t="s">
        <v>114</v>
      </c>
      <c r="C9" s="62" t="s">
        <v>132</v>
      </c>
      <c r="D9" s="63" t="s">
        <v>51</v>
      </c>
      <c r="E9" s="64">
        <v>864811037212227</v>
      </c>
      <c r="F9" s="65"/>
      <c r="G9" s="63" t="s">
        <v>50</v>
      </c>
      <c r="H9" s="66" t="s">
        <v>113</v>
      </c>
      <c r="I9" s="67"/>
      <c r="J9" s="66" t="s">
        <v>133</v>
      </c>
      <c r="K9" s="66"/>
      <c r="L9" s="66"/>
      <c r="M9" s="66" t="s">
        <v>134</v>
      </c>
      <c r="N9" s="66"/>
      <c r="O9" s="66"/>
      <c r="P9" s="66" t="s">
        <v>73</v>
      </c>
      <c r="Q9" s="68" t="s">
        <v>25</v>
      </c>
      <c r="R9" s="63" t="s">
        <v>46</v>
      </c>
      <c r="U9" s="79"/>
      <c r="V9" s="70" t="s">
        <v>41</v>
      </c>
    </row>
    <row r="10" spans="1:22" s="69" customFormat="1" ht="15.75" customHeight="1" x14ac:dyDescent="0.25">
      <c r="A10" s="61">
        <v>5</v>
      </c>
      <c r="B10" s="62" t="s">
        <v>114</v>
      </c>
      <c r="C10" s="62" t="s">
        <v>132</v>
      </c>
      <c r="D10" s="63" t="s">
        <v>51</v>
      </c>
      <c r="E10" s="64">
        <v>868926033973048</v>
      </c>
      <c r="F10" s="65"/>
      <c r="G10" s="63" t="s">
        <v>50</v>
      </c>
      <c r="H10" s="66" t="s">
        <v>113</v>
      </c>
      <c r="I10" s="71"/>
      <c r="J10" s="66" t="s">
        <v>133</v>
      </c>
      <c r="K10" s="66"/>
      <c r="L10" s="66"/>
      <c r="M10" s="66" t="s">
        <v>134</v>
      </c>
      <c r="N10" s="66"/>
      <c r="O10" s="66"/>
      <c r="P10" s="66" t="s">
        <v>73</v>
      </c>
      <c r="Q10" s="68" t="s">
        <v>25</v>
      </c>
      <c r="R10" s="63" t="s">
        <v>46</v>
      </c>
      <c r="U10" s="80"/>
      <c r="V10" s="70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78" t="s">
        <v>27</v>
      </c>
      <c r="V11" s="43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2"/>
      <c r="U12" s="79"/>
      <c r="V12" s="44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80"/>
      <c r="V13" s="43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5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49" t="s">
        <v>44</v>
      </c>
      <c r="V19" s="50">
        <f>SUM(V17:V18)</f>
        <v>5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7" t="s">
        <v>20</v>
      </c>
      <c r="V22" s="46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5" t="s">
        <v>35</v>
      </c>
      <c r="V23" s="46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5" t="s">
        <v>45</v>
      </c>
      <c r="V24" s="46">
        <f>COUNTIF(R6:R55,"GSM")</f>
        <v>3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5" t="s">
        <v>36</v>
      </c>
      <c r="V25" s="46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5" t="s">
        <v>42</v>
      </c>
      <c r="V26" s="46">
        <f>COUNTIF(R6:R55,"NG")</f>
        <v>2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5" t="s">
        <v>31</v>
      </c>
      <c r="V27" s="46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5" t="s">
        <v>37</v>
      </c>
      <c r="V28" s="46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5" t="s">
        <v>38</v>
      </c>
      <c r="V29" s="46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5" t="s">
        <v>39</v>
      </c>
      <c r="V30" s="46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81" t="s">
        <v>49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1"/>
    </row>
    <row r="2" spans="1:22" ht="20.25" customHeight="1" x14ac:dyDescent="0.25">
      <c r="A2" s="82" t="s">
        <v>11</v>
      </c>
      <c r="B2" s="83"/>
      <c r="C2" s="83"/>
      <c r="D2" s="83"/>
      <c r="E2" s="84" t="s">
        <v>52</v>
      </c>
      <c r="F2" s="8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4" t="s">
        <v>6</v>
      </c>
      <c r="K4" s="74" t="s">
        <v>15</v>
      </c>
      <c r="L4" s="74"/>
      <c r="M4" s="74" t="s">
        <v>8</v>
      </c>
      <c r="N4" s="74"/>
      <c r="O4" s="87" t="s">
        <v>9</v>
      </c>
      <c r="P4" s="87" t="s">
        <v>18</v>
      </c>
      <c r="Q4" s="74" t="s">
        <v>26</v>
      </c>
      <c r="R4" s="74" t="s">
        <v>20</v>
      </c>
      <c r="U4" s="74" t="s">
        <v>26</v>
      </c>
      <c r="V4" s="74" t="s">
        <v>20</v>
      </c>
    </row>
    <row r="5" spans="1:22" ht="45" customHeight="1" x14ac:dyDescent="0.25">
      <c r="A5" s="85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5" t="s">
        <v>5</v>
      </c>
      <c r="H5" s="5" t="s">
        <v>7</v>
      </c>
      <c r="I5" s="19" t="s">
        <v>19</v>
      </c>
      <c r="J5" s="74"/>
      <c r="K5" s="55" t="s">
        <v>16</v>
      </c>
      <c r="L5" s="55" t="s">
        <v>17</v>
      </c>
      <c r="M5" s="54" t="s">
        <v>13</v>
      </c>
      <c r="N5" s="55" t="s">
        <v>14</v>
      </c>
      <c r="O5" s="87"/>
      <c r="P5" s="87"/>
      <c r="Q5" s="74"/>
      <c r="R5" s="74"/>
      <c r="U5" s="74"/>
      <c r="V5" s="74"/>
    </row>
    <row r="6" spans="1:22" s="2" customFormat="1" ht="15.75" customHeight="1" x14ac:dyDescent="0.25">
      <c r="A6" s="34">
        <v>1</v>
      </c>
      <c r="B6" s="21">
        <v>43350</v>
      </c>
      <c r="C6" s="21">
        <v>43411</v>
      </c>
      <c r="D6" s="4" t="s">
        <v>57</v>
      </c>
      <c r="E6" s="22">
        <v>867717030426861</v>
      </c>
      <c r="F6" s="4"/>
      <c r="G6" s="4" t="s">
        <v>50</v>
      </c>
      <c r="H6" s="16"/>
      <c r="I6" s="24"/>
      <c r="J6" s="17" t="s">
        <v>110</v>
      </c>
      <c r="K6" s="16"/>
      <c r="L6" s="16"/>
      <c r="M6" s="17" t="s">
        <v>111</v>
      </c>
      <c r="N6" s="16"/>
      <c r="O6" s="16" t="s">
        <v>112</v>
      </c>
      <c r="P6" s="16" t="s">
        <v>73</v>
      </c>
      <c r="Q6" s="28" t="s">
        <v>25</v>
      </c>
      <c r="R6" s="4" t="s">
        <v>40</v>
      </c>
      <c r="U6" s="78" t="s">
        <v>25</v>
      </c>
      <c r="V6" s="43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79"/>
      <c r="V7" s="43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7"/>
      <c r="K8" s="16"/>
      <c r="L8" s="16"/>
      <c r="M8" s="17"/>
      <c r="N8" s="16"/>
      <c r="O8" s="16"/>
      <c r="P8" s="16"/>
      <c r="Q8" s="28"/>
      <c r="R8" s="4"/>
      <c r="U8" s="79"/>
      <c r="V8" s="43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79"/>
      <c r="V9" s="43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80"/>
      <c r="V10" s="43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78" t="s">
        <v>27</v>
      </c>
      <c r="V11" s="43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2"/>
      <c r="U12" s="79"/>
      <c r="V12" s="44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80"/>
      <c r="V13" s="43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49" t="s">
        <v>44</v>
      </c>
      <c r="V19" s="50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7" t="s">
        <v>20</v>
      </c>
      <c r="V22" s="46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5" t="s">
        <v>35</v>
      </c>
      <c r="V23" s="46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5" t="s">
        <v>45</v>
      </c>
      <c r="V24" s="46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5" t="s">
        <v>36</v>
      </c>
      <c r="V25" s="46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5" t="s">
        <v>42</v>
      </c>
      <c r="V26" s="46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5" t="s">
        <v>31</v>
      </c>
      <c r="V27" s="46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5" t="s">
        <v>37</v>
      </c>
      <c r="V28" s="46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5" t="s">
        <v>38</v>
      </c>
      <c r="V29" s="46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5" t="s">
        <v>39</v>
      </c>
      <c r="V30" s="46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81" t="s">
        <v>49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1"/>
    </row>
    <row r="2" spans="1:22" ht="20.25" customHeight="1" x14ac:dyDescent="0.25">
      <c r="A2" s="82" t="s">
        <v>11</v>
      </c>
      <c r="B2" s="83"/>
      <c r="C2" s="83"/>
      <c r="D2" s="83"/>
      <c r="E2" s="84" t="s">
        <v>52</v>
      </c>
      <c r="F2" s="8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4" t="s">
        <v>6</v>
      </c>
      <c r="K4" s="74" t="s">
        <v>15</v>
      </c>
      <c r="L4" s="74"/>
      <c r="M4" s="74" t="s">
        <v>8</v>
      </c>
      <c r="N4" s="74"/>
      <c r="O4" s="87" t="s">
        <v>9</v>
      </c>
      <c r="P4" s="87" t="s">
        <v>18</v>
      </c>
      <c r="Q4" s="74" t="s">
        <v>26</v>
      </c>
      <c r="R4" s="74" t="s">
        <v>20</v>
      </c>
      <c r="U4" s="74" t="s">
        <v>26</v>
      </c>
      <c r="V4" s="74" t="s">
        <v>20</v>
      </c>
    </row>
    <row r="5" spans="1:22" ht="45" customHeight="1" x14ac:dyDescent="0.25">
      <c r="A5" s="85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5" t="s">
        <v>5</v>
      </c>
      <c r="H5" s="5" t="s">
        <v>7</v>
      </c>
      <c r="I5" s="19" t="s">
        <v>19</v>
      </c>
      <c r="J5" s="74"/>
      <c r="K5" s="57" t="s">
        <v>16</v>
      </c>
      <c r="L5" s="57" t="s">
        <v>17</v>
      </c>
      <c r="M5" s="56" t="s">
        <v>13</v>
      </c>
      <c r="N5" s="57" t="s">
        <v>14</v>
      </c>
      <c r="O5" s="87"/>
      <c r="P5" s="87"/>
      <c r="Q5" s="74"/>
      <c r="R5" s="74"/>
      <c r="U5" s="74"/>
      <c r="V5" s="74"/>
    </row>
    <row r="6" spans="1:22" s="2" customFormat="1" ht="15.75" customHeight="1" x14ac:dyDescent="0.25">
      <c r="A6" s="34">
        <v>1</v>
      </c>
      <c r="B6" s="21">
        <v>43350</v>
      </c>
      <c r="C6" s="21">
        <v>43411</v>
      </c>
      <c r="D6" s="4" t="s">
        <v>56</v>
      </c>
      <c r="E6" s="22">
        <v>869668023331311</v>
      </c>
      <c r="F6" s="4" t="s">
        <v>65</v>
      </c>
      <c r="G6" s="4" t="s">
        <v>54</v>
      </c>
      <c r="H6" s="16"/>
      <c r="I6" s="24" t="s">
        <v>68</v>
      </c>
      <c r="J6" s="17" t="s">
        <v>105</v>
      </c>
      <c r="K6" s="16" t="s">
        <v>67</v>
      </c>
      <c r="L6" s="16" t="s">
        <v>74</v>
      </c>
      <c r="M6" s="17" t="s">
        <v>94</v>
      </c>
      <c r="N6" s="16"/>
      <c r="O6" s="16" t="s">
        <v>72</v>
      </c>
      <c r="P6" s="16" t="s">
        <v>73</v>
      </c>
      <c r="Q6" s="28" t="s">
        <v>27</v>
      </c>
      <c r="R6" s="4" t="s">
        <v>33</v>
      </c>
      <c r="U6" s="78" t="s">
        <v>25</v>
      </c>
      <c r="V6" s="43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79"/>
      <c r="V7" s="43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7"/>
      <c r="K8" s="16"/>
      <c r="L8" s="16"/>
      <c r="M8" s="17"/>
      <c r="N8" s="16"/>
      <c r="O8" s="16"/>
      <c r="P8" s="16"/>
      <c r="Q8" s="28"/>
      <c r="R8" s="4"/>
      <c r="U8" s="79"/>
      <c r="V8" s="43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79"/>
      <c r="V9" s="43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80"/>
      <c r="V10" s="43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78" t="s">
        <v>27</v>
      </c>
      <c r="V11" s="43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2"/>
      <c r="U12" s="79"/>
      <c r="V12" s="44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80"/>
      <c r="V13" s="43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0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49" t="s">
        <v>44</v>
      </c>
      <c r="V19" s="50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 t="s">
        <v>48</v>
      </c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7" t="s">
        <v>20</v>
      </c>
      <c r="V22" s="46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5" t="s">
        <v>35</v>
      </c>
      <c r="V23" s="46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5" t="s">
        <v>45</v>
      </c>
      <c r="V24" s="46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5" t="s">
        <v>36</v>
      </c>
      <c r="V25" s="46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5" t="s">
        <v>42</v>
      </c>
      <c r="V26" s="46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5" t="s">
        <v>31</v>
      </c>
      <c r="V27" s="46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5" t="s">
        <v>37</v>
      </c>
      <c r="V28" s="46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5" t="s">
        <v>38</v>
      </c>
      <c r="V29" s="46">
        <f>COUNTIF(R6:R55,"NCFW")</f>
        <v>1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5" t="s">
        <v>39</v>
      </c>
      <c r="V30" s="46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81" t="s">
        <v>49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1"/>
    </row>
    <row r="2" spans="1:22" ht="20.25" customHeight="1" x14ac:dyDescent="0.25">
      <c r="A2" s="82" t="s">
        <v>11</v>
      </c>
      <c r="B2" s="83"/>
      <c r="C2" s="83"/>
      <c r="D2" s="83"/>
      <c r="E2" s="84" t="s">
        <v>52</v>
      </c>
      <c r="F2" s="8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74" t="s">
        <v>6</v>
      </c>
      <c r="K4" s="74" t="s">
        <v>15</v>
      </c>
      <c r="L4" s="74"/>
      <c r="M4" s="74" t="s">
        <v>8</v>
      </c>
      <c r="N4" s="74"/>
      <c r="O4" s="87" t="s">
        <v>9</v>
      </c>
      <c r="P4" s="87" t="s">
        <v>18</v>
      </c>
      <c r="Q4" s="74" t="s">
        <v>26</v>
      </c>
      <c r="R4" s="74" t="s">
        <v>20</v>
      </c>
      <c r="U4" s="74" t="s">
        <v>26</v>
      </c>
      <c r="V4" s="74" t="s">
        <v>20</v>
      </c>
    </row>
    <row r="5" spans="1:22" ht="45" customHeight="1" x14ac:dyDescent="0.25">
      <c r="A5" s="85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5" t="s">
        <v>5</v>
      </c>
      <c r="H5" s="5" t="s">
        <v>7</v>
      </c>
      <c r="I5" s="19" t="s">
        <v>19</v>
      </c>
      <c r="J5" s="74"/>
      <c r="K5" s="57" t="s">
        <v>16</v>
      </c>
      <c r="L5" s="57" t="s">
        <v>17</v>
      </c>
      <c r="M5" s="56" t="s">
        <v>13</v>
      </c>
      <c r="N5" s="57" t="s">
        <v>14</v>
      </c>
      <c r="O5" s="87"/>
      <c r="P5" s="87"/>
      <c r="Q5" s="74"/>
      <c r="R5" s="74"/>
      <c r="U5" s="74"/>
      <c r="V5" s="74"/>
    </row>
    <row r="6" spans="1:22" s="2" customFormat="1" ht="15.75" customHeight="1" x14ac:dyDescent="0.25">
      <c r="A6" s="34">
        <v>1</v>
      </c>
      <c r="B6" s="21">
        <v>43350</v>
      </c>
      <c r="C6" s="21">
        <v>43411</v>
      </c>
      <c r="D6" s="4" t="s">
        <v>78</v>
      </c>
      <c r="E6" s="22" t="s">
        <v>79</v>
      </c>
      <c r="F6" s="4"/>
      <c r="G6" s="4"/>
      <c r="H6" s="16"/>
      <c r="I6" s="24"/>
      <c r="J6" s="17" t="s">
        <v>80</v>
      </c>
      <c r="K6" s="16"/>
      <c r="L6" s="16"/>
      <c r="M6" s="17" t="s">
        <v>81</v>
      </c>
      <c r="N6" s="16"/>
      <c r="O6" s="16" t="s">
        <v>72</v>
      </c>
      <c r="P6" s="16" t="s">
        <v>73</v>
      </c>
      <c r="Q6" s="28" t="s">
        <v>25</v>
      </c>
      <c r="R6" s="4" t="s">
        <v>40</v>
      </c>
      <c r="U6" s="78" t="s">
        <v>25</v>
      </c>
      <c r="V6" s="43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79"/>
      <c r="V7" s="43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7"/>
      <c r="K8" s="16"/>
      <c r="L8" s="16"/>
      <c r="M8" s="17"/>
      <c r="N8" s="16"/>
      <c r="O8" s="16"/>
      <c r="P8" s="16"/>
      <c r="Q8" s="28"/>
      <c r="R8" s="4"/>
      <c r="U8" s="79"/>
      <c r="V8" s="43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79"/>
      <c r="V9" s="43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80"/>
      <c r="V10" s="43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78" t="s">
        <v>27</v>
      </c>
      <c r="V11" s="43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2"/>
      <c r="U12" s="79"/>
      <c r="V12" s="44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80"/>
      <c r="V13" s="43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49" t="s">
        <v>44</v>
      </c>
      <c r="V19" s="50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7" t="s">
        <v>20</v>
      </c>
      <c r="V22" s="46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5" t="s">
        <v>35</v>
      </c>
      <c r="V23" s="46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5" t="s">
        <v>45</v>
      </c>
      <c r="V24" s="46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5" t="s">
        <v>36</v>
      </c>
      <c r="V25" s="46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5" t="s">
        <v>42</v>
      </c>
      <c r="V26" s="46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5" t="s">
        <v>31</v>
      </c>
      <c r="V27" s="46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5" t="s">
        <v>37</v>
      </c>
      <c r="V28" s="46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5" t="s">
        <v>38</v>
      </c>
      <c r="V29" s="46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5" t="s">
        <v>39</v>
      </c>
      <c r="V30" s="46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I3" zoomScale="55" zoomScaleNormal="55" workbookViewId="0">
      <selection activeCell="N29" sqref="N2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81" t="s">
        <v>49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7"/>
      <c r="R1" s="48"/>
    </row>
    <row r="2" spans="1:21" ht="20.25" customHeight="1" x14ac:dyDescent="0.25">
      <c r="A2" s="82" t="s">
        <v>11</v>
      </c>
      <c r="B2" s="83"/>
      <c r="C2" s="83"/>
      <c r="D2" s="83"/>
      <c r="E2" s="84" t="s">
        <v>135</v>
      </c>
      <c r="F2" s="84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8"/>
    </row>
    <row r="3" spans="1:21" ht="15.75" x14ac:dyDescent="0.25">
      <c r="A3" s="13"/>
      <c r="B3" s="10"/>
      <c r="C3" s="10"/>
      <c r="D3" s="10"/>
      <c r="E3" s="10" t="s">
        <v>79</v>
      </c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8"/>
    </row>
    <row r="4" spans="1:21" ht="16.5" x14ac:dyDescent="0.25">
      <c r="A4" s="88" t="s">
        <v>0</v>
      </c>
      <c r="B4" s="90" t="s">
        <v>10</v>
      </c>
      <c r="C4" s="91"/>
      <c r="D4" s="91"/>
      <c r="E4" s="91"/>
      <c r="F4" s="91"/>
      <c r="G4" s="91"/>
      <c r="H4" s="91"/>
      <c r="I4" s="92"/>
      <c r="J4" s="93" t="s">
        <v>6</v>
      </c>
      <c r="K4" s="74" t="s">
        <v>15</v>
      </c>
      <c r="L4" s="74"/>
      <c r="M4" s="95" t="s">
        <v>8</v>
      </c>
      <c r="N4" s="96"/>
      <c r="O4" s="97" t="s">
        <v>9</v>
      </c>
      <c r="P4" s="97" t="s">
        <v>18</v>
      </c>
      <c r="Q4" s="74" t="s">
        <v>26</v>
      </c>
      <c r="R4" s="74" t="s">
        <v>20</v>
      </c>
      <c r="T4" s="74" t="s">
        <v>26</v>
      </c>
      <c r="U4" s="74" t="s">
        <v>20</v>
      </c>
    </row>
    <row r="5" spans="1:21" ht="45" customHeight="1" x14ac:dyDescent="0.25">
      <c r="A5" s="89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94"/>
      <c r="K5" s="1" t="s">
        <v>16</v>
      </c>
      <c r="L5" s="1" t="s">
        <v>17</v>
      </c>
      <c r="M5" s="20" t="s">
        <v>13</v>
      </c>
      <c r="N5" s="1" t="s">
        <v>14</v>
      </c>
      <c r="O5" s="98"/>
      <c r="P5" s="98"/>
      <c r="Q5" s="74"/>
      <c r="R5" s="74"/>
      <c r="T5" s="74"/>
      <c r="U5" s="74"/>
    </row>
    <row r="6" spans="1:21" s="2" customFormat="1" ht="15.75" customHeight="1" x14ac:dyDescent="0.25">
      <c r="A6" s="34">
        <v>1</v>
      </c>
      <c r="B6" s="21">
        <v>43350</v>
      </c>
      <c r="C6" s="21">
        <v>43411</v>
      </c>
      <c r="D6" s="16" t="s">
        <v>53</v>
      </c>
      <c r="E6" s="36">
        <v>866762024169011</v>
      </c>
      <c r="F6" s="16" t="s">
        <v>102</v>
      </c>
      <c r="G6" s="16" t="s">
        <v>54</v>
      </c>
      <c r="H6" s="16" t="s">
        <v>104</v>
      </c>
      <c r="I6" s="24" t="s">
        <v>103</v>
      </c>
      <c r="J6" s="16" t="s">
        <v>107</v>
      </c>
      <c r="K6" s="16"/>
      <c r="L6" s="16" t="s">
        <v>84</v>
      </c>
      <c r="M6" s="16" t="s">
        <v>106</v>
      </c>
      <c r="N6" s="16"/>
      <c r="O6" s="16" t="s">
        <v>72</v>
      </c>
      <c r="P6" s="16" t="s">
        <v>73</v>
      </c>
      <c r="Q6" s="58" t="s">
        <v>27</v>
      </c>
      <c r="R6" s="16" t="s">
        <v>34</v>
      </c>
      <c r="T6" s="78" t="s">
        <v>25</v>
      </c>
      <c r="U6" s="43" t="s">
        <v>28</v>
      </c>
    </row>
    <row r="7" spans="1:21" s="2" customFormat="1" ht="15.75" customHeight="1" x14ac:dyDescent="0.25">
      <c r="A7" s="34">
        <v>2</v>
      </c>
      <c r="B7" s="21">
        <v>43350</v>
      </c>
      <c r="C7" s="21">
        <v>43411</v>
      </c>
      <c r="D7" s="16" t="s">
        <v>53</v>
      </c>
      <c r="E7" s="36">
        <v>866762029434857</v>
      </c>
      <c r="F7" s="16" t="s">
        <v>91</v>
      </c>
      <c r="G7" s="16" t="s">
        <v>54</v>
      </c>
      <c r="H7" s="24"/>
      <c r="I7" s="24" t="s">
        <v>87</v>
      </c>
      <c r="J7" s="16"/>
      <c r="K7" s="16"/>
      <c r="L7" s="16" t="s">
        <v>84</v>
      </c>
      <c r="M7" s="16" t="s">
        <v>95</v>
      </c>
      <c r="N7" s="16"/>
      <c r="O7" s="16" t="s">
        <v>72</v>
      </c>
      <c r="P7" s="16" t="s">
        <v>73</v>
      </c>
      <c r="Q7" s="58" t="s">
        <v>27</v>
      </c>
      <c r="R7" s="16" t="s">
        <v>34</v>
      </c>
      <c r="T7" s="79"/>
      <c r="U7" s="43" t="s">
        <v>29</v>
      </c>
    </row>
    <row r="8" spans="1:21" s="2" customFormat="1" ht="15.75" customHeight="1" x14ac:dyDescent="0.25">
      <c r="A8" s="34">
        <v>3</v>
      </c>
      <c r="B8" s="21">
        <v>43350</v>
      </c>
      <c r="C8" s="21">
        <v>43411</v>
      </c>
      <c r="D8" s="16" t="s">
        <v>53</v>
      </c>
      <c r="E8" s="36">
        <v>866762024301903</v>
      </c>
      <c r="F8" s="16" t="s">
        <v>55</v>
      </c>
      <c r="G8" s="16" t="s">
        <v>54</v>
      </c>
      <c r="H8" s="25"/>
      <c r="I8" s="24" t="s">
        <v>89</v>
      </c>
      <c r="J8" s="16" t="s">
        <v>90</v>
      </c>
      <c r="K8" s="16" t="s">
        <v>88</v>
      </c>
      <c r="L8" s="16" t="s">
        <v>84</v>
      </c>
      <c r="M8" s="16" t="s">
        <v>86</v>
      </c>
      <c r="N8" s="16"/>
      <c r="O8" s="16" t="s">
        <v>72</v>
      </c>
      <c r="P8" s="16" t="s">
        <v>73</v>
      </c>
      <c r="Q8" s="58" t="s">
        <v>25</v>
      </c>
      <c r="R8" s="16" t="s">
        <v>40</v>
      </c>
      <c r="T8" s="79"/>
      <c r="U8" s="43" t="s">
        <v>30</v>
      </c>
    </row>
    <row r="9" spans="1:21" s="2" customFormat="1" ht="15.75" customHeight="1" x14ac:dyDescent="0.25">
      <c r="A9" s="34">
        <v>4</v>
      </c>
      <c r="B9" s="21">
        <v>43350</v>
      </c>
      <c r="C9" s="21">
        <v>43411</v>
      </c>
      <c r="D9" s="16" t="s">
        <v>53</v>
      </c>
      <c r="E9" s="36">
        <v>865904027271292</v>
      </c>
      <c r="F9" s="16" t="s">
        <v>55</v>
      </c>
      <c r="G9" s="16" t="s">
        <v>54</v>
      </c>
      <c r="H9" s="25" t="s">
        <v>83</v>
      </c>
      <c r="I9" s="24" t="s">
        <v>82</v>
      </c>
      <c r="J9" s="16" t="s">
        <v>85</v>
      </c>
      <c r="K9" s="16"/>
      <c r="L9" s="16" t="s">
        <v>84</v>
      </c>
      <c r="M9" s="16" t="s">
        <v>86</v>
      </c>
      <c r="N9" s="16"/>
      <c r="O9" s="16" t="s">
        <v>72</v>
      </c>
      <c r="P9" s="16" t="s">
        <v>73</v>
      </c>
      <c r="Q9" s="58" t="s">
        <v>25</v>
      </c>
      <c r="R9" s="16" t="s">
        <v>40</v>
      </c>
      <c r="T9" s="79"/>
      <c r="U9" s="43" t="s">
        <v>41</v>
      </c>
    </row>
    <row r="10" spans="1:21" s="2" customFormat="1" ht="15.75" customHeight="1" x14ac:dyDescent="0.25">
      <c r="A10" s="34">
        <v>5</v>
      </c>
      <c r="B10" s="21">
        <v>43350</v>
      </c>
      <c r="C10" s="21">
        <v>43411</v>
      </c>
      <c r="D10" s="16" t="s">
        <v>53</v>
      </c>
      <c r="E10" s="36">
        <v>865904028268610</v>
      </c>
      <c r="F10" s="16"/>
      <c r="G10" s="16" t="s">
        <v>54</v>
      </c>
      <c r="H10" s="25" t="s">
        <v>96</v>
      </c>
      <c r="I10" s="25" t="s">
        <v>93</v>
      </c>
      <c r="J10" s="16" t="s">
        <v>92</v>
      </c>
      <c r="K10" s="16"/>
      <c r="L10" s="16" t="s">
        <v>84</v>
      </c>
      <c r="M10" s="16" t="s">
        <v>94</v>
      </c>
      <c r="N10" s="16"/>
      <c r="O10" s="16" t="s">
        <v>72</v>
      </c>
      <c r="P10" s="16" t="s">
        <v>73</v>
      </c>
      <c r="Q10" s="58" t="s">
        <v>27</v>
      </c>
      <c r="R10" s="16" t="s">
        <v>34</v>
      </c>
      <c r="T10" s="80"/>
      <c r="U10" s="43" t="s">
        <v>40</v>
      </c>
    </row>
    <row r="11" spans="1:21" s="2" customFormat="1" ht="15.75" customHeight="1" x14ac:dyDescent="0.25">
      <c r="A11" s="34">
        <v>6</v>
      </c>
      <c r="B11" s="21">
        <v>43350</v>
      </c>
      <c r="C11" s="21">
        <v>43411</v>
      </c>
      <c r="D11" s="16" t="s">
        <v>53</v>
      </c>
      <c r="E11" s="36">
        <v>866762029015060</v>
      </c>
      <c r="F11" s="16" t="s">
        <v>98</v>
      </c>
      <c r="G11" s="16" t="s">
        <v>54</v>
      </c>
      <c r="H11" s="16"/>
      <c r="I11" s="17" t="s">
        <v>99</v>
      </c>
      <c r="J11" s="16" t="s">
        <v>100</v>
      </c>
      <c r="K11" s="16" t="s">
        <v>97</v>
      </c>
      <c r="L11" s="16" t="s">
        <v>84</v>
      </c>
      <c r="M11" s="16" t="s">
        <v>101</v>
      </c>
      <c r="N11" s="16"/>
      <c r="O11" s="16" t="s">
        <v>72</v>
      </c>
      <c r="P11" s="16" t="s">
        <v>73</v>
      </c>
      <c r="Q11" s="58" t="s">
        <v>25</v>
      </c>
      <c r="R11" s="16" t="s">
        <v>40</v>
      </c>
      <c r="T11" s="78" t="s">
        <v>27</v>
      </c>
      <c r="U11" s="43" t="s">
        <v>32</v>
      </c>
    </row>
    <row r="12" spans="1:21" s="18" customFormat="1" ht="15.75" customHeight="1" x14ac:dyDescent="0.25">
      <c r="A12" s="34">
        <v>7</v>
      </c>
      <c r="B12" s="21" t="s">
        <v>114</v>
      </c>
      <c r="C12" s="21" t="s">
        <v>131</v>
      </c>
      <c r="D12" s="4" t="s">
        <v>53</v>
      </c>
      <c r="E12" s="22">
        <v>865904028280748</v>
      </c>
      <c r="F12" s="4" t="s">
        <v>123</v>
      </c>
      <c r="G12" s="4" t="s">
        <v>54</v>
      </c>
      <c r="H12" s="16"/>
      <c r="I12" s="16" t="s">
        <v>120</v>
      </c>
      <c r="J12" s="16" t="s">
        <v>121</v>
      </c>
      <c r="K12" s="16"/>
      <c r="L12" s="16" t="s">
        <v>84</v>
      </c>
      <c r="M12" s="16" t="s">
        <v>122</v>
      </c>
      <c r="N12" s="16"/>
      <c r="O12" s="16" t="s">
        <v>72</v>
      </c>
      <c r="P12" s="16" t="s">
        <v>73</v>
      </c>
      <c r="Q12" s="33" t="s">
        <v>27</v>
      </c>
      <c r="R12" s="72" t="s">
        <v>34</v>
      </c>
      <c r="T12" s="79"/>
      <c r="U12" s="44" t="s">
        <v>33</v>
      </c>
    </row>
    <row r="13" spans="1:21" s="2" customFormat="1" ht="15.75" customHeight="1" x14ac:dyDescent="0.25">
      <c r="A13" s="34">
        <v>8</v>
      </c>
      <c r="B13" s="21" t="s">
        <v>114</v>
      </c>
      <c r="C13" s="21" t="s">
        <v>131</v>
      </c>
      <c r="D13" s="4" t="s">
        <v>53</v>
      </c>
      <c r="E13" s="22">
        <v>866762029422811</v>
      </c>
      <c r="F13" s="49" t="s">
        <v>124</v>
      </c>
      <c r="G13" s="4" t="s">
        <v>54</v>
      </c>
      <c r="H13" s="26"/>
      <c r="I13" s="26" t="s">
        <v>125</v>
      </c>
      <c r="J13" s="26" t="s">
        <v>126</v>
      </c>
      <c r="K13" s="26" t="s">
        <v>97</v>
      </c>
      <c r="L13" s="16"/>
      <c r="M13" s="16" t="s">
        <v>106</v>
      </c>
      <c r="N13" s="26"/>
      <c r="O13" s="16" t="s">
        <v>72</v>
      </c>
      <c r="P13" s="16" t="s">
        <v>73</v>
      </c>
      <c r="Q13" s="33" t="s">
        <v>25</v>
      </c>
      <c r="R13" s="73" t="s">
        <v>46</v>
      </c>
      <c r="T13" s="80"/>
      <c r="U13" s="43" t="s">
        <v>34</v>
      </c>
    </row>
    <row r="14" spans="1:21" s="2" customFormat="1" ht="15.75" customHeight="1" x14ac:dyDescent="0.25">
      <c r="A14" s="34">
        <v>9</v>
      </c>
      <c r="B14" s="21" t="s">
        <v>114</v>
      </c>
      <c r="C14" s="21" t="s">
        <v>131</v>
      </c>
      <c r="D14" s="4" t="s">
        <v>53</v>
      </c>
      <c r="E14" s="22">
        <v>865904028268610</v>
      </c>
      <c r="F14" s="49"/>
      <c r="G14" s="4" t="s">
        <v>54</v>
      </c>
      <c r="H14" s="16"/>
      <c r="I14" s="16" t="s">
        <v>127</v>
      </c>
      <c r="J14" s="16" t="s">
        <v>128</v>
      </c>
      <c r="K14" s="16" t="s">
        <v>84</v>
      </c>
      <c r="L14" s="16"/>
      <c r="M14" s="16"/>
      <c r="N14" s="16"/>
      <c r="O14" s="16" t="s">
        <v>72</v>
      </c>
      <c r="P14" s="16" t="s">
        <v>73</v>
      </c>
      <c r="Q14" s="33" t="s">
        <v>27</v>
      </c>
      <c r="R14" s="73" t="s">
        <v>34</v>
      </c>
    </row>
    <row r="15" spans="1:21" ht="16.5" x14ac:dyDescent="0.25">
      <c r="A15" s="34">
        <v>10</v>
      </c>
      <c r="B15" s="21">
        <v>43350</v>
      </c>
      <c r="C15" s="21">
        <v>43411</v>
      </c>
      <c r="D15" s="16" t="s">
        <v>47</v>
      </c>
      <c r="E15" s="36">
        <v>861694031094210</v>
      </c>
      <c r="F15" s="16"/>
      <c r="G15" s="16" t="s">
        <v>54</v>
      </c>
      <c r="H15" s="16"/>
      <c r="I15" s="24" t="s">
        <v>58</v>
      </c>
      <c r="J15" s="17" t="s">
        <v>69</v>
      </c>
      <c r="K15" s="16" t="s">
        <v>66</v>
      </c>
      <c r="L15" s="16" t="s">
        <v>71</v>
      </c>
      <c r="M15" s="17" t="s">
        <v>70</v>
      </c>
      <c r="N15" s="16"/>
      <c r="O15" s="16" t="s">
        <v>72</v>
      </c>
      <c r="P15" s="16" t="s">
        <v>73</v>
      </c>
      <c r="Q15" s="58" t="s">
        <v>25</v>
      </c>
      <c r="R15" s="16" t="s">
        <v>40</v>
      </c>
    </row>
    <row r="16" spans="1:21" ht="16.5" x14ac:dyDescent="0.25">
      <c r="A16" s="34">
        <v>11</v>
      </c>
      <c r="B16" s="21">
        <v>43350</v>
      </c>
      <c r="C16" s="21">
        <v>43411</v>
      </c>
      <c r="D16" s="16" t="s">
        <v>47</v>
      </c>
      <c r="E16" s="36">
        <v>861694031114331</v>
      </c>
      <c r="F16" s="16"/>
      <c r="G16" s="16" t="s">
        <v>54</v>
      </c>
      <c r="H16" s="24"/>
      <c r="I16" s="24"/>
      <c r="J16" s="17" t="s">
        <v>76</v>
      </c>
      <c r="K16" s="16" t="s">
        <v>75</v>
      </c>
      <c r="L16" s="16" t="s">
        <v>71</v>
      </c>
      <c r="M16" s="17" t="s">
        <v>77</v>
      </c>
      <c r="N16" s="16"/>
      <c r="O16" s="16" t="s">
        <v>72</v>
      </c>
      <c r="P16" s="16" t="s">
        <v>73</v>
      </c>
      <c r="Q16" s="58" t="s">
        <v>25</v>
      </c>
      <c r="R16" s="16" t="s">
        <v>41</v>
      </c>
      <c r="T16" s="32" t="s">
        <v>21</v>
      </c>
      <c r="U16" s="31" t="s">
        <v>22</v>
      </c>
    </row>
    <row r="17" spans="1:21" ht="16.5" x14ac:dyDescent="0.25">
      <c r="A17" s="34">
        <v>12</v>
      </c>
      <c r="B17" s="21">
        <v>43350</v>
      </c>
      <c r="C17" s="21">
        <v>43411</v>
      </c>
      <c r="D17" s="16" t="s">
        <v>47</v>
      </c>
      <c r="E17" s="36">
        <v>861694031094160</v>
      </c>
      <c r="F17" s="16"/>
      <c r="G17" s="16" t="s">
        <v>54</v>
      </c>
      <c r="H17" s="25"/>
      <c r="I17" s="24" t="s">
        <v>58</v>
      </c>
      <c r="J17" s="17" t="s">
        <v>76</v>
      </c>
      <c r="K17" s="16" t="s">
        <v>75</v>
      </c>
      <c r="L17" s="16" t="s">
        <v>71</v>
      </c>
      <c r="M17" s="17" t="s">
        <v>77</v>
      </c>
      <c r="N17" s="16"/>
      <c r="O17" s="16" t="s">
        <v>72</v>
      </c>
      <c r="P17" s="16" t="s">
        <v>73</v>
      </c>
      <c r="Q17" s="58" t="s">
        <v>25</v>
      </c>
      <c r="R17" s="16" t="s">
        <v>41</v>
      </c>
      <c r="T17" s="29" t="s">
        <v>24</v>
      </c>
      <c r="U17" s="23">
        <f>COUNTIF(Q6:Q105,"PM")</f>
        <v>11</v>
      </c>
    </row>
    <row r="18" spans="1:21" ht="16.5" x14ac:dyDescent="0.25">
      <c r="A18" s="34">
        <v>13</v>
      </c>
      <c r="B18" s="21" t="s">
        <v>114</v>
      </c>
      <c r="C18" s="21" t="s">
        <v>131</v>
      </c>
      <c r="D18" s="4" t="s">
        <v>47</v>
      </c>
      <c r="E18" s="22">
        <v>861694031114331</v>
      </c>
      <c r="F18" s="49"/>
      <c r="G18" s="4" t="s">
        <v>54</v>
      </c>
      <c r="H18" s="25"/>
      <c r="I18" s="24" t="s">
        <v>58</v>
      </c>
      <c r="J18" s="16"/>
      <c r="K18" s="16" t="s">
        <v>71</v>
      </c>
      <c r="L18" s="16" t="s">
        <v>116</v>
      </c>
      <c r="M18" s="16" t="s">
        <v>94</v>
      </c>
      <c r="N18" s="16"/>
      <c r="O18" s="16" t="s">
        <v>72</v>
      </c>
      <c r="P18" s="16" t="s">
        <v>73</v>
      </c>
      <c r="Q18" s="58" t="s">
        <v>27</v>
      </c>
      <c r="R18" s="16" t="s">
        <v>33</v>
      </c>
      <c r="T18" s="29" t="s">
        <v>23</v>
      </c>
      <c r="U18" s="23">
        <f>COUNTIF(Q6:Q105,"PC")</f>
        <v>14</v>
      </c>
    </row>
    <row r="19" spans="1:21" ht="16.5" x14ac:dyDescent="0.25">
      <c r="A19" s="34">
        <v>14</v>
      </c>
      <c r="B19" s="21" t="s">
        <v>114</v>
      </c>
      <c r="C19" s="21" t="s">
        <v>131</v>
      </c>
      <c r="D19" s="4" t="s">
        <v>47</v>
      </c>
      <c r="E19" s="22">
        <v>861694031094160</v>
      </c>
      <c r="F19" s="49" t="s">
        <v>65</v>
      </c>
      <c r="G19" s="4" t="s">
        <v>54</v>
      </c>
      <c r="H19" s="25"/>
      <c r="I19" s="25" t="s">
        <v>58</v>
      </c>
      <c r="J19" s="16" t="s">
        <v>105</v>
      </c>
      <c r="K19" s="16" t="s">
        <v>71</v>
      </c>
      <c r="L19" s="16" t="s">
        <v>116</v>
      </c>
      <c r="M19" s="16" t="s">
        <v>94</v>
      </c>
      <c r="N19" s="16"/>
      <c r="O19" s="16" t="s">
        <v>72</v>
      </c>
      <c r="P19" s="16" t="s">
        <v>73</v>
      </c>
      <c r="Q19" s="58" t="s">
        <v>27</v>
      </c>
      <c r="R19" s="16" t="s">
        <v>33</v>
      </c>
      <c r="T19" s="35"/>
      <c r="U19" s="35"/>
    </row>
    <row r="20" spans="1:21" ht="16.5" x14ac:dyDescent="0.25">
      <c r="A20" s="34">
        <v>15</v>
      </c>
      <c r="B20" s="21" t="s">
        <v>114</v>
      </c>
      <c r="C20" s="21" t="s">
        <v>131</v>
      </c>
      <c r="D20" s="4" t="s">
        <v>47</v>
      </c>
      <c r="E20" s="22">
        <v>863586032908323</v>
      </c>
      <c r="F20" s="49"/>
      <c r="G20" s="4" t="s">
        <v>50</v>
      </c>
      <c r="H20" s="16"/>
      <c r="I20" s="25" t="s">
        <v>58</v>
      </c>
      <c r="J20" s="16"/>
      <c r="K20" s="16" t="s">
        <v>115</v>
      </c>
      <c r="L20" s="16" t="s">
        <v>116</v>
      </c>
      <c r="M20" s="16" t="s">
        <v>94</v>
      </c>
      <c r="N20" s="16"/>
      <c r="O20" s="16" t="s">
        <v>72</v>
      </c>
      <c r="P20" s="16" t="s">
        <v>73</v>
      </c>
      <c r="Q20" s="58" t="s">
        <v>27</v>
      </c>
      <c r="R20" s="16" t="s">
        <v>33</v>
      </c>
    </row>
    <row r="21" spans="1:21" ht="16.5" x14ac:dyDescent="0.25">
      <c r="A21" s="34">
        <v>16</v>
      </c>
      <c r="B21" s="21" t="s">
        <v>114</v>
      </c>
      <c r="C21" s="21" t="s">
        <v>131</v>
      </c>
      <c r="D21" s="4" t="s">
        <v>47</v>
      </c>
      <c r="E21" s="22">
        <v>861694031094210</v>
      </c>
      <c r="F21" s="49"/>
      <c r="G21" s="4" t="s">
        <v>54</v>
      </c>
      <c r="H21" s="16"/>
      <c r="I21" s="25" t="s">
        <v>58</v>
      </c>
      <c r="J21" s="16" t="s">
        <v>117</v>
      </c>
      <c r="K21" s="16" t="s">
        <v>116</v>
      </c>
      <c r="L21" s="16"/>
      <c r="M21" s="16"/>
      <c r="N21" s="16"/>
      <c r="O21" s="16" t="s">
        <v>72</v>
      </c>
      <c r="P21" s="16" t="s">
        <v>73</v>
      </c>
      <c r="Q21" s="58" t="s">
        <v>27</v>
      </c>
      <c r="R21" s="16" t="s">
        <v>33</v>
      </c>
    </row>
    <row r="22" spans="1:21" ht="16.5" x14ac:dyDescent="0.25">
      <c r="A22" s="34">
        <v>17</v>
      </c>
      <c r="B22" s="21" t="s">
        <v>114</v>
      </c>
      <c r="C22" s="21" t="s">
        <v>131</v>
      </c>
      <c r="D22" s="4" t="s">
        <v>47</v>
      </c>
      <c r="E22" s="22">
        <v>861694031783630</v>
      </c>
      <c r="F22" s="49" t="s">
        <v>65</v>
      </c>
      <c r="G22" s="4" t="s">
        <v>54</v>
      </c>
      <c r="H22" s="26"/>
      <c r="I22" s="26" t="s">
        <v>58</v>
      </c>
      <c r="J22" s="26" t="s">
        <v>119</v>
      </c>
      <c r="K22" s="26" t="s">
        <v>118</v>
      </c>
      <c r="L22" s="16" t="s">
        <v>116</v>
      </c>
      <c r="M22" s="16" t="s">
        <v>130</v>
      </c>
      <c r="N22" s="26"/>
      <c r="O22" s="16" t="s">
        <v>72</v>
      </c>
      <c r="P22" s="16" t="s">
        <v>73</v>
      </c>
      <c r="Q22" s="58" t="s">
        <v>27</v>
      </c>
      <c r="R22" s="16" t="s">
        <v>33</v>
      </c>
      <c r="T22" s="47" t="s">
        <v>20</v>
      </c>
      <c r="U22" s="46" t="s">
        <v>22</v>
      </c>
    </row>
    <row r="23" spans="1:21" ht="16.5" x14ac:dyDescent="0.25">
      <c r="A23" s="34">
        <v>18</v>
      </c>
      <c r="B23" s="21">
        <v>43350</v>
      </c>
      <c r="C23" s="21">
        <v>43411</v>
      </c>
      <c r="D23" s="4" t="s">
        <v>51</v>
      </c>
      <c r="E23" s="22">
        <v>86896033982551</v>
      </c>
      <c r="F23" s="4" t="s">
        <v>61</v>
      </c>
      <c r="G23" s="4" t="s">
        <v>50</v>
      </c>
      <c r="H23" s="16" t="s">
        <v>113</v>
      </c>
      <c r="I23" s="24" t="s">
        <v>58</v>
      </c>
      <c r="J23" s="17" t="s">
        <v>60</v>
      </c>
      <c r="K23" s="16" t="s">
        <v>59</v>
      </c>
      <c r="L23" s="16"/>
      <c r="M23" s="17" t="s">
        <v>109</v>
      </c>
      <c r="N23" s="16"/>
      <c r="O23" s="16" t="s">
        <v>72</v>
      </c>
      <c r="P23" s="16" t="s">
        <v>73</v>
      </c>
      <c r="Q23" s="28" t="s">
        <v>25</v>
      </c>
      <c r="R23" s="4" t="s">
        <v>46</v>
      </c>
      <c r="T23" s="45" t="s">
        <v>35</v>
      </c>
      <c r="U23" s="46">
        <f>COUNTIF(R6:R105,"MCU")</f>
        <v>0</v>
      </c>
    </row>
    <row r="24" spans="1:21" ht="16.5" x14ac:dyDescent="0.25">
      <c r="A24" s="34">
        <v>19</v>
      </c>
      <c r="B24" s="21">
        <v>43350</v>
      </c>
      <c r="C24" s="21">
        <v>43411</v>
      </c>
      <c r="D24" s="4" t="s">
        <v>51</v>
      </c>
      <c r="E24" s="22">
        <v>86481103721227</v>
      </c>
      <c r="F24" s="4"/>
      <c r="G24" s="4" t="s">
        <v>50</v>
      </c>
      <c r="H24" s="24"/>
      <c r="I24" s="24" t="s">
        <v>63</v>
      </c>
      <c r="J24" s="16" t="s">
        <v>108</v>
      </c>
      <c r="K24" s="16"/>
      <c r="L24" s="16" t="s">
        <v>62</v>
      </c>
      <c r="M24" s="16" t="s">
        <v>64</v>
      </c>
      <c r="N24" s="16"/>
      <c r="O24" s="16" t="s">
        <v>72</v>
      </c>
      <c r="P24" s="16" t="s">
        <v>73</v>
      </c>
      <c r="Q24" s="28" t="s">
        <v>25</v>
      </c>
      <c r="R24" s="4" t="s">
        <v>41</v>
      </c>
      <c r="T24" s="45" t="s">
        <v>45</v>
      </c>
      <c r="U24" s="46">
        <f>COUNTIF(R6:R105,"GSM")</f>
        <v>4</v>
      </c>
    </row>
    <row r="25" spans="1:21" ht="16.5" x14ac:dyDescent="0.25">
      <c r="A25" s="34">
        <v>20</v>
      </c>
      <c r="B25" s="21" t="s">
        <v>114</v>
      </c>
      <c r="C25" s="21" t="s">
        <v>131</v>
      </c>
      <c r="D25" s="4" t="s">
        <v>51</v>
      </c>
      <c r="E25" s="22">
        <v>864811037203259</v>
      </c>
      <c r="F25" s="49"/>
      <c r="G25" s="4" t="s">
        <v>50</v>
      </c>
      <c r="H25" s="25"/>
      <c r="I25" s="24"/>
      <c r="J25" s="16" t="s">
        <v>108</v>
      </c>
      <c r="K25" s="16"/>
      <c r="L25" s="16" t="s">
        <v>129</v>
      </c>
      <c r="M25" s="16" t="s">
        <v>64</v>
      </c>
      <c r="N25" s="16"/>
      <c r="O25" s="16" t="s">
        <v>72</v>
      </c>
      <c r="P25" s="16" t="s">
        <v>73</v>
      </c>
      <c r="Q25" s="28" t="s">
        <v>25</v>
      </c>
      <c r="R25" s="4" t="s">
        <v>41</v>
      </c>
      <c r="T25" s="45" t="s">
        <v>36</v>
      </c>
      <c r="U25" s="46">
        <f>COUNTIF(R6:R105,"GPS")</f>
        <v>0</v>
      </c>
    </row>
    <row r="26" spans="1:21" s="101" customFormat="1" ht="16.5" x14ac:dyDescent="0.25">
      <c r="A26" s="16">
        <v>21</v>
      </c>
      <c r="B26" s="21" t="s">
        <v>114</v>
      </c>
      <c r="C26" s="21" t="s">
        <v>136</v>
      </c>
      <c r="D26" s="16" t="s">
        <v>51</v>
      </c>
      <c r="E26" s="36">
        <v>864811037212227</v>
      </c>
      <c r="F26" s="100"/>
      <c r="G26" s="16" t="s">
        <v>50</v>
      </c>
      <c r="H26" s="16" t="s">
        <v>113</v>
      </c>
      <c r="I26" s="24"/>
      <c r="J26" s="16" t="s">
        <v>133</v>
      </c>
      <c r="K26" s="16"/>
      <c r="L26" s="16"/>
      <c r="M26" s="16" t="s">
        <v>70</v>
      </c>
      <c r="N26" s="102" t="s">
        <v>137</v>
      </c>
      <c r="O26" s="16" t="s">
        <v>72</v>
      </c>
      <c r="P26" s="16" t="s">
        <v>73</v>
      </c>
      <c r="Q26" s="58" t="s">
        <v>25</v>
      </c>
      <c r="R26" s="16" t="s">
        <v>46</v>
      </c>
      <c r="T26" s="99" t="s">
        <v>42</v>
      </c>
      <c r="U26" s="99">
        <f>COUNTIF(R6:R105,"NG")</f>
        <v>4</v>
      </c>
    </row>
    <row r="27" spans="1:21" s="101" customFormat="1" ht="16.5" x14ac:dyDescent="0.25">
      <c r="A27" s="16">
        <v>22</v>
      </c>
      <c r="B27" s="21" t="s">
        <v>114</v>
      </c>
      <c r="C27" s="21" t="s">
        <v>136</v>
      </c>
      <c r="D27" s="16" t="s">
        <v>51</v>
      </c>
      <c r="E27" s="36">
        <v>868926033973048</v>
      </c>
      <c r="F27" s="100"/>
      <c r="G27" s="16" t="s">
        <v>50</v>
      </c>
      <c r="H27" s="16" t="s">
        <v>113</v>
      </c>
      <c r="I27" s="25"/>
      <c r="J27" s="16" t="s">
        <v>133</v>
      </c>
      <c r="K27" s="16"/>
      <c r="L27" s="16"/>
      <c r="M27" s="16" t="s">
        <v>70</v>
      </c>
      <c r="N27" s="102" t="s">
        <v>137</v>
      </c>
      <c r="O27" s="16" t="s">
        <v>72</v>
      </c>
      <c r="P27" s="16" t="s">
        <v>73</v>
      </c>
      <c r="Q27" s="58" t="s">
        <v>25</v>
      </c>
      <c r="R27" s="16" t="s">
        <v>46</v>
      </c>
      <c r="T27" s="99" t="s">
        <v>31</v>
      </c>
      <c r="U27" s="99">
        <f>COUNTIF(R6:R105,"LK")</f>
        <v>6</v>
      </c>
    </row>
    <row r="28" spans="1:21" ht="16.5" x14ac:dyDescent="0.25">
      <c r="A28" s="34">
        <v>23</v>
      </c>
      <c r="B28" s="21">
        <v>43350</v>
      </c>
      <c r="C28" s="21">
        <v>43411</v>
      </c>
      <c r="D28" s="4" t="s">
        <v>57</v>
      </c>
      <c r="E28" s="22">
        <v>867717030426861</v>
      </c>
      <c r="F28" s="4"/>
      <c r="G28" s="4" t="s">
        <v>50</v>
      </c>
      <c r="H28" s="16"/>
      <c r="I28" s="24"/>
      <c r="J28" s="17" t="s">
        <v>110</v>
      </c>
      <c r="K28" s="16"/>
      <c r="L28" s="16"/>
      <c r="M28" s="17" t="s">
        <v>111</v>
      </c>
      <c r="N28" s="16"/>
      <c r="O28" s="16" t="s">
        <v>112</v>
      </c>
      <c r="P28" s="16" t="s">
        <v>73</v>
      </c>
      <c r="Q28" s="28" t="s">
        <v>25</v>
      </c>
      <c r="R28" s="4" t="s">
        <v>40</v>
      </c>
      <c r="T28" s="45" t="s">
        <v>37</v>
      </c>
      <c r="U28" s="46">
        <f>COUNTIF(R6:R105,"MCH")</f>
        <v>0</v>
      </c>
    </row>
    <row r="29" spans="1:21" ht="33" x14ac:dyDescent="0.25">
      <c r="A29" s="34">
        <v>24</v>
      </c>
      <c r="B29" s="21">
        <v>43350</v>
      </c>
      <c r="C29" s="21">
        <v>43411</v>
      </c>
      <c r="D29" s="4" t="s">
        <v>56</v>
      </c>
      <c r="E29" s="22">
        <v>869668023331311</v>
      </c>
      <c r="F29" s="4" t="s">
        <v>65</v>
      </c>
      <c r="G29" s="4" t="s">
        <v>54</v>
      </c>
      <c r="H29" s="16"/>
      <c r="I29" s="24" t="s">
        <v>68</v>
      </c>
      <c r="J29" s="17" t="s">
        <v>105</v>
      </c>
      <c r="K29" s="16" t="s">
        <v>67</v>
      </c>
      <c r="L29" s="16" t="s">
        <v>74</v>
      </c>
      <c r="M29" s="17" t="s">
        <v>94</v>
      </c>
      <c r="N29" s="16"/>
      <c r="O29" s="16" t="s">
        <v>72</v>
      </c>
      <c r="P29" s="16" t="s">
        <v>73</v>
      </c>
      <c r="Q29" s="28" t="s">
        <v>27</v>
      </c>
      <c r="R29" s="4" t="s">
        <v>33</v>
      </c>
      <c r="T29" s="45" t="s">
        <v>38</v>
      </c>
      <c r="U29" s="46">
        <f>COUNTIF(R6:R105,"NCFW")</f>
        <v>6</v>
      </c>
    </row>
    <row r="30" spans="1:21" ht="16.5" x14ac:dyDescent="0.25">
      <c r="A30" s="34">
        <v>25</v>
      </c>
      <c r="B30" s="21">
        <v>43350</v>
      </c>
      <c r="C30" s="21">
        <v>43411</v>
      </c>
      <c r="D30" s="4" t="s">
        <v>78</v>
      </c>
      <c r="E30" s="22" t="s">
        <v>79</v>
      </c>
      <c r="F30" s="4"/>
      <c r="G30" s="4"/>
      <c r="H30" s="16"/>
      <c r="I30" s="24"/>
      <c r="J30" s="17" t="s">
        <v>80</v>
      </c>
      <c r="K30" s="16"/>
      <c r="L30" s="16"/>
      <c r="M30" s="17" t="s">
        <v>81</v>
      </c>
      <c r="N30" s="16"/>
      <c r="O30" s="16" t="s">
        <v>72</v>
      </c>
      <c r="P30" s="16" t="s">
        <v>73</v>
      </c>
      <c r="Q30" s="28" t="s">
        <v>25</v>
      </c>
      <c r="R30" s="4" t="s">
        <v>40</v>
      </c>
      <c r="T30" s="45" t="s">
        <v>39</v>
      </c>
      <c r="U30" s="46">
        <f>COUNTIF(R6:R105,"KL")</f>
        <v>5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TG102</vt:lpstr>
      <vt:lpstr>TG102SE</vt:lpstr>
      <vt:lpstr>TG102V</vt:lpstr>
      <vt:lpstr>TG102LE</vt:lpstr>
      <vt:lpstr>TG007</vt:lpstr>
      <vt:lpstr>Ireader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2018-08-25T01:26:31Z</dcterms:modified>
</cp:coreProperties>
</file>