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8\thang7\02.XuLyBH\"/>
    </mc:Choice>
  </mc:AlternateContent>
  <bookViews>
    <workbookView xWindow="-15" yWindow="4035" windowWidth="10320" windowHeight="4065" activeTab="2"/>
  </bookViews>
  <sheets>
    <sheet name="TG102V" sheetId="22" r:id="rId1"/>
    <sheet name="TG102SE" sheetId="21" r:id="rId2"/>
    <sheet name="Tong hop thang" sheetId="17" r:id="rId3"/>
  </sheets>
  <calcPr calcId="152511"/>
</workbook>
</file>

<file path=xl/calcChain.xml><?xml version="1.0" encoding="utf-8"?>
<calcChain xmlns="http://schemas.openxmlformats.org/spreadsheetml/2006/main">
  <c r="V30" i="22" l="1"/>
  <c r="V29" i="22"/>
  <c r="V28" i="22"/>
  <c r="V27" i="22"/>
  <c r="V26" i="22"/>
  <c r="V25" i="22"/>
  <c r="V24" i="22"/>
  <c r="V23" i="22"/>
  <c r="V18" i="22"/>
  <c r="V17" i="22"/>
  <c r="V19" i="22" s="1"/>
  <c r="V30" i="21" l="1"/>
  <c r="V29" i="21"/>
  <c r="V28" i="21"/>
  <c r="V27" i="21"/>
  <c r="V26" i="21"/>
  <c r="V25" i="21"/>
  <c r="V24" i="21"/>
  <c r="V23" i="21"/>
  <c r="V18" i="21"/>
  <c r="V17" i="21"/>
  <c r="V19" i="21" l="1"/>
  <c r="U24" i="17"/>
  <c r="U23" i="17" l="1"/>
  <c r="U29" i="17" l="1"/>
  <c r="U30" i="17"/>
  <c r="U28" i="17"/>
  <c r="U27" i="17"/>
  <c r="U26" i="17"/>
  <c r="U25" i="17"/>
  <c r="U18" i="17"/>
  <c r="U17" i="17"/>
</calcChain>
</file>

<file path=xl/sharedStrings.xml><?xml version="1.0" encoding="utf-8"?>
<sst xmlns="http://schemas.openxmlformats.org/spreadsheetml/2006/main" count="358" uniqueCount="89">
  <si>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</si>
  <si>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</si>
  <si>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</si>
  <si>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</si>
  <si>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</si>
  <si>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</si>
  <si>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</si>
  <si>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</si>
  <si>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</si>
  <si>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</si>
  <si>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</si>
  <si>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</si>
  <si>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</si>
  <si>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</si>
  <si>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</si>
  <si>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</si>
  <si>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</si>
  <si>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</si>
  <si>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</si>
  <si>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</si>
  <si>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Ghi chú lỗi</t>
  </si>
  <si>
    <t xml:space="preserve">Tổng </t>
  </si>
  <si>
    <t>Số lượng</t>
  </si>
  <si>
    <t>Lỗi phần cứng  ( PC )</t>
  </si>
  <si>
    <t>Phần mềm  ( PM )</t>
  </si>
  <si>
    <t>PC</t>
  </si>
  <si>
    <t xml:space="preserve">Phân loại lỗi </t>
  </si>
  <si>
    <t>PM</t>
  </si>
  <si>
    <t>MCU</t>
  </si>
  <si>
    <t>SIM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</si>
  <si>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</si>
  <si>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</si>
  <si>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</si>
  <si>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</si>
  <si>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</si>
  <si>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</si>
  <si>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</si>
  <si>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</si>
  <si>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Nâng cấp / lại FW</t>
  </si>
  <si>
    <t>Không lỗi</t>
  </si>
  <si>
    <t>LK</t>
  </si>
  <si>
    <t>NG</t>
  </si>
  <si>
    <t>Lỗi nguồn</t>
  </si>
  <si>
    <t>Phân loại lỗi</t>
  </si>
  <si>
    <t>Tổng</t>
  </si>
  <si>
    <t>Lỗi module GSM</t>
  </si>
  <si>
    <t>GSM</t>
  </si>
  <si>
    <t>XỬ LÝ THIẾT BỊ BẢO HÀNH THÁNG 07 NĂM 2018</t>
  </si>
  <si>
    <t>BT</t>
  </si>
  <si>
    <t>H</t>
  </si>
  <si>
    <t>Đạt</t>
  </si>
  <si>
    <t>TG102SE</t>
  </si>
  <si>
    <t>SE.3.00.---02.180626</t>
  </si>
  <si>
    <t>Nâng cấp FW</t>
  </si>
  <si>
    <t>Vinaphone</t>
  </si>
  <si>
    <t>14/7/2018</t>
  </si>
  <si>
    <t>SE.3.00.---01.300517</t>
  </si>
  <si>
    <t>20170310340133.    ,123.027.253.201,35033</t>
  </si>
  <si>
    <t>20161124340433.    ,123.027.253.201,35033</t>
  </si>
  <si>
    <t>SE.2.03.---22.111215</t>
  </si>
  <si>
    <t>Lỗi led GPS</t>
  </si>
  <si>
    <t>Thay led , nâng cấp FW</t>
  </si>
  <si>
    <t>20/7/2018</t>
  </si>
  <si>
    <t>SE.3.00.---01.120817</t>
  </si>
  <si>
    <t>124.158.005.014,16873</t>
  </si>
  <si>
    <t>SE.3.00.---02.180711</t>
  </si>
  <si>
    <t>fault GPS</t>
  </si>
  <si>
    <t>Chỉnh bausrate, nâng cấp FW</t>
  </si>
  <si>
    <t>GSM\</t>
  </si>
  <si>
    <t>Thay module GSM, nâng cấp FW</t>
  </si>
  <si>
    <t>TG102V</t>
  </si>
  <si>
    <t>Còn BH</t>
  </si>
  <si>
    <t>Móp vỏ do nhiệt</t>
  </si>
  <si>
    <t>20180222490133.    ,device.vnpttracking.vn,35033</t>
  </si>
  <si>
    <t>VI.1.00.---01.170906</t>
  </si>
  <si>
    <t>ID mới: 868926033967818</t>
  </si>
  <si>
    <t>Thay thế vỏ, nâng cấp FW</t>
  </si>
  <si>
    <t>23/7/2018</t>
  </si>
  <si>
    <t>24/7/2018</t>
  </si>
  <si>
    <t>20170117340133.   ,device.vnpttracking.vn,35033</t>
  </si>
  <si>
    <t>Nổ cầu chì + diode quá áp, đứt mạch</t>
  </si>
  <si>
    <t>Thay cầu chì + diode quá áp, xử lý phần cứng</t>
  </si>
  <si>
    <t>SE.2.03.---20.111215</t>
  </si>
  <si>
    <t>20161121340233.    ,221.132.029.213,35033</t>
  </si>
  <si>
    <t>Không nhận Sim, GPS kém</t>
  </si>
  <si>
    <t>Hàn lại khay sim, thay anten GPS, nâng cấp FW</t>
  </si>
  <si>
    <t>20161108340133.   ,device.vnpttracking.vn,35033</t>
  </si>
  <si>
    <t>Lỗi GSM</t>
  </si>
  <si>
    <t>Id mới: 868926033968063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</si>
</sst>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1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ill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0" fillId="0" borderId="7" xfId="0" applyFill="1" applyBorder="1"/>
    <xf numFmtId="0" fontId="0" fillId="0" borderId="5" xfId="0" applyFill="1" applyBorder="1"/>
    <xf numFmtId="0" fontId="1" fillId="0" borderId="9" xfId="0" applyFont="1" applyBorder="1" applyAlignment="1"/>
    <xf numFmtId="0" fontId="4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0" fillId="0" borderId="0" xfId="0" applyFont="1" applyFill="1"/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3" fillId="3" borderId="1" xfId="0" quotePrefix="1" applyFont="1" applyFill="1" applyBorder="1" applyAlignment="1">
      <alignment horizontal="center" vertical="center" wrapText="1"/>
    </xf>
    <xf numFmtId="0" fontId="3" fillId="3" borderId="1" xfId="0" quotePrefix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0" fontId="3" fillId="0" borderId="0" xfId="0" applyFont="1" applyBorder="1"/>
    <xf numFmtId="0" fontId="3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1" fontId="3" fillId="3" borderId="1" xfId="0" applyNumberFormat="1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0" borderId="8" xfId="0" applyFont="1" applyBorder="1" applyAlignment="1"/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5" xfId="0" applyFont="1" applyBorder="1" applyAlignment="1"/>
    <xf numFmtId="0" fontId="10" fillId="0" borderId="1" xfId="0" applyFont="1" applyBorder="1"/>
    <xf numFmtId="0" fontId="0" fillId="0" borderId="1" xfId="0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Border="1"/>
    <xf numFmtId="0" fontId="9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3" fontId="3" fillId="3" borderId="1" xfId="0" applyNumberFormat="1" applyFont="1" applyFill="1" applyBorder="1" applyAlignment="1">
      <alignment horizontal="center" vertical="center" wrapText="1"/>
    </xf>
    <xf numFmtId="0" fontId="0" fillId="3" borderId="0" xfId="0" applyFill="1"/>
    <xf numFmtId="0" fontId="0" fillId="3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12" fillId="0" borderId="13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8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textRotation="255" wrapText="1"/>
    </xf>
    <xf numFmtId="0" fontId="9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textRotation="255" wrapText="1"/>
    </xf>
    <xf numFmtId="0" fontId="1" fillId="2" borderId="3" xfId="0" applyFont="1" applyFill="1" applyBorder="1" applyAlignment="1">
      <alignment horizontal="center" vertical="center" textRotation="255" wrapText="1"/>
    </xf>
    <xf numFmtId="0" fontId="9" fillId="2" borderId="11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J1" zoomScale="55" zoomScaleNormal="55" workbookViewId="0">
      <selection activeCell="B6" sqref="B6:R6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61.8554687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18.5703125" customWidth="1"/>
    <col min="22" max="22" width="21.42578125" customWidth="1"/>
  </cols>
  <sheetData>
    <row r="1" spans="1:22" ht="23.25" customHeight="1" x14ac:dyDescent="0.25">
      <c r="A1" s="63" t="s">
        <v>47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11"/>
    </row>
    <row r="2" spans="1:22" ht="20.25" customHeight="1" x14ac:dyDescent="0.25">
      <c r="A2" s="64" t="s">
        <v>11</v>
      </c>
      <c r="B2" s="65"/>
      <c r="C2" s="65"/>
      <c r="D2" s="65"/>
      <c r="E2" s="66" t="s">
        <v>54</v>
      </c>
      <c r="F2" s="66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39"/>
      <c r="B3" s="40"/>
      <c r="C3" s="40"/>
      <c r="D3" s="40"/>
      <c r="E3" s="40"/>
      <c r="F3" s="40"/>
      <c r="G3" s="40"/>
      <c r="H3" s="40"/>
      <c r="I3" s="40"/>
      <c r="J3" s="40"/>
      <c r="K3" s="40"/>
      <c r="L3" s="41"/>
      <c r="M3" s="40"/>
      <c r="N3" s="40"/>
      <c r="O3" s="40"/>
      <c r="P3" s="40"/>
      <c r="Q3" s="42"/>
    </row>
    <row r="4" spans="1:22" ht="16.5" x14ac:dyDescent="0.25">
      <c r="A4" s="67" t="s">
        <v>0</v>
      </c>
      <c r="B4" s="68" t="s">
        <v>10</v>
      </c>
      <c r="C4" s="68"/>
      <c r="D4" s="68"/>
      <c r="E4" s="68"/>
      <c r="F4" s="68"/>
      <c r="G4" s="68"/>
      <c r="H4" s="68"/>
      <c r="I4" s="68"/>
      <c r="J4" s="59" t="s">
        <v>6</v>
      </c>
      <c r="K4" s="59" t="s">
        <v>15</v>
      </c>
      <c r="L4" s="59"/>
      <c r="M4" s="59" t="s">
        <v>8</v>
      </c>
      <c r="N4" s="59"/>
      <c r="O4" s="69" t="s">
        <v>9</v>
      </c>
      <c r="P4" s="69" t="s">
        <v>18</v>
      </c>
      <c r="Q4" s="59" t="s">
        <v>26</v>
      </c>
      <c r="R4" s="59" t="s">
        <v>20</v>
      </c>
      <c r="U4" s="59" t="s">
        <v>26</v>
      </c>
      <c r="V4" s="59" t="s">
        <v>20</v>
      </c>
    </row>
    <row r="5" spans="1:22" ht="45" customHeight="1" x14ac:dyDescent="0.25">
      <c r="A5" s="67"/>
      <c r="B5" s="55" t="s">
        <v>1</v>
      </c>
      <c r="C5" s="55" t="s">
        <v>2</v>
      </c>
      <c r="D5" s="54" t="s">
        <v>3</v>
      </c>
      <c r="E5" s="54" t="s">
        <v>12</v>
      </c>
      <c r="F5" s="54" t="s">
        <v>4</v>
      </c>
      <c r="G5" s="5" t="s">
        <v>5</v>
      </c>
      <c r="H5" s="5" t="s">
        <v>7</v>
      </c>
      <c r="I5" s="19" t="s">
        <v>19</v>
      </c>
      <c r="J5" s="59"/>
      <c r="K5" s="55" t="s">
        <v>16</v>
      </c>
      <c r="L5" s="55" t="s">
        <v>17</v>
      </c>
      <c r="M5" s="54" t="s">
        <v>13</v>
      </c>
      <c r="N5" s="55" t="s">
        <v>14</v>
      </c>
      <c r="O5" s="69"/>
      <c r="P5" s="69"/>
      <c r="Q5" s="59"/>
      <c r="R5" s="59"/>
      <c r="U5" s="59"/>
      <c r="V5" s="59"/>
    </row>
    <row r="6" spans="1:22" s="2" customFormat="1" ht="15.75" customHeight="1" x14ac:dyDescent="0.25">
      <c r="A6" s="34">
        <v>1</v>
      </c>
      <c r="B6" s="21" t="s">
        <v>62</v>
      </c>
      <c r="C6" s="21" t="s">
        <v>77</v>
      </c>
      <c r="D6" s="4" t="s">
        <v>70</v>
      </c>
      <c r="E6" s="22">
        <v>866192037793195</v>
      </c>
      <c r="F6" s="50"/>
      <c r="G6" s="4" t="s">
        <v>71</v>
      </c>
      <c r="H6" s="4"/>
      <c r="I6" s="25" t="s">
        <v>73</v>
      </c>
      <c r="J6" s="17" t="s">
        <v>72</v>
      </c>
      <c r="K6" s="16" t="s">
        <v>74</v>
      </c>
      <c r="L6" s="16"/>
      <c r="M6" s="17" t="s">
        <v>76</v>
      </c>
      <c r="N6" s="16"/>
      <c r="O6" s="16" t="s">
        <v>48</v>
      </c>
      <c r="P6" s="16" t="s">
        <v>50</v>
      </c>
      <c r="Q6" s="28" t="s">
        <v>25</v>
      </c>
      <c r="R6" s="4" t="s">
        <v>40</v>
      </c>
      <c r="U6" s="60" t="s">
        <v>25</v>
      </c>
      <c r="V6" s="44" t="s">
        <v>28</v>
      </c>
    </row>
    <row r="7" spans="1:22" s="2" customFormat="1" ht="15.75" customHeight="1" x14ac:dyDescent="0.25">
      <c r="A7" s="34">
        <v>2</v>
      </c>
      <c r="B7" s="21"/>
      <c r="C7" s="21"/>
      <c r="D7" s="4"/>
      <c r="E7" s="22"/>
      <c r="F7" s="4"/>
      <c r="G7" s="4"/>
      <c r="H7" s="4"/>
      <c r="I7" s="24"/>
      <c r="J7" s="16"/>
      <c r="K7" s="16"/>
      <c r="L7" s="16"/>
      <c r="M7" s="16"/>
      <c r="N7" s="16"/>
      <c r="O7" s="16"/>
      <c r="P7" s="16"/>
      <c r="Q7" s="28"/>
      <c r="R7" s="4"/>
      <c r="U7" s="61"/>
      <c r="V7" s="44" t="s">
        <v>46</v>
      </c>
    </row>
    <row r="8" spans="1:22" s="2" customFormat="1" ht="15.75" customHeight="1" x14ac:dyDescent="0.25">
      <c r="A8" s="34">
        <v>3</v>
      </c>
      <c r="B8" s="21"/>
      <c r="C8" s="21"/>
      <c r="D8" s="4"/>
      <c r="E8" s="22"/>
      <c r="F8" s="4"/>
      <c r="G8" s="4"/>
      <c r="H8" s="25"/>
      <c r="I8" s="24"/>
      <c r="J8" s="17"/>
      <c r="K8" s="16"/>
      <c r="L8" s="16"/>
      <c r="M8" s="17"/>
      <c r="N8" s="16"/>
      <c r="O8" s="16"/>
      <c r="P8" s="16"/>
      <c r="Q8" s="28"/>
      <c r="R8" s="4"/>
      <c r="U8" s="61"/>
      <c r="V8" s="44" t="s">
        <v>30</v>
      </c>
    </row>
    <row r="9" spans="1:22" s="2" customFormat="1" ht="15.75" customHeight="1" x14ac:dyDescent="0.25">
      <c r="A9" s="34">
        <v>4</v>
      </c>
      <c r="B9" s="21"/>
      <c r="C9" s="21"/>
      <c r="D9" s="4"/>
      <c r="E9" s="22"/>
      <c r="F9" s="4"/>
      <c r="G9" s="4"/>
      <c r="H9" s="25"/>
      <c r="I9" s="24"/>
      <c r="J9" s="16"/>
      <c r="K9" s="16"/>
      <c r="L9" s="16"/>
      <c r="M9" s="16"/>
      <c r="N9" s="16"/>
      <c r="O9" s="16"/>
      <c r="P9" s="16"/>
      <c r="Q9" s="28"/>
      <c r="R9" s="4"/>
      <c r="U9" s="61"/>
      <c r="V9" s="44" t="s">
        <v>41</v>
      </c>
    </row>
    <row r="10" spans="1:22" s="2" customFormat="1" ht="15.75" customHeight="1" x14ac:dyDescent="0.25">
      <c r="A10" s="34">
        <v>5</v>
      </c>
      <c r="B10" s="21"/>
      <c r="C10" s="21"/>
      <c r="D10" s="4"/>
      <c r="E10" s="22"/>
      <c r="F10" s="4"/>
      <c r="G10" s="4"/>
      <c r="H10" s="25"/>
      <c r="I10" s="25"/>
      <c r="J10" s="16"/>
      <c r="K10" s="16"/>
      <c r="L10" s="16"/>
      <c r="M10" s="16"/>
      <c r="N10" s="16"/>
      <c r="O10" s="16"/>
      <c r="P10" s="16"/>
      <c r="Q10" s="28"/>
      <c r="R10" s="4"/>
      <c r="U10" s="62"/>
      <c r="V10" s="44" t="s">
        <v>40</v>
      </c>
    </row>
    <row r="11" spans="1:22" s="2" customFormat="1" ht="15.75" customHeight="1" x14ac:dyDescent="0.25">
      <c r="A11" s="34">
        <v>6</v>
      </c>
      <c r="B11" s="21"/>
      <c r="C11" s="21"/>
      <c r="D11" s="4"/>
      <c r="E11" s="22"/>
      <c r="F11" s="4"/>
      <c r="G11" s="4"/>
      <c r="H11" s="16"/>
      <c r="I11" s="17"/>
      <c r="J11" s="16"/>
      <c r="K11" s="16"/>
      <c r="L11" s="16"/>
      <c r="M11" s="16"/>
      <c r="N11" s="16"/>
      <c r="O11" s="16"/>
      <c r="P11" s="16"/>
      <c r="Q11" s="28"/>
      <c r="R11" s="4"/>
      <c r="U11" s="60" t="s">
        <v>27</v>
      </c>
      <c r="V11" s="44" t="s">
        <v>32</v>
      </c>
    </row>
    <row r="12" spans="1:22" s="18" customFormat="1" ht="15.75" customHeight="1" x14ac:dyDescent="0.25">
      <c r="A12" s="34">
        <v>7</v>
      </c>
      <c r="B12" s="21"/>
      <c r="C12" s="21"/>
      <c r="D12" s="16"/>
      <c r="E12" s="3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3"/>
      <c r="R12" s="43"/>
      <c r="U12" s="61"/>
      <c r="V12" s="45" t="s">
        <v>33</v>
      </c>
    </row>
    <row r="13" spans="1:22" s="2" customFormat="1" ht="15.75" customHeight="1" x14ac:dyDescent="0.25">
      <c r="A13" s="34">
        <v>8</v>
      </c>
      <c r="B13" s="21"/>
      <c r="C13" s="21"/>
      <c r="D13" s="16"/>
      <c r="E13" s="36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3"/>
      <c r="R13" s="35"/>
      <c r="U13" s="62"/>
      <c r="V13" s="44" t="s">
        <v>34</v>
      </c>
    </row>
    <row r="14" spans="1:22" s="2" customFormat="1" ht="15.75" customHeight="1" x14ac:dyDescent="0.25">
      <c r="A14" s="34">
        <v>9</v>
      </c>
      <c r="B14" s="21"/>
      <c r="C14" s="21"/>
      <c r="D14" s="16"/>
      <c r="E14" s="3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3"/>
      <c r="R14" s="35"/>
    </row>
    <row r="15" spans="1:22" ht="16.5" x14ac:dyDescent="0.25">
      <c r="A15" s="34">
        <v>10</v>
      </c>
      <c r="B15" s="21"/>
      <c r="C15" s="21"/>
      <c r="D15" s="16"/>
      <c r="E15" s="36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3"/>
      <c r="R15" s="35"/>
    </row>
    <row r="16" spans="1:22" ht="16.5" x14ac:dyDescent="0.25">
      <c r="A16" s="34">
        <v>11</v>
      </c>
      <c r="B16" s="21"/>
      <c r="C16" s="21"/>
      <c r="D16" s="16"/>
      <c r="E16" s="3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3"/>
      <c r="R16" s="35"/>
      <c r="U16" s="32" t="s">
        <v>43</v>
      </c>
      <c r="V16" s="31" t="s">
        <v>22</v>
      </c>
    </row>
    <row r="17" spans="1:22" ht="16.5" x14ac:dyDescent="0.25">
      <c r="A17" s="34">
        <v>12</v>
      </c>
      <c r="B17" s="21"/>
      <c r="C17" s="21"/>
      <c r="D17" s="16"/>
      <c r="E17" s="3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3"/>
      <c r="R17" s="35"/>
      <c r="U17" s="29" t="s">
        <v>24</v>
      </c>
      <c r="V17" s="4">
        <f>COUNTIF(Q6:Q55,"PM")</f>
        <v>0</v>
      </c>
    </row>
    <row r="18" spans="1:22" ht="16.5" x14ac:dyDescent="0.25">
      <c r="A18" s="34">
        <v>13</v>
      </c>
      <c r="B18" s="21"/>
      <c r="C18" s="21"/>
      <c r="D18" s="16"/>
      <c r="E18" s="3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3"/>
      <c r="R18" s="35"/>
      <c r="U18" s="29" t="s">
        <v>23</v>
      </c>
      <c r="V18" s="4">
        <f>COUNTIF(Q6:Q56,"PC")</f>
        <v>1</v>
      </c>
    </row>
    <row r="19" spans="1:22" ht="17.25" x14ac:dyDescent="0.25">
      <c r="A19" s="34">
        <v>14</v>
      </c>
      <c r="B19" s="37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3"/>
      <c r="R19" s="35"/>
      <c r="U19" s="50" t="s">
        <v>44</v>
      </c>
      <c r="V19" s="51">
        <f>SUM(V17:V18)</f>
        <v>1</v>
      </c>
    </row>
    <row r="20" spans="1:22" ht="16.5" x14ac:dyDescent="0.25">
      <c r="A20" s="34">
        <v>15</v>
      </c>
      <c r="B20" s="37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3"/>
      <c r="R20" s="35"/>
    </row>
    <row r="21" spans="1:22" ht="16.5" x14ac:dyDescent="0.25">
      <c r="A21" s="34">
        <v>16</v>
      </c>
      <c r="B21" s="37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3"/>
      <c r="R21" s="35"/>
    </row>
    <row r="22" spans="1:22" ht="16.5" x14ac:dyDescent="0.25">
      <c r="A22" s="34">
        <v>17</v>
      </c>
      <c r="B22" s="37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3"/>
      <c r="R22" s="35"/>
      <c r="U22" s="48" t="s">
        <v>20</v>
      </c>
      <c r="V22" s="47" t="s">
        <v>22</v>
      </c>
    </row>
    <row r="23" spans="1:22" ht="16.5" x14ac:dyDescent="0.25">
      <c r="A23" s="34">
        <v>18</v>
      </c>
      <c r="B23" s="37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3"/>
      <c r="R23" s="35"/>
      <c r="U23" s="46" t="s">
        <v>35</v>
      </c>
      <c r="V23" s="47">
        <f>COUNTIF(R6:R55,"MCU")</f>
        <v>0</v>
      </c>
    </row>
    <row r="24" spans="1:22" ht="16.5" x14ac:dyDescent="0.25">
      <c r="A24" s="34">
        <v>19</v>
      </c>
      <c r="B24" s="37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3"/>
      <c r="R24" s="35"/>
      <c r="U24" s="46" t="s">
        <v>45</v>
      </c>
      <c r="V24" s="47">
        <f>COUNTIF(R6:R55,"GSM")</f>
        <v>0</v>
      </c>
    </row>
    <row r="25" spans="1:22" ht="16.5" x14ac:dyDescent="0.25">
      <c r="A25" s="34">
        <v>20</v>
      </c>
      <c r="B25" s="37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3"/>
      <c r="R25" s="35"/>
      <c r="U25" s="46" t="s">
        <v>36</v>
      </c>
      <c r="V25" s="47">
        <f>COUNTIF(R6:R55,"GPS")</f>
        <v>0</v>
      </c>
    </row>
    <row r="26" spans="1:22" ht="16.5" x14ac:dyDescent="0.25">
      <c r="A26" s="34">
        <v>21</v>
      </c>
      <c r="B26" s="37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3"/>
      <c r="R26" s="35"/>
      <c r="U26" s="46" t="s">
        <v>42</v>
      </c>
      <c r="V26" s="47">
        <f>COUNTIF(R6:R55,"NG")</f>
        <v>0</v>
      </c>
    </row>
    <row r="27" spans="1:22" ht="16.5" x14ac:dyDescent="0.25">
      <c r="A27" s="34">
        <v>22</v>
      </c>
      <c r="B27" s="37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3"/>
      <c r="R27" s="35"/>
      <c r="U27" s="46" t="s">
        <v>31</v>
      </c>
      <c r="V27" s="47">
        <f>COUNTIF(R6:R55,"LK")</f>
        <v>1</v>
      </c>
    </row>
    <row r="28" spans="1:22" ht="16.5" x14ac:dyDescent="0.25">
      <c r="A28" s="34">
        <v>23</v>
      </c>
      <c r="B28" s="21"/>
      <c r="C28" s="21"/>
      <c r="D28" s="4"/>
      <c r="E28" s="22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3"/>
      <c r="R28" s="35"/>
      <c r="U28" s="46" t="s">
        <v>37</v>
      </c>
      <c r="V28" s="47">
        <f>COUNTIF(R6:R55,"MCH")</f>
        <v>0</v>
      </c>
    </row>
    <row r="29" spans="1:22" ht="16.5" x14ac:dyDescent="0.25">
      <c r="A29" s="34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3"/>
      <c r="R29" s="35"/>
      <c r="U29" s="46" t="s">
        <v>38</v>
      </c>
      <c r="V29" s="47">
        <f>COUNTIF(R6:R55,"NCFW")</f>
        <v>0</v>
      </c>
    </row>
    <row r="30" spans="1:22" ht="16.5" x14ac:dyDescent="0.25">
      <c r="A30" s="34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3"/>
      <c r="R30" s="35"/>
      <c r="U30" s="46" t="s">
        <v>39</v>
      </c>
      <c r="V30" s="47">
        <f>COUNTIF(R6:R55,"KL")</f>
        <v>0</v>
      </c>
    </row>
    <row r="31" spans="1:22" ht="16.5" x14ac:dyDescent="0.25">
      <c r="A31" s="34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3"/>
      <c r="R31" s="35"/>
    </row>
    <row r="32" spans="1:22" ht="16.5" x14ac:dyDescent="0.25">
      <c r="A32" s="34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3"/>
      <c r="R32" s="35"/>
    </row>
    <row r="33" spans="1:18" ht="16.5" x14ac:dyDescent="0.25">
      <c r="A33" s="34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3"/>
      <c r="R33" s="35"/>
    </row>
    <row r="34" spans="1:18" ht="16.5" x14ac:dyDescent="0.25">
      <c r="A34" s="34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>
        <v>39</v>
      </c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>
        <v>50</v>
      </c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31"/>
      <c r="M55" s="23"/>
      <c r="N55" s="23"/>
      <c r="O55" s="23"/>
      <c r="P55" s="23"/>
      <c r="Q55" s="23"/>
      <c r="R55" s="35"/>
    </row>
    <row r="57" spans="1:18" ht="16.5" x14ac:dyDescent="0.25">
      <c r="N57" s="30"/>
      <c r="O57" s="30"/>
    </row>
    <row r="58" spans="1:18" ht="16.5" x14ac:dyDescent="0.25">
      <c r="N58" s="30"/>
      <c r="O58" s="30"/>
    </row>
    <row r="59" spans="1:18" ht="16.5" x14ac:dyDescent="0.25">
      <c r="N59" s="30"/>
      <c r="O59" s="30"/>
    </row>
  </sheetData>
  <mergeCells count="16">
    <mergeCell ref="V4:V5"/>
    <mergeCell ref="U6:U10"/>
    <mergeCell ref="U11:U13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J1" zoomScale="55" zoomScaleNormal="55" workbookViewId="0">
      <selection activeCell="B6" sqref="B6:R12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61.8554687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18.5703125" customWidth="1"/>
    <col min="22" max="22" width="21.42578125" customWidth="1"/>
  </cols>
  <sheetData>
    <row r="1" spans="1:22" ht="23.25" customHeight="1" x14ac:dyDescent="0.25">
      <c r="A1" s="63" t="s">
        <v>47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11"/>
    </row>
    <row r="2" spans="1:22" ht="20.25" customHeight="1" x14ac:dyDescent="0.25">
      <c r="A2" s="64" t="s">
        <v>11</v>
      </c>
      <c r="B2" s="65"/>
      <c r="C2" s="65"/>
      <c r="D2" s="65"/>
      <c r="E2" s="66" t="s">
        <v>54</v>
      </c>
      <c r="F2" s="66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39"/>
      <c r="B3" s="40"/>
      <c r="C3" s="40"/>
      <c r="D3" s="40"/>
      <c r="E3" s="40"/>
      <c r="F3" s="40"/>
      <c r="G3" s="40"/>
      <c r="H3" s="40"/>
      <c r="I3" s="40"/>
      <c r="J3" s="40"/>
      <c r="K3" s="40"/>
      <c r="L3" s="41"/>
      <c r="M3" s="40"/>
      <c r="N3" s="40"/>
      <c r="O3" s="40"/>
      <c r="P3" s="40"/>
      <c r="Q3" s="42"/>
    </row>
    <row r="4" spans="1:22" ht="16.5" x14ac:dyDescent="0.25">
      <c r="A4" s="67" t="s">
        <v>0</v>
      </c>
      <c r="B4" s="68" t="s">
        <v>10</v>
      </c>
      <c r="C4" s="68"/>
      <c r="D4" s="68"/>
      <c r="E4" s="68"/>
      <c r="F4" s="68"/>
      <c r="G4" s="68"/>
      <c r="H4" s="68"/>
      <c r="I4" s="68"/>
      <c r="J4" s="59" t="s">
        <v>6</v>
      </c>
      <c r="K4" s="59" t="s">
        <v>15</v>
      </c>
      <c r="L4" s="59"/>
      <c r="M4" s="59" t="s">
        <v>8</v>
      </c>
      <c r="N4" s="59"/>
      <c r="O4" s="69" t="s">
        <v>9</v>
      </c>
      <c r="P4" s="69" t="s">
        <v>18</v>
      </c>
      <c r="Q4" s="59" t="s">
        <v>26</v>
      </c>
      <c r="R4" s="59" t="s">
        <v>20</v>
      </c>
      <c r="U4" s="59" t="s">
        <v>26</v>
      </c>
      <c r="V4" s="59" t="s">
        <v>20</v>
      </c>
    </row>
    <row r="5" spans="1:22" ht="45" customHeight="1" x14ac:dyDescent="0.25">
      <c r="A5" s="67"/>
      <c r="B5" s="53" t="s">
        <v>1</v>
      </c>
      <c r="C5" s="53" t="s">
        <v>2</v>
      </c>
      <c r="D5" s="52" t="s">
        <v>3</v>
      </c>
      <c r="E5" s="52" t="s">
        <v>12</v>
      </c>
      <c r="F5" s="52" t="s">
        <v>4</v>
      </c>
      <c r="G5" s="5" t="s">
        <v>5</v>
      </c>
      <c r="H5" s="5" t="s">
        <v>7</v>
      </c>
      <c r="I5" s="19" t="s">
        <v>19</v>
      </c>
      <c r="J5" s="59"/>
      <c r="K5" s="53" t="s">
        <v>16</v>
      </c>
      <c r="L5" s="53" t="s">
        <v>17</v>
      </c>
      <c r="M5" s="52" t="s">
        <v>13</v>
      </c>
      <c r="N5" s="53" t="s">
        <v>14</v>
      </c>
      <c r="O5" s="69"/>
      <c r="P5" s="69"/>
      <c r="Q5" s="59"/>
      <c r="R5" s="59"/>
      <c r="U5" s="59"/>
      <c r="V5" s="59"/>
    </row>
    <row r="6" spans="1:22" s="2" customFormat="1" ht="15.75" customHeight="1" x14ac:dyDescent="0.25">
      <c r="A6" s="34">
        <v>1</v>
      </c>
      <c r="B6" s="21" t="s">
        <v>55</v>
      </c>
      <c r="C6" s="21" t="s">
        <v>55</v>
      </c>
      <c r="D6" s="4" t="s">
        <v>51</v>
      </c>
      <c r="E6" s="22">
        <v>866104022201621</v>
      </c>
      <c r="F6" s="50"/>
      <c r="G6" s="4" t="s">
        <v>49</v>
      </c>
      <c r="H6" s="4"/>
      <c r="I6" s="25" t="s">
        <v>57</v>
      </c>
      <c r="J6" s="17"/>
      <c r="K6" s="16" t="s">
        <v>56</v>
      </c>
      <c r="L6" s="16" t="s">
        <v>52</v>
      </c>
      <c r="M6" s="17" t="s">
        <v>53</v>
      </c>
      <c r="N6" s="16"/>
      <c r="O6" s="16" t="s">
        <v>48</v>
      </c>
      <c r="P6" s="16" t="s">
        <v>50</v>
      </c>
      <c r="Q6" s="28" t="s">
        <v>27</v>
      </c>
      <c r="R6" s="4" t="s">
        <v>33</v>
      </c>
      <c r="U6" s="60" t="s">
        <v>25</v>
      </c>
      <c r="V6" s="44" t="s">
        <v>28</v>
      </c>
    </row>
    <row r="7" spans="1:22" s="2" customFormat="1" ht="15.75" customHeight="1" x14ac:dyDescent="0.25">
      <c r="A7" s="34">
        <v>2</v>
      </c>
      <c r="B7" s="21" t="s">
        <v>55</v>
      </c>
      <c r="C7" s="21" t="s">
        <v>55</v>
      </c>
      <c r="D7" s="4" t="s">
        <v>51</v>
      </c>
      <c r="E7" s="22">
        <v>861694031752783</v>
      </c>
      <c r="F7" s="4"/>
      <c r="G7" s="4" t="s">
        <v>49</v>
      </c>
      <c r="H7" s="4"/>
      <c r="I7" s="24" t="s">
        <v>58</v>
      </c>
      <c r="J7" s="16" t="s">
        <v>60</v>
      </c>
      <c r="K7" s="16" t="s">
        <v>59</v>
      </c>
      <c r="L7" s="16" t="s">
        <v>52</v>
      </c>
      <c r="M7" s="16" t="s">
        <v>61</v>
      </c>
      <c r="N7" s="16"/>
      <c r="O7" s="16" t="s">
        <v>48</v>
      </c>
      <c r="P7" s="16" t="s">
        <v>50</v>
      </c>
      <c r="Q7" s="28" t="s">
        <v>25</v>
      </c>
      <c r="R7" s="4" t="s">
        <v>40</v>
      </c>
      <c r="U7" s="61"/>
      <c r="V7" s="44" t="s">
        <v>46</v>
      </c>
    </row>
    <row r="8" spans="1:22" s="57" customFormat="1" ht="15.75" customHeight="1" x14ac:dyDescent="0.25">
      <c r="A8" s="16">
        <v>3</v>
      </c>
      <c r="B8" s="21" t="s">
        <v>62</v>
      </c>
      <c r="C8" s="21" t="s">
        <v>78</v>
      </c>
      <c r="D8" s="16" t="s">
        <v>51</v>
      </c>
      <c r="E8" s="36">
        <v>861694031736661</v>
      </c>
      <c r="F8" s="16"/>
      <c r="G8" s="16" t="s">
        <v>49</v>
      </c>
      <c r="H8" s="25" t="s">
        <v>75</v>
      </c>
      <c r="I8" s="24"/>
      <c r="J8" s="17" t="s">
        <v>45</v>
      </c>
      <c r="K8" s="16" t="s">
        <v>63</v>
      </c>
      <c r="L8" s="16" t="s">
        <v>65</v>
      </c>
      <c r="M8" s="17" t="s">
        <v>69</v>
      </c>
      <c r="N8" s="16"/>
      <c r="O8" s="16" t="s">
        <v>48</v>
      </c>
      <c r="P8" s="16" t="s">
        <v>50</v>
      </c>
      <c r="Q8" s="56" t="s">
        <v>25</v>
      </c>
      <c r="R8" s="16" t="s">
        <v>68</v>
      </c>
      <c r="U8" s="61"/>
      <c r="V8" s="58" t="s">
        <v>30</v>
      </c>
    </row>
    <row r="9" spans="1:22" s="2" customFormat="1" ht="15.75" customHeight="1" x14ac:dyDescent="0.25">
      <c r="A9" s="34">
        <v>4</v>
      </c>
      <c r="B9" s="21" t="s">
        <v>62</v>
      </c>
      <c r="C9" s="21" t="s">
        <v>77</v>
      </c>
      <c r="D9" s="4" t="s">
        <v>51</v>
      </c>
      <c r="E9" s="22">
        <v>861694031736851</v>
      </c>
      <c r="F9" s="4"/>
      <c r="G9" s="4" t="s">
        <v>49</v>
      </c>
      <c r="H9" s="25"/>
      <c r="I9" s="24" t="s">
        <v>64</v>
      </c>
      <c r="J9" s="16" t="s">
        <v>66</v>
      </c>
      <c r="K9" s="16" t="s">
        <v>59</v>
      </c>
      <c r="L9" s="16" t="s">
        <v>65</v>
      </c>
      <c r="M9" s="16" t="s">
        <v>67</v>
      </c>
      <c r="N9" s="16"/>
      <c r="O9" s="16" t="s">
        <v>48</v>
      </c>
      <c r="P9" s="16" t="s">
        <v>50</v>
      </c>
      <c r="Q9" s="28" t="s">
        <v>27</v>
      </c>
      <c r="R9" s="4" t="s">
        <v>33</v>
      </c>
      <c r="U9" s="61"/>
      <c r="V9" s="44" t="s">
        <v>41</v>
      </c>
    </row>
    <row r="10" spans="1:22" s="2" customFormat="1" ht="15.75" customHeight="1" x14ac:dyDescent="0.25">
      <c r="A10" s="34">
        <v>5</v>
      </c>
      <c r="B10" s="21" t="s">
        <v>78</v>
      </c>
      <c r="C10" s="21" t="s">
        <v>78</v>
      </c>
      <c r="D10" s="4" t="s">
        <v>51</v>
      </c>
      <c r="E10" s="36">
        <v>861694031784844</v>
      </c>
      <c r="F10" s="50"/>
      <c r="G10" s="4" t="s">
        <v>49</v>
      </c>
      <c r="H10" s="25"/>
      <c r="I10" s="25" t="s">
        <v>79</v>
      </c>
      <c r="J10" s="16" t="s">
        <v>80</v>
      </c>
      <c r="K10" s="16" t="s">
        <v>59</v>
      </c>
      <c r="L10" s="16" t="s">
        <v>65</v>
      </c>
      <c r="M10" s="16" t="s">
        <v>81</v>
      </c>
      <c r="N10" s="16"/>
      <c r="O10" s="16" t="s">
        <v>48</v>
      </c>
      <c r="P10" s="16" t="s">
        <v>50</v>
      </c>
      <c r="Q10" s="56" t="s">
        <v>25</v>
      </c>
      <c r="R10" s="4" t="s">
        <v>41</v>
      </c>
      <c r="U10" s="62"/>
      <c r="V10" s="44" t="s">
        <v>40</v>
      </c>
    </row>
    <row r="11" spans="1:22" s="2" customFormat="1" ht="15.75" customHeight="1" x14ac:dyDescent="0.25">
      <c r="A11" s="34">
        <v>6</v>
      </c>
      <c r="B11" s="21" t="s">
        <v>78</v>
      </c>
      <c r="C11" s="21" t="s">
        <v>78</v>
      </c>
      <c r="D11" s="4" t="s">
        <v>51</v>
      </c>
      <c r="E11" s="22">
        <v>866104022201449</v>
      </c>
      <c r="F11" s="50"/>
      <c r="G11" s="4" t="s">
        <v>49</v>
      </c>
      <c r="H11" s="16"/>
      <c r="I11" s="17" t="s">
        <v>83</v>
      </c>
      <c r="J11" s="16" t="s">
        <v>84</v>
      </c>
      <c r="K11" s="16" t="s">
        <v>82</v>
      </c>
      <c r="L11" s="16" t="s">
        <v>65</v>
      </c>
      <c r="M11" s="16" t="s">
        <v>85</v>
      </c>
      <c r="N11" s="16"/>
      <c r="O11" s="16" t="s">
        <v>48</v>
      </c>
      <c r="P11" s="16" t="s">
        <v>50</v>
      </c>
      <c r="Q11" s="56" t="s">
        <v>25</v>
      </c>
      <c r="R11" s="4" t="s">
        <v>40</v>
      </c>
      <c r="U11" s="60" t="s">
        <v>27</v>
      </c>
      <c r="V11" s="44" t="s">
        <v>32</v>
      </c>
    </row>
    <row r="12" spans="1:22" s="18" customFormat="1" ht="15.75" customHeight="1" x14ac:dyDescent="0.25">
      <c r="A12" s="34">
        <v>7</v>
      </c>
      <c r="B12" s="21" t="s">
        <v>78</v>
      </c>
      <c r="C12" s="21" t="s">
        <v>78</v>
      </c>
      <c r="D12" s="4" t="s">
        <v>51</v>
      </c>
      <c r="E12" s="22">
        <v>866104022167814</v>
      </c>
      <c r="F12" s="50"/>
      <c r="G12" s="4" t="s">
        <v>49</v>
      </c>
      <c r="H12" s="16" t="s">
        <v>88</v>
      </c>
      <c r="I12" s="16" t="s">
        <v>86</v>
      </c>
      <c r="J12" s="16" t="s">
        <v>87</v>
      </c>
      <c r="K12" s="16" t="s">
        <v>63</v>
      </c>
      <c r="L12" s="16" t="s">
        <v>65</v>
      </c>
      <c r="M12" s="16" t="s">
        <v>69</v>
      </c>
      <c r="N12" s="16"/>
      <c r="O12" s="16" t="s">
        <v>48</v>
      </c>
      <c r="P12" s="16" t="s">
        <v>50</v>
      </c>
      <c r="Q12" s="56" t="s">
        <v>25</v>
      </c>
      <c r="R12" s="47" t="s">
        <v>46</v>
      </c>
      <c r="U12" s="61"/>
      <c r="V12" s="45" t="s">
        <v>33</v>
      </c>
    </row>
    <row r="13" spans="1:22" s="2" customFormat="1" ht="15.75" customHeight="1" x14ac:dyDescent="0.25">
      <c r="A13" s="34">
        <v>8</v>
      </c>
      <c r="B13" s="21"/>
      <c r="C13" s="21"/>
      <c r="D13" s="16"/>
      <c r="E13" s="36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3"/>
      <c r="R13" s="35"/>
      <c r="U13" s="62"/>
      <c r="V13" s="44" t="s">
        <v>34</v>
      </c>
    </row>
    <row r="14" spans="1:22" s="2" customFormat="1" ht="15.75" customHeight="1" x14ac:dyDescent="0.25">
      <c r="A14" s="34">
        <v>9</v>
      </c>
      <c r="B14" s="21"/>
      <c r="C14" s="21"/>
      <c r="D14" s="16"/>
      <c r="E14" s="3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3"/>
      <c r="R14" s="35"/>
    </row>
    <row r="15" spans="1:22" ht="16.5" x14ac:dyDescent="0.25">
      <c r="A15" s="34">
        <v>10</v>
      </c>
      <c r="B15" s="21"/>
      <c r="C15" s="21"/>
      <c r="D15" s="16"/>
      <c r="E15" s="36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3"/>
      <c r="R15" s="35"/>
    </row>
    <row r="16" spans="1:22" ht="16.5" x14ac:dyDescent="0.25">
      <c r="A16" s="34">
        <v>11</v>
      </c>
      <c r="B16" s="21"/>
      <c r="C16" s="21"/>
      <c r="D16" s="16"/>
      <c r="E16" s="3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3"/>
      <c r="R16" s="35"/>
      <c r="U16" s="32" t="s">
        <v>43</v>
      </c>
      <c r="V16" s="31" t="s">
        <v>22</v>
      </c>
    </row>
    <row r="17" spans="1:22" ht="16.5" x14ac:dyDescent="0.25">
      <c r="A17" s="34">
        <v>12</v>
      </c>
      <c r="B17" s="21"/>
      <c r="C17" s="21"/>
      <c r="D17" s="16"/>
      <c r="E17" s="3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3"/>
      <c r="R17" s="35"/>
      <c r="U17" s="29" t="s">
        <v>24</v>
      </c>
      <c r="V17" s="4">
        <f>COUNTIF(Q6:Q55,"PM")</f>
        <v>2</v>
      </c>
    </row>
    <row r="18" spans="1:22" ht="16.5" x14ac:dyDescent="0.25">
      <c r="A18" s="34">
        <v>13</v>
      </c>
      <c r="B18" s="21"/>
      <c r="C18" s="21"/>
      <c r="D18" s="16"/>
      <c r="E18" s="3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3"/>
      <c r="R18" s="35"/>
      <c r="U18" s="29" t="s">
        <v>23</v>
      </c>
      <c r="V18" s="4">
        <f>COUNTIF(Q6:Q56,"PC")</f>
        <v>5</v>
      </c>
    </row>
    <row r="19" spans="1:22" ht="17.25" x14ac:dyDescent="0.25">
      <c r="A19" s="34">
        <v>14</v>
      </c>
      <c r="B19" s="37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3"/>
      <c r="R19" s="35"/>
      <c r="U19" s="50" t="s">
        <v>44</v>
      </c>
      <c r="V19" s="51">
        <f>SUM(V17:V18)</f>
        <v>7</v>
      </c>
    </row>
    <row r="20" spans="1:22" ht="16.5" x14ac:dyDescent="0.25">
      <c r="A20" s="34">
        <v>15</v>
      </c>
      <c r="B20" s="37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3"/>
      <c r="R20" s="35"/>
    </row>
    <row r="21" spans="1:22" ht="16.5" x14ac:dyDescent="0.25">
      <c r="A21" s="34">
        <v>16</v>
      </c>
      <c r="B21" s="37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3"/>
      <c r="R21" s="35"/>
    </row>
    <row r="22" spans="1:22" ht="16.5" x14ac:dyDescent="0.25">
      <c r="A22" s="34">
        <v>17</v>
      </c>
      <c r="B22" s="37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3"/>
      <c r="R22" s="35"/>
      <c r="U22" s="48" t="s">
        <v>20</v>
      </c>
      <c r="V22" s="47" t="s">
        <v>22</v>
      </c>
    </row>
    <row r="23" spans="1:22" ht="16.5" x14ac:dyDescent="0.25">
      <c r="A23" s="34">
        <v>18</v>
      </c>
      <c r="B23" s="37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3"/>
      <c r="R23" s="35"/>
      <c r="U23" s="46" t="s">
        <v>35</v>
      </c>
      <c r="V23" s="47">
        <f>COUNTIF(R6:R55,"MCU")</f>
        <v>0</v>
      </c>
    </row>
    <row r="24" spans="1:22" ht="16.5" x14ac:dyDescent="0.25">
      <c r="A24" s="34">
        <v>19</v>
      </c>
      <c r="B24" s="37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3"/>
      <c r="R24" s="35"/>
      <c r="U24" s="46" t="s">
        <v>45</v>
      </c>
      <c r="V24" s="47">
        <f>COUNTIF(R6:R55,"GSM")</f>
        <v>1</v>
      </c>
    </row>
    <row r="25" spans="1:22" ht="16.5" x14ac:dyDescent="0.25">
      <c r="A25" s="34">
        <v>20</v>
      </c>
      <c r="B25" s="37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3"/>
      <c r="R25" s="35"/>
      <c r="U25" s="46" t="s">
        <v>36</v>
      </c>
      <c r="V25" s="47">
        <f>COUNTIF(R6:R55,"GPS")</f>
        <v>0</v>
      </c>
    </row>
    <row r="26" spans="1:22" ht="16.5" x14ac:dyDescent="0.25">
      <c r="A26" s="34">
        <v>21</v>
      </c>
      <c r="B26" s="37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3"/>
      <c r="R26" s="35"/>
      <c r="U26" s="46" t="s">
        <v>42</v>
      </c>
      <c r="V26" s="47">
        <f>COUNTIF(R6:R55,"NG")</f>
        <v>1</v>
      </c>
    </row>
    <row r="27" spans="1:22" ht="16.5" x14ac:dyDescent="0.25">
      <c r="A27" s="34">
        <v>22</v>
      </c>
      <c r="B27" s="37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3"/>
      <c r="R27" s="35"/>
      <c r="U27" s="46" t="s">
        <v>31</v>
      </c>
      <c r="V27" s="47">
        <f>COUNTIF(R6:R55,"LK")</f>
        <v>2</v>
      </c>
    </row>
    <row r="28" spans="1:22" ht="16.5" x14ac:dyDescent="0.25">
      <c r="A28" s="34">
        <v>23</v>
      </c>
      <c r="B28" s="21"/>
      <c r="C28" s="21"/>
      <c r="D28" s="4"/>
      <c r="E28" s="22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3"/>
      <c r="R28" s="35"/>
      <c r="U28" s="46" t="s">
        <v>37</v>
      </c>
      <c r="V28" s="47">
        <f>COUNTIF(R6:R55,"MCH")</f>
        <v>0</v>
      </c>
    </row>
    <row r="29" spans="1:22" ht="16.5" x14ac:dyDescent="0.25">
      <c r="A29" s="34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3"/>
      <c r="R29" s="35"/>
      <c r="U29" s="46" t="s">
        <v>38</v>
      </c>
      <c r="V29" s="47">
        <f>COUNTIF(R6:R55,"NCFW")</f>
        <v>2</v>
      </c>
    </row>
    <row r="30" spans="1:22" ht="16.5" x14ac:dyDescent="0.25">
      <c r="A30" s="34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3"/>
      <c r="R30" s="35"/>
      <c r="U30" s="46" t="s">
        <v>39</v>
      </c>
      <c r="V30" s="47">
        <f>COUNTIF(R6:R55,"KL")</f>
        <v>0</v>
      </c>
    </row>
    <row r="31" spans="1:22" ht="16.5" x14ac:dyDescent="0.25">
      <c r="A31" s="34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3"/>
      <c r="R31" s="35"/>
    </row>
    <row r="32" spans="1:22" ht="16.5" x14ac:dyDescent="0.25">
      <c r="A32" s="34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3"/>
      <c r="R32" s="35"/>
    </row>
    <row r="33" spans="1:18" ht="16.5" x14ac:dyDescent="0.25">
      <c r="A33" s="34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3"/>
      <c r="R33" s="35"/>
    </row>
    <row r="34" spans="1:18" ht="16.5" x14ac:dyDescent="0.25">
      <c r="A34" s="34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>
        <v>39</v>
      </c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>
        <v>50</v>
      </c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31"/>
      <c r="M55" s="23"/>
      <c r="N55" s="23"/>
      <c r="O55" s="23"/>
      <c r="P55" s="23"/>
      <c r="Q55" s="23"/>
      <c r="R55" s="35"/>
    </row>
    <row r="57" spans="1:18" ht="16.5" x14ac:dyDescent="0.25">
      <c r="N57" s="30"/>
      <c r="O57" s="30"/>
    </row>
    <row r="58" spans="1:18" ht="16.5" x14ac:dyDescent="0.25">
      <c r="N58" s="30"/>
      <c r="O58" s="30"/>
    </row>
    <row r="59" spans="1:18" ht="16.5" x14ac:dyDescent="0.25">
      <c r="N59" s="30"/>
      <c r="O59" s="30"/>
    </row>
  </sheetData>
  <mergeCells count="16">
    <mergeCell ref="V4:V5"/>
    <mergeCell ref="U6:U10"/>
    <mergeCell ref="U11:U13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tabSelected="1" zoomScale="55" zoomScaleNormal="55" workbookViewId="0">
      <selection activeCell="B6" sqref="B6:R13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1.140625" customWidth="1"/>
    <col min="21" max="21" width="30.85546875" customWidth="1"/>
  </cols>
  <sheetData>
    <row r="1" spans="1:21" ht="23.25" customHeight="1" x14ac:dyDescent="0.25">
      <c r="A1" s="63" t="s">
        <v>47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7"/>
      <c r="R1" s="49"/>
    </row>
    <row r="2" spans="1:21" ht="20.25" customHeight="1" x14ac:dyDescent="0.25">
      <c r="A2" s="64" t="s">
        <v>11</v>
      </c>
      <c r="B2" s="65"/>
      <c r="C2" s="65"/>
      <c r="D2" s="65"/>
      <c r="E2" s="66" t="s">
        <v>54</v>
      </c>
      <c r="F2" s="66"/>
      <c r="G2" s="8"/>
      <c r="H2" s="9"/>
      <c r="I2" s="9"/>
      <c r="J2" s="9"/>
      <c r="K2" s="9"/>
      <c r="L2" s="14"/>
      <c r="M2" s="9"/>
      <c r="N2" s="9"/>
      <c r="O2" s="7"/>
      <c r="P2" s="7"/>
      <c r="Q2" s="7"/>
      <c r="R2" s="49"/>
    </row>
    <row r="3" spans="1:21" ht="15.75" x14ac:dyDescent="0.25">
      <c r="A3" s="13"/>
      <c r="B3" s="10"/>
      <c r="C3" s="10"/>
      <c r="D3" s="10"/>
      <c r="E3" s="10"/>
      <c r="F3" s="10"/>
      <c r="G3" s="10"/>
      <c r="H3" s="10"/>
      <c r="I3" s="10"/>
      <c r="J3" s="10"/>
      <c r="K3" s="10"/>
      <c r="L3" s="15"/>
      <c r="M3" s="10"/>
      <c r="N3" s="10"/>
      <c r="O3" s="10"/>
      <c r="P3" s="10"/>
      <c r="Q3" s="40"/>
      <c r="R3" s="49"/>
    </row>
    <row r="4" spans="1:21" ht="16.5" x14ac:dyDescent="0.25">
      <c r="A4" s="70" t="s">
        <v>0</v>
      </c>
      <c r="B4" s="72" t="s">
        <v>10</v>
      </c>
      <c r="C4" s="73"/>
      <c r="D4" s="73"/>
      <c r="E4" s="73"/>
      <c r="F4" s="73"/>
      <c r="G4" s="73"/>
      <c r="H4" s="73"/>
      <c r="I4" s="74"/>
      <c r="J4" s="75" t="s">
        <v>6</v>
      </c>
      <c r="K4" s="59" t="s">
        <v>15</v>
      </c>
      <c r="L4" s="59"/>
      <c r="M4" s="77" t="s">
        <v>8</v>
      </c>
      <c r="N4" s="78"/>
      <c r="O4" s="79" t="s">
        <v>9</v>
      </c>
      <c r="P4" s="79" t="s">
        <v>18</v>
      </c>
      <c r="Q4" s="59" t="s">
        <v>26</v>
      </c>
      <c r="R4" s="59" t="s">
        <v>20</v>
      </c>
      <c r="T4" s="59" t="s">
        <v>26</v>
      </c>
      <c r="U4" s="59" t="s">
        <v>20</v>
      </c>
    </row>
    <row r="5" spans="1:21" ht="45" customHeight="1" x14ac:dyDescent="0.25">
      <c r="A5" s="71"/>
      <c r="B5" s="1" t="s">
        <v>1</v>
      </c>
      <c r="C5" s="1" t="s">
        <v>2</v>
      </c>
      <c r="D5" s="20" t="s">
        <v>3</v>
      </c>
      <c r="E5" s="20" t="s">
        <v>12</v>
      </c>
      <c r="F5" s="20" t="s">
        <v>4</v>
      </c>
      <c r="G5" s="5" t="s">
        <v>5</v>
      </c>
      <c r="H5" s="5" t="s">
        <v>7</v>
      </c>
      <c r="I5" s="19" t="s">
        <v>19</v>
      </c>
      <c r="J5" s="76"/>
      <c r="K5" s="1" t="s">
        <v>16</v>
      </c>
      <c r="L5" s="1" t="s">
        <v>17</v>
      </c>
      <c r="M5" s="20" t="s">
        <v>13</v>
      </c>
      <c r="N5" s="1" t="s">
        <v>14</v>
      </c>
      <c r="O5" s="80"/>
      <c r="P5" s="80"/>
      <c r="Q5" s="59"/>
      <c r="R5" s="59"/>
      <c r="T5" s="59"/>
      <c r="U5" s="59"/>
    </row>
    <row r="6" spans="1:21" s="2" customFormat="1" ht="15.75" customHeight="1" x14ac:dyDescent="0.25">
      <c r="A6" s="34">
        <v>1</v>
      </c>
      <c r="B6" s="21" t="s">
        <v>55</v>
      </c>
      <c r="C6" s="21" t="s">
        <v>55</v>
      </c>
      <c r="D6" s="4" t="s">
        <v>51</v>
      </c>
      <c r="E6" s="22">
        <v>866104022201621</v>
      </c>
      <c r="F6" s="50"/>
      <c r="G6" s="4" t="s">
        <v>49</v>
      </c>
      <c r="H6" s="4"/>
      <c r="I6" s="25" t="s">
        <v>57</v>
      </c>
      <c r="J6" s="17"/>
      <c r="K6" s="16" t="s">
        <v>56</v>
      </c>
      <c r="L6" s="16" t="s">
        <v>52</v>
      </c>
      <c r="M6" s="17" t="s">
        <v>53</v>
      </c>
      <c r="N6" s="16"/>
      <c r="O6" s="16" t="s">
        <v>48</v>
      </c>
      <c r="P6" s="16" t="s">
        <v>50</v>
      </c>
      <c r="Q6" s="28" t="s">
        <v>27</v>
      </c>
      <c r="R6" s="4" t="s">
        <v>33</v>
      </c>
      <c r="T6" s="60" t="s">
        <v>25</v>
      </c>
      <c r="U6" s="44" t="s">
        <v>28</v>
      </c>
    </row>
    <row r="7" spans="1:21" s="2" customFormat="1" ht="15.75" customHeight="1" x14ac:dyDescent="0.25">
      <c r="A7" s="34">
        <v>2</v>
      </c>
      <c r="B7" s="21" t="s">
        <v>55</v>
      </c>
      <c r="C7" s="21" t="s">
        <v>55</v>
      </c>
      <c r="D7" s="4" t="s">
        <v>51</v>
      </c>
      <c r="E7" s="22">
        <v>861694031752783</v>
      </c>
      <c r="F7" s="4"/>
      <c r="G7" s="4" t="s">
        <v>49</v>
      </c>
      <c r="H7" s="4"/>
      <c r="I7" s="24" t="s">
        <v>58</v>
      </c>
      <c r="J7" s="16" t="s">
        <v>60</v>
      </c>
      <c r="K7" s="16" t="s">
        <v>59</v>
      </c>
      <c r="L7" s="16" t="s">
        <v>52</v>
      </c>
      <c r="M7" s="16" t="s">
        <v>61</v>
      </c>
      <c r="N7" s="16"/>
      <c r="O7" s="16" t="s">
        <v>48</v>
      </c>
      <c r="P7" s="16" t="s">
        <v>50</v>
      </c>
      <c r="Q7" s="28" t="s">
        <v>25</v>
      </c>
      <c r="R7" s="4" t="s">
        <v>40</v>
      </c>
      <c r="T7" s="61"/>
      <c r="U7" s="44" t="s">
        <v>29</v>
      </c>
    </row>
    <row r="8" spans="1:21" s="2" customFormat="1" ht="15.75" customHeight="1" x14ac:dyDescent="0.25">
      <c r="A8" s="34">
        <v>3</v>
      </c>
      <c r="B8" s="21" t="s">
        <v>62</v>
      </c>
      <c r="C8" s="21" t="s">
        <v>78</v>
      </c>
      <c r="D8" s="16" t="s">
        <v>51</v>
      </c>
      <c r="E8" s="36">
        <v>861694031736661</v>
      </c>
      <c r="F8" s="16"/>
      <c r="G8" s="16" t="s">
        <v>49</v>
      </c>
      <c r="H8" s="25" t="s">
        <v>75</v>
      </c>
      <c r="I8" s="24"/>
      <c r="J8" s="17" t="s">
        <v>45</v>
      </c>
      <c r="K8" s="16" t="s">
        <v>63</v>
      </c>
      <c r="L8" s="16" t="s">
        <v>65</v>
      </c>
      <c r="M8" s="17" t="s">
        <v>69</v>
      </c>
      <c r="N8" s="16"/>
      <c r="O8" s="16" t="s">
        <v>48</v>
      </c>
      <c r="P8" s="16" t="s">
        <v>50</v>
      </c>
      <c r="Q8" s="56" t="s">
        <v>25</v>
      </c>
      <c r="R8" s="16" t="s">
        <v>68</v>
      </c>
      <c r="T8" s="61"/>
      <c r="U8" s="44" t="s">
        <v>30</v>
      </c>
    </row>
    <row r="9" spans="1:21" s="2" customFormat="1" ht="15.75" customHeight="1" x14ac:dyDescent="0.25">
      <c r="A9" s="34">
        <v>4</v>
      </c>
      <c r="B9" s="21" t="s">
        <v>62</v>
      </c>
      <c r="C9" s="21" t="s">
        <v>77</v>
      </c>
      <c r="D9" s="4" t="s">
        <v>51</v>
      </c>
      <c r="E9" s="22">
        <v>861694031736851</v>
      </c>
      <c r="F9" s="4"/>
      <c r="G9" s="4" t="s">
        <v>49</v>
      </c>
      <c r="H9" s="25"/>
      <c r="I9" s="24" t="s">
        <v>64</v>
      </c>
      <c r="J9" s="16" t="s">
        <v>66</v>
      </c>
      <c r="K9" s="16" t="s">
        <v>59</v>
      </c>
      <c r="L9" s="16" t="s">
        <v>65</v>
      </c>
      <c r="M9" s="16" t="s">
        <v>67</v>
      </c>
      <c r="N9" s="16"/>
      <c r="O9" s="16" t="s">
        <v>48</v>
      </c>
      <c r="P9" s="16" t="s">
        <v>50</v>
      </c>
      <c r="Q9" s="28" t="s">
        <v>27</v>
      </c>
      <c r="R9" s="4" t="s">
        <v>33</v>
      </c>
      <c r="T9" s="61"/>
      <c r="U9" s="44" t="s">
        <v>41</v>
      </c>
    </row>
    <row r="10" spans="1:21" s="2" customFormat="1" ht="15.75" customHeight="1" x14ac:dyDescent="0.25">
      <c r="A10" s="34">
        <v>5</v>
      </c>
      <c r="B10" s="21" t="s">
        <v>78</v>
      </c>
      <c r="C10" s="21" t="s">
        <v>78</v>
      </c>
      <c r="D10" s="4" t="s">
        <v>51</v>
      </c>
      <c r="E10" s="36">
        <v>861694031784844</v>
      </c>
      <c r="F10" s="50"/>
      <c r="G10" s="4" t="s">
        <v>49</v>
      </c>
      <c r="H10" s="25"/>
      <c r="I10" s="25" t="s">
        <v>79</v>
      </c>
      <c r="J10" s="16" t="s">
        <v>80</v>
      </c>
      <c r="K10" s="16" t="s">
        <v>59</v>
      </c>
      <c r="L10" s="16" t="s">
        <v>65</v>
      </c>
      <c r="M10" s="16" t="s">
        <v>81</v>
      </c>
      <c r="N10" s="16"/>
      <c r="O10" s="16" t="s">
        <v>48</v>
      </c>
      <c r="P10" s="16" t="s">
        <v>50</v>
      </c>
      <c r="Q10" s="56" t="s">
        <v>25</v>
      </c>
      <c r="R10" s="4" t="s">
        <v>41</v>
      </c>
      <c r="T10" s="62"/>
      <c r="U10" s="44" t="s">
        <v>40</v>
      </c>
    </row>
    <row r="11" spans="1:21" s="2" customFormat="1" ht="15.75" customHeight="1" x14ac:dyDescent="0.25">
      <c r="A11" s="34">
        <v>6</v>
      </c>
      <c r="B11" s="21" t="s">
        <v>78</v>
      </c>
      <c r="C11" s="21" t="s">
        <v>78</v>
      </c>
      <c r="D11" s="4" t="s">
        <v>51</v>
      </c>
      <c r="E11" s="22">
        <v>866104022201449</v>
      </c>
      <c r="F11" s="50"/>
      <c r="G11" s="4" t="s">
        <v>49</v>
      </c>
      <c r="H11" s="16"/>
      <c r="I11" s="17" t="s">
        <v>83</v>
      </c>
      <c r="J11" s="16" t="s">
        <v>84</v>
      </c>
      <c r="K11" s="16" t="s">
        <v>82</v>
      </c>
      <c r="L11" s="16" t="s">
        <v>65</v>
      </c>
      <c r="M11" s="16" t="s">
        <v>85</v>
      </c>
      <c r="N11" s="16"/>
      <c r="O11" s="16" t="s">
        <v>48</v>
      </c>
      <c r="P11" s="16" t="s">
        <v>50</v>
      </c>
      <c r="Q11" s="56" t="s">
        <v>25</v>
      </c>
      <c r="R11" s="4" t="s">
        <v>40</v>
      </c>
      <c r="T11" s="60" t="s">
        <v>27</v>
      </c>
      <c r="U11" s="44" t="s">
        <v>32</v>
      </c>
    </row>
    <row r="12" spans="1:21" s="18" customFormat="1" ht="15.75" customHeight="1" x14ac:dyDescent="0.25">
      <c r="A12" s="34">
        <v>7</v>
      </c>
      <c r="B12" s="21" t="s">
        <v>78</v>
      </c>
      <c r="C12" s="21" t="s">
        <v>78</v>
      </c>
      <c r="D12" s="4" t="s">
        <v>51</v>
      </c>
      <c r="E12" s="22">
        <v>866104022167814</v>
      </c>
      <c r="F12" s="50"/>
      <c r="G12" s="4" t="s">
        <v>49</v>
      </c>
      <c r="H12" s="16" t="s">
        <v>88</v>
      </c>
      <c r="I12" s="16" t="s">
        <v>86</v>
      </c>
      <c r="J12" s="16" t="s">
        <v>87</v>
      </c>
      <c r="K12" s="16" t="s">
        <v>63</v>
      </c>
      <c r="L12" s="16" t="s">
        <v>65</v>
      </c>
      <c r="M12" s="16" t="s">
        <v>69</v>
      </c>
      <c r="N12" s="16"/>
      <c r="O12" s="16" t="s">
        <v>48</v>
      </c>
      <c r="P12" s="16" t="s">
        <v>50</v>
      </c>
      <c r="Q12" s="56" t="s">
        <v>25</v>
      </c>
      <c r="R12" s="47" t="s">
        <v>46</v>
      </c>
      <c r="T12" s="61"/>
      <c r="U12" s="45" t="s">
        <v>33</v>
      </c>
    </row>
    <row r="13" spans="1:21" s="2" customFormat="1" ht="15.75" customHeight="1" x14ac:dyDescent="0.25">
      <c r="A13" s="34">
        <v>8</v>
      </c>
      <c r="B13" s="21" t="s">
        <v>62</v>
      </c>
      <c r="C13" s="21" t="s">
        <v>77</v>
      </c>
      <c r="D13" s="4" t="s">
        <v>70</v>
      </c>
      <c r="E13" s="22">
        <v>866192037793195</v>
      </c>
      <c r="F13" s="50"/>
      <c r="G13" s="4" t="s">
        <v>71</v>
      </c>
      <c r="H13" s="4"/>
      <c r="I13" s="25" t="s">
        <v>73</v>
      </c>
      <c r="J13" s="17" t="s">
        <v>72</v>
      </c>
      <c r="K13" s="16" t="s">
        <v>74</v>
      </c>
      <c r="L13" s="16"/>
      <c r="M13" s="17" t="s">
        <v>76</v>
      </c>
      <c r="N13" s="16"/>
      <c r="O13" s="16" t="s">
        <v>48</v>
      </c>
      <c r="P13" s="16" t="s">
        <v>50</v>
      </c>
      <c r="Q13" s="28" t="s">
        <v>25</v>
      </c>
      <c r="R13" s="4" t="s">
        <v>40</v>
      </c>
      <c r="T13" s="62"/>
      <c r="U13" s="44" t="s">
        <v>34</v>
      </c>
    </row>
    <row r="14" spans="1:21" s="2" customFormat="1" ht="15.75" customHeight="1" x14ac:dyDescent="0.25">
      <c r="A14" s="34">
        <v>9</v>
      </c>
      <c r="B14" s="21"/>
      <c r="C14" s="21"/>
      <c r="D14" s="16"/>
      <c r="E14" s="3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3"/>
      <c r="R14" s="35"/>
    </row>
    <row r="15" spans="1:21" ht="16.5" x14ac:dyDescent="0.25">
      <c r="A15" s="34">
        <v>10</v>
      </c>
      <c r="B15" s="21"/>
      <c r="C15" s="21"/>
      <c r="D15" s="16"/>
      <c r="E15" s="36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3"/>
      <c r="R15" s="35"/>
    </row>
    <row r="16" spans="1:21" ht="16.5" x14ac:dyDescent="0.25">
      <c r="A16" s="34">
        <v>11</v>
      </c>
      <c r="B16" s="21"/>
      <c r="C16" s="21"/>
      <c r="D16" s="16"/>
      <c r="E16" s="3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3"/>
      <c r="R16" s="35"/>
      <c r="T16" s="32" t="s">
        <v>21</v>
      </c>
      <c r="U16" s="31" t="s">
        <v>22</v>
      </c>
    </row>
    <row r="17" spans="1:21" ht="16.5" x14ac:dyDescent="0.25">
      <c r="A17" s="34">
        <v>12</v>
      </c>
      <c r="B17" s="21"/>
      <c r="C17" s="21"/>
      <c r="D17" s="16"/>
      <c r="E17" s="3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3"/>
      <c r="R17" s="35"/>
      <c r="T17" s="29" t="s">
        <v>24</v>
      </c>
      <c r="U17" s="23">
        <f>COUNTIF(Q6:Q105,"PM")</f>
        <v>2</v>
      </c>
    </row>
    <row r="18" spans="1:21" ht="16.5" x14ac:dyDescent="0.25">
      <c r="A18" s="34">
        <v>13</v>
      </c>
      <c r="B18" s="21"/>
      <c r="C18" s="21"/>
      <c r="D18" s="16"/>
      <c r="E18" s="3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3"/>
      <c r="R18" s="35"/>
      <c r="T18" s="29" t="s">
        <v>23</v>
      </c>
      <c r="U18" s="23">
        <f>COUNTIF(Q6:Q105,"PC")</f>
        <v>6</v>
      </c>
    </row>
    <row r="19" spans="1:21" ht="16.5" x14ac:dyDescent="0.25">
      <c r="A19" s="34">
        <v>14</v>
      </c>
      <c r="B19" s="37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3"/>
      <c r="R19" s="35"/>
      <c r="T19" s="35"/>
      <c r="U19" s="35"/>
    </row>
    <row r="20" spans="1:21" ht="16.5" x14ac:dyDescent="0.25">
      <c r="A20" s="34">
        <v>15</v>
      </c>
      <c r="B20" s="37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3"/>
      <c r="R20" s="35"/>
    </row>
    <row r="21" spans="1:21" ht="16.5" x14ac:dyDescent="0.25">
      <c r="A21" s="34">
        <v>16</v>
      </c>
      <c r="B21" s="37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3"/>
      <c r="R21" s="35"/>
    </row>
    <row r="22" spans="1:21" ht="16.5" x14ac:dyDescent="0.25">
      <c r="A22" s="34">
        <v>17</v>
      </c>
      <c r="B22" s="37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3"/>
      <c r="R22" s="35"/>
      <c r="T22" s="48" t="s">
        <v>20</v>
      </c>
      <c r="U22" s="47" t="s">
        <v>22</v>
      </c>
    </row>
    <row r="23" spans="1:21" ht="16.5" x14ac:dyDescent="0.25">
      <c r="A23" s="34">
        <v>18</v>
      </c>
      <c r="B23" s="37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3"/>
      <c r="R23" s="35"/>
      <c r="T23" s="46" t="s">
        <v>35</v>
      </c>
      <c r="U23" s="47">
        <f>COUNTIF(R6:R105,"MCU")</f>
        <v>0</v>
      </c>
    </row>
    <row r="24" spans="1:21" ht="16.5" x14ac:dyDescent="0.25">
      <c r="A24" s="34">
        <v>19</v>
      </c>
      <c r="B24" s="37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3"/>
      <c r="R24" s="35"/>
      <c r="T24" s="46" t="s">
        <v>45</v>
      </c>
      <c r="U24" s="47">
        <f>COUNTIF(R6:R105,"GSM")</f>
        <v>1</v>
      </c>
    </row>
    <row r="25" spans="1:21" ht="16.5" x14ac:dyDescent="0.25">
      <c r="A25" s="34">
        <v>20</v>
      </c>
      <c r="B25" s="37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3"/>
      <c r="R25" s="35"/>
      <c r="T25" s="46" t="s">
        <v>36</v>
      </c>
      <c r="U25" s="47">
        <f>COUNTIF(R6:R105,"GPS")</f>
        <v>0</v>
      </c>
    </row>
    <row r="26" spans="1:21" ht="16.5" x14ac:dyDescent="0.25">
      <c r="A26" s="34">
        <v>21</v>
      </c>
      <c r="B26" s="37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3"/>
      <c r="R26" s="35"/>
      <c r="T26" s="46" t="s">
        <v>42</v>
      </c>
      <c r="U26" s="47">
        <f>COUNTIF(R6:R105,"NG")</f>
        <v>1</v>
      </c>
    </row>
    <row r="27" spans="1:21" ht="16.5" x14ac:dyDescent="0.25">
      <c r="A27" s="34">
        <v>22</v>
      </c>
      <c r="B27" s="37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3"/>
      <c r="R27" s="35"/>
      <c r="T27" s="46" t="s">
        <v>31</v>
      </c>
      <c r="U27" s="47">
        <f>COUNTIF(R6:R105,"LK")</f>
        <v>3</v>
      </c>
    </row>
    <row r="28" spans="1:21" ht="16.5" x14ac:dyDescent="0.25">
      <c r="A28" s="34">
        <v>23</v>
      </c>
      <c r="B28" s="37"/>
      <c r="C28" s="37"/>
      <c r="D28" s="4"/>
      <c r="E28" s="22"/>
      <c r="F28" s="4"/>
      <c r="G28" s="4"/>
      <c r="H28" s="16"/>
      <c r="I28" s="17"/>
      <c r="J28" s="38"/>
      <c r="K28" s="16"/>
      <c r="L28" s="16"/>
      <c r="M28" s="38"/>
      <c r="N28" s="38"/>
      <c r="O28" s="38"/>
      <c r="P28" s="38"/>
      <c r="Q28" s="28"/>
      <c r="R28" s="35"/>
      <c r="T28" s="46" t="s">
        <v>37</v>
      </c>
      <c r="U28" s="47">
        <f>COUNTIF(R6:R105,"MCH")</f>
        <v>0</v>
      </c>
    </row>
    <row r="29" spans="1:21" ht="16.5" x14ac:dyDescent="0.25">
      <c r="A29" s="34"/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3"/>
      <c r="R29" s="35"/>
      <c r="T29" s="46" t="s">
        <v>38</v>
      </c>
      <c r="U29" s="47">
        <f>COUNTIF(R6:R105,"NCFW")</f>
        <v>2</v>
      </c>
    </row>
    <row r="30" spans="1:21" ht="16.5" x14ac:dyDescent="0.25">
      <c r="A30" s="34"/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3"/>
      <c r="R30" s="35"/>
      <c r="T30" s="46" t="s">
        <v>39</v>
      </c>
      <c r="U30" s="47">
        <f>COUNTIF(R6:R105,"KL")</f>
        <v>0</v>
      </c>
    </row>
    <row r="31" spans="1:21" ht="16.5" x14ac:dyDescent="0.25">
      <c r="A31" s="34"/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3"/>
      <c r="R31" s="35"/>
    </row>
    <row r="32" spans="1:21" ht="16.5" x14ac:dyDescent="0.25">
      <c r="A32" s="34"/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3"/>
      <c r="R32" s="35"/>
    </row>
    <row r="33" spans="1:18" ht="16.5" x14ac:dyDescent="0.25">
      <c r="A33" s="34"/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3"/>
      <c r="R33" s="35"/>
    </row>
    <row r="34" spans="1:18" ht="16.5" x14ac:dyDescent="0.25">
      <c r="A34" s="34"/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/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/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/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/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/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/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/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/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/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/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/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/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/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/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/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/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/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/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/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/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/>
      <c r="B55" s="21"/>
      <c r="C55" s="21"/>
      <c r="D55" s="4"/>
      <c r="E55" s="22"/>
      <c r="F55" s="4"/>
      <c r="G55" s="4"/>
      <c r="H55" s="16"/>
      <c r="I55" s="16"/>
      <c r="J55" s="16"/>
      <c r="K55" s="16"/>
      <c r="L55" s="16"/>
      <c r="M55" s="16"/>
      <c r="N55" s="16"/>
      <c r="O55" s="16"/>
      <c r="P55" s="16"/>
      <c r="Q55" s="33"/>
      <c r="R55" s="35"/>
    </row>
    <row r="56" spans="1:18" ht="16.5" x14ac:dyDescent="0.25">
      <c r="A56" s="34"/>
      <c r="B56" s="21"/>
      <c r="C56" s="21"/>
      <c r="D56" s="4"/>
      <c r="E56" s="22"/>
      <c r="F56" s="4"/>
      <c r="G56" s="4"/>
      <c r="H56" s="16"/>
      <c r="I56" s="16"/>
      <c r="J56" s="16"/>
      <c r="K56" s="16"/>
      <c r="L56" s="16"/>
      <c r="M56" s="16"/>
      <c r="N56" s="16"/>
      <c r="O56" s="16"/>
      <c r="P56" s="16"/>
      <c r="Q56" s="33"/>
      <c r="R56" s="35"/>
    </row>
    <row r="57" spans="1:18" ht="16.5" x14ac:dyDescent="0.25">
      <c r="A57" s="34"/>
      <c r="B57" s="21"/>
      <c r="C57" s="21"/>
      <c r="D57" s="4"/>
      <c r="E57" s="22"/>
      <c r="F57" s="4"/>
      <c r="G57" s="4"/>
      <c r="H57" s="16"/>
      <c r="I57" s="16"/>
      <c r="J57" s="16"/>
      <c r="K57" s="16"/>
      <c r="L57" s="16"/>
      <c r="M57" s="16"/>
      <c r="N57" s="16"/>
      <c r="O57" s="16"/>
      <c r="P57" s="16"/>
      <c r="Q57" s="33"/>
      <c r="R57" s="35"/>
    </row>
    <row r="58" spans="1:18" ht="16.5" x14ac:dyDescent="0.25">
      <c r="A58" s="34"/>
      <c r="B58" s="21"/>
      <c r="C58" s="21"/>
      <c r="D58" s="4"/>
      <c r="E58" s="22"/>
      <c r="F58" s="4"/>
      <c r="G58" s="4"/>
      <c r="H58" s="16"/>
      <c r="I58" s="16"/>
      <c r="J58" s="16"/>
      <c r="K58" s="16"/>
      <c r="L58" s="16"/>
      <c r="M58" s="16"/>
      <c r="N58" s="16"/>
      <c r="O58" s="16"/>
      <c r="P58" s="16"/>
      <c r="Q58" s="33"/>
      <c r="R58" s="35"/>
    </row>
    <row r="59" spans="1:18" ht="16.5" x14ac:dyDescent="0.25">
      <c r="A59" s="34"/>
      <c r="B59" s="21"/>
      <c r="C59" s="21"/>
      <c r="D59" s="4"/>
      <c r="E59" s="22"/>
      <c r="F59" s="4"/>
      <c r="G59" s="4"/>
      <c r="H59" s="16"/>
      <c r="I59" s="16"/>
      <c r="J59" s="16"/>
      <c r="K59" s="16"/>
      <c r="L59" s="16"/>
      <c r="M59" s="16"/>
      <c r="N59" s="16"/>
      <c r="O59" s="16"/>
      <c r="P59" s="16"/>
      <c r="Q59" s="33"/>
      <c r="R59" s="35"/>
    </row>
    <row r="60" spans="1:18" ht="16.5" x14ac:dyDescent="0.25">
      <c r="A60" s="34"/>
      <c r="B60" s="21"/>
      <c r="C60" s="21"/>
      <c r="D60" s="4"/>
      <c r="E60" s="22"/>
      <c r="F60" s="4"/>
      <c r="G60" s="4"/>
      <c r="H60" s="16"/>
      <c r="I60" s="16"/>
      <c r="J60" s="16"/>
      <c r="K60" s="16"/>
      <c r="L60" s="16"/>
      <c r="M60" s="16"/>
      <c r="N60" s="16"/>
      <c r="O60" s="16"/>
      <c r="P60" s="16"/>
      <c r="Q60" s="33"/>
      <c r="R60" s="35"/>
    </row>
    <row r="61" spans="1:18" ht="16.5" x14ac:dyDescent="0.25">
      <c r="A61" s="34"/>
      <c r="B61" s="21"/>
      <c r="C61" s="21"/>
      <c r="D61" s="4"/>
      <c r="E61" s="22"/>
      <c r="F61" s="4"/>
      <c r="G61" s="4"/>
      <c r="H61" s="16"/>
      <c r="I61" s="16"/>
      <c r="J61" s="16"/>
      <c r="K61" s="16"/>
      <c r="L61" s="16"/>
      <c r="M61" s="16"/>
      <c r="N61" s="16"/>
      <c r="O61" s="16"/>
      <c r="P61" s="16"/>
      <c r="Q61" s="33"/>
      <c r="R61" s="35"/>
    </row>
    <row r="62" spans="1:18" ht="16.5" x14ac:dyDescent="0.25">
      <c r="A62" s="34"/>
      <c r="B62" s="21"/>
      <c r="C62" s="21"/>
      <c r="D62" s="4"/>
      <c r="E62" s="22"/>
      <c r="F62" s="4"/>
      <c r="G62" s="4"/>
      <c r="H62" s="16"/>
      <c r="I62" s="16"/>
      <c r="J62" s="16"/>
      <c r="K62" s="16"/>
      <c r="L62" s="16"/>
      <c r="M62" s="16"/>
      <c r="N62" s="16"/>
      <c r="O62" s="16"/>
      <c r="P62" s="16"/>
      <c r="Q62" s="33"/>
      <c r="R62" s="35"/>
    </row>
    <row r="63" spans="1:18" ht="16.5" x14ac:dyDescent="0.25">
      <c r="A63" s="34"/>
      <c r="B63" s="21"/>
      <c r="C63" s="21"/>
      <c r="D63" s="4"/>
      <c r="E63" s="22"/>
      <c r="F63" s="4"/>
      <c r="G63" s="4"/>
      <c r="H63" s="16"/>
      <c r="I63" s="16"/>
      <c r="J63" s="16"/>
      <c r="K63" s="16"/>
      <c r="L63" s="16"/>
      <c r="M63" s="16"/>
      <c r="N63" s="16"/>
      <c r="O63" s="16"/>
      <c r="P63" s="16"/>
      <c r="Q63" s="33"/>
      <c r="R63" s="35"/>
    </row>
    <row r="64" spans="1:18" ht="16.5" x14ac:dyDescent="0.25">
      <c r="A64" s="34"/>
      <c r="B64" s="21"/>
      <c r="C64" s="21"/>
      <c r="D64" s="4"/>
      <c r="E64" s="22"/>
      <c r="F64" s="4"/>
      <c r="G64" s="4"/>
      <c r="H64" s="16"/>
      <c r="I64" s="16"/>
      <c r="J64" s="16"/>
      <c r="K64" s="16"/>
      <c r="L64" s="16"/>
      <c r="M64" s="16"/>
      <c r="N64" s="16"/>
      <c r="O64" s="16"/>
      <c r="P64" s="16"/>
      <c r="Q64" s="33"/>
      <c r="R64" s="35"/>
    </row>
    <row r="65" spans="1:18" ht="16.5" x14ac:dyDescent="0.25">
      <c r="A65" s="34"/>
      <c r="B65" s="21"/>
      <c r="C65" s="21"/>
      <c r="D65" s="4"/>
      <c r="E65" s="22"/>
      <c r="F65" s="4"/>
      <c r="G65" s="4"/>
      <c r="H65" s="16"/>
      <c r="I65" s="16"/>
      <c r="J65" s="16"/>
      <c r="K65" s="16"/>
      <c r="L65" s="16"/>
      <c r="M65" s="16"/>
      <c r="N65" s="16"/>
      <c r="O65" s="16"/>
      <c r="P65" s="16"/>
      <c r="Q65" s="33"/>
      <c r="R65" s="35"/>
    </row>
    <row r="66" spans="1:18" ht="16.5" x14ac:dyDescent="0.25">
      <c r="A66" s="34"/>
      <c r="B66" s="21"/>
      <c r="C66" s="21"/>
      <c r="D66" s="4"/>
      <c r="E66" s="22"/>
      <c r="F66" s="4"/>
      <c r="G66" s="4"/>
      <c r="H66" s="16"/>
      <c r="I66" s="16"/>
      <c r="J66" s="16"/>
      <c r="K66" s="16"/>
      <c r="L66" s="16"/>
      <c r="M66" s="16"/>
      <c r="N66" s="16"/>
      <c r="O66" s="16"/>
      <c r="P66" s="16"/>
      <c r="Q66" s="33"/>
      <c r="R66" s="35"/>
    </row>
    <row r="67" spans="1:18" ht="16.5" x14ac:dyDescent="0.25">
      <c r="A67" s="34"/>
      <c r="B67" s="21"/>
      <c r="C67" s="21"/>
      <c r="D67" s="4"/>
      <c r="E67" s="22"/>
      <c r="F67" s="4"/>
      <c r="G67" s="4"/>
      <c r="H67" s="16"/>
      <c r="I67" s="16"/>
      <c r="J67" s="16"/>
      <c r="K67" s="16"/>
      <c r="L67" s="16"/>
      <c r="M67" s="16"/>
      <c r="N67" s="16"/>
      <c r="O67" s="16"/>
      <c r="P67" s="16"/>
      <c r="Q67" s="33"/>
      <c r="R67" s="35"/>
    </row>
    <row r="68" spans="1:18" ht="16.5" x14ac:dyDescent="0.25">
      <c r="A68" s="34"/>
      <c r="B68" s="21"/>
      <c r="C68" s="21"/>
      <c r="D68" s="4"/>
      <c r="E68" s="22"/>
      <c r="F68" s="4"/>
      <c r="G68" s="4"/>
      <c r="H68" s="16"/>
      <c r="I68" s="16"/>
      <c r="J68" s="16"/>
      <c r="K68" s="16"/>
      <c r="L68" s="16"/>
      <c r="M68" s="16"/>
      <c r="N68" s="16"/>
      <c r="O68" s="16"/>
      <c r="P68" s="16"/>
      <c r="Q68" s="33"/>
      <c r="R68" s="35"/>
    </row>
    <row r="69" spans="1:18" ht="16.5" x14ac:dyDescent="0.25">
      <c r="A69" s="34"/>
      <c r="B69" s="21"/>
      <c r="C69" s="21"/>
      <c r="D69" s="4"/>
      <c r="E69" s="22"/>
      <c r="F69" s="4"/>
      <c r="G69" s="4"/>
      <c r="H69" s="16"/>
      <c r="I69" s="16"/>
      <c r="J69" s="16"/>
      <c r="K69" s="16"/>
      <c r="L69" s="16"/>
      <c r="M69" s="16"/>
      <c r="N69" s="16"/>
      <c r="O69" s="16"/>
      <c r="P69" s="16"/>
      <c r="Q69" s="33"/>
      <c r="R69" s="35"/>
    </row>
    <row r="70" spans="1:18" ht="16.5" x14ac:dyDescent="0.25">
      <c r="A70" s="34"/>
      <c r="B70" s="21"/>
      <c r="C70" s="21"/>
      <c r="D70" s="4"/>
      <c r="E70" s="22"/>
      <c r="F70" s="4"/>
      <c r="G70" s="4"/>
      <c r="H70" s="16"/>
      <c r="I70" s="16"/>
      <c r="J70" s="16"/>
      <c r="K70" s="16"/>
      <c r="L70" s="16"/>
      <c r="M70" s="16"/>
      <c r="N70" s="16"/>
      <c r="O70" s="16"/>
      <c r="P70" s="16"/>
      <c r="Q70" s="33"/>
      <c r="R70" s="35"/>
    </row>
    <row r="71" spans="1:18" ht="16.5" x14ac:dyDescent="0.25">
      <c r="A71" s="34"/>
      <c r="B71" s="21"/>
      <c r="C71" s="21"/>
      <c r="D71" s="4"/>
      <c r="E71" s="22"/>
      <c r="F71" s="4"/>
      <c r="G71" s="4"/>
      <c r="H71" s="16"/>
      <c r="I71" s="16"/>
      <c r="J71" s="16"/>
      <c r="K71" s="16"/>
      <c r="L71" s="16"/>
      <c r="M71" s="16"/>
      <c r="N71" s="16"/>
      <c r="O71" s="16"/>
      <c r="P71" s="16"/>
      <c r="Q71" s="33"/>
      <c r="R71" s="35"/>
    </row>
    <row r="72" spans="1:18" ht="16.5" x14ac:dyDescent="0.25">
      <c r="A72" s="34"/>
      <c r="B72" s="21"/>
      <c r="C72" s="21"/>
      <c r="D72" s="4"/>
      <c r="E72" s="22"/>
      <c r="F72" s="4"/>
      <c r="G72" s="4"/>
      <c r="H72" s="16"/>
      <c r="I72" s="16"/>
      <c r="J72" s="16"/>
      <c r="K72" s="16"/>
      <c r="L72" s="16"/>
      <c r="M72" s="16"/>
      <c r="N72" s="16"/>
      <c r="O72" s="16"/>
      <c r="P72" s="16"/>
      <c r="Q72" s="33"/>
      <c r="R72" s="35"/>
    </row>
    <row r="73" spans="1:18" ht="16.5" x14ac:dyDescent="0.25">
      <c r="A73" s="34"/>
      <c r="B73" s="21"/>
      <c r="C73" s="21"/>
      <c r="D73" s="4"/>
      <c r="E73" s="22"/>
      <c r="F73" s="4"/>
      <c r="G73" s="4"/>
      <c r="H73" s="16"/>
      <c r="I73" s="16"/>
      <c r="J73" s="16"/>
      <c r="K73" s="16"/>
      <c r="L73" s="16"/>
      <c r="M73" s="16"/>
      <c r="N73" s="16"/>
      <c r="O73" s="16"/>
      <c r="P73" s="16"/>
      <c r="Q73" s="33"/>
      <c r="R73" s="35"/>
    </row>
    <row r="74" spans="1:18" ht="16.5" x14ac:dyDescent="0.25">
      <c r="A74" s="34"/>
      <c r="B74" s="21"/>
      <c r="C74" s="21"/>
      <c r="D74" s="4"/>
      <c r="E74" s="22"/>
      <c r="F74" s="4"/>
      <c r="G74" s="4"/>
      <c r="H74" s="16"/>
      <c r="I74" s="16"/>
      <c r="J74" s="16"/>
      <c r="K74" s="16"/>
      <c r="L74" s="16"/>
      <c r="M74" s="16"/>
      <c r="N74" s="16"/>
      <c r="O74" s="16"/>
      <c r="P74" s="16"/>
      <c r="Q74" s="33"/>
      <c r="R74" s="35"/>
    </row>
    <row r="75" spans="1:18" ht="16.5" x14ac:dyDescent="0.25">
      <c r="A75" s="34"/>
      <c r="B75" s="21"/>
      <c r="C75" s="21"/>
      <c r="D75" s="4"/>
      <c r="E75" s="22"/>
      <c r="F75" s="4"/>
      <c r="G75" s="4"/>
      <c r="H75" s="16"/>
      <c r="I75" s="16"/>
      <c r="J75" s="16"/>
      <c r="K75" s="16"/>
      <c r="L75" s="16"/>
      <c r="M75" s="16"/>
      <c r="N75" s="16"/>
      <c r="O75" s="16"/>
      <c r="P75" s="16"/>
      <c r="Q75" s="33"/>
      <c r="R75" s="35"/>
    </row>
    <row r="76" spans="1:18" ht="16.5" x14ac:dyDescent="0.25">
      <c r="A76" s="34"/>
      <c r="B76" s="21"/>
      <c r="C76" s="21"/>
      <c r="D76" s="4"/>
      <c r="E76" s="22"/>
      <c r="F76" s="4"/>
      <c r="G76" s="4"/>
      <c r="H76" s="16"/>
      <c r="I76" s="16"/>
      <c r="J76" s="16"/>
      <c r="K76" s="16"/>
      <c r="L76" s="16"/>
      <c r="M76" s="16"/>
      <c r="N76" s="16"/>
      <c r="O76" s="16"/>
      <c r="P76" s="16"/>
      <c r="Q76" s="33"/>
      <c r="R76" s="35"/>
    </row>
    <row r="77" spans="1:18" ht="16.5" x14ac:dyDescent="0.25">
      <c r="A77" s="34"/>
      <c r="B77" s="21"/>
      <c r="C77" s="21"/>
      <c r="D77" s="4"/>
      <c r="E77" s="22"/>
      <c r="F77" s="4"/>
      <c r="G77" s="4"/>
      <c r="H77" s="16"/>
      <c r="I77" s="16"/>
      <c r="J77" s="16"/>
      <c r="K77" s="16"/>
      <c r="L77" s="16"/>
      <c r="M77" s="16"/>
      <c r="N77" s="16"/>
      <c r="O77" s="16"/>
      <c r="P77" s="16"/>
      <c r="Q77" s="33"/>
      <c r="R77" s="35"/>
    </row>
    <row r="78" spans="1:18" ht="16.5" x14ac:dyDescent="0.25">
      <c r="A78" s="34"/>
      <c r="B78" s="21"/>
      <c r="C78" s="21"/>
      <c r="D78" s="4"/>
      <c r="E78" s="22"/>
      <c r="F78" s="4"/>
      <c r="G78" s="4"/>
      <c r="H78" s="16"/>
      <c r="I78" s="16"/>
      <c r="J78" s="16"/>
      <c r="K78" s="16"/>
      <c r="L78" s="16"/>
      <c r="M78" s="16"/>
      <c r="N78" s="16"/>
      <c r="O78" s="16"/>
      <c r="P78" s="16"/>
      <c r="Q78" s="33"/>
      <c r="R78" s="35"/>
    </row>
    <row r="79" spans="1:18" ht="16.5" x14ac:dyDescent="0.25">
      <c r="A79" s="34"/>
      <c r="B79" s="21"/>
      <c r="C79" s="21"/>
      <c r="D79" s="4"/>
      <c r="E79" s="22"/>
      <c r="F79" s="4"/>
      <c r="G79" s="4"/>
      <c r="H79" s="16"/>
      <c r="I79" s="16"/>
      <c r="J79" s="16"/>
      <c r="K79" s="16"/>
      <c r="L79" s="16"/>
      <c r="M79" s="16"/>
      <c r="N79" s="16"/>
      <c r="O79" s="16"/>
      <c r="P79" s="16"/>
      <c r="Q79" s="33"/>
      <c r="R79" s="35"/>
    </row>
    <row r="80" spans="1:18" ht="16.5" x14ac:dyDescent="0.25">
      <c r="A80" s="34"/>
      <c r="B80" s="21"/>
      <c r="C80" s="21"/>
      <c r="D80" s="4"/>
      <c r="E80" s="22"/>
      <c r="F80" s="4"/>
      <c r="G80" s="4"/>
      <c r="H80" s="16"/>
      <c r="I80" s="16"/>
      <c r="J80" s="16"/>
      <c r="K80" s="16"/>
      <c r="L80" s="16"/>
      <c r="M80" s="16"/>
      <c r="N80" s="16"/>
      <c r="O80" s="16"/>
      <c r="P80" s="16"/>
      <c r="Q80" s="33"/>
      <c r="R80" s="35"/>
    </row>
    <row r="81" spans="1:18" ht="16.5" x14ac:dyDescent="0.25">
      <c r="A81" s="34"/>
      <c r="B81" s="21"/>
      <c r="C81" s="21"/>
      <c r="D81" s="4"/>
      <c r="E81" s="22"/>
      <c r="F81" s="4"/>
      <c r="G81" s="4"/>
      <c r="H81" s="16"/>
      <c r="I81" s="16"/>
      <c r="J81" s="16"/>
      <c r="K81" s="16"/>
      <c r="L81" s="16"/>
      <c r="M81" s="16"/>
      <c r="N81" s="16"/>
      <c r="O81" s="16"/>
      <c r="P81" s="16"/>
      <c r="Q81" s="33"/>
      <c r="R81" s="35"/>
    </row>
    <row r="82" spans="1:18" ht="16.5" x14ac:dyDescent="0.25">
      <c r="A82" s="34"/>
      <c r="B82" s="21"/>
      <c r="C82" s="21"/>
      <c r="D82" s="4"/>
      <c r="E82" s="22"/>
      <c r="F82" s="4"/>
      <c r="G82" s="4"/>
      <c r="H82" s="16"/>
      <c r="I82" s="16"/>
      <c r="J82" s="16"/>
      <c r="K82" s="16"/>
      <c r="L82" s="16"/>
      <c r="M82" s="16"/>
      <c r="N82" s="16"/>
      <c r="O82" s="16"/>
      <c r="P82" s="16"/>
      <c r="Q82" s="33"/>
      <c r="R82" s="35"/>
    </row>
    <row r="83" spans="1:18" ht="16.5" x14ac:dyDescent="0.25">
      <c r="A83" s="34"/>
      <c r="B83" s="21"/>
      <c r="C83" s="21"/>
      <c r="D83" s="4"/>
      <c r="E83" s="22"/>
      <c r="F83" s="4"/>
      <c r="G83" s="4"/>
      <c r="H83" s="16"/>
      <c r="I83" s="16"/>
      <c r="J83" s="16"/>
      <c r="K83" s="16"/>
      <c r="L83" s="16"/>
      <c r="M83" s="16"/>
      <c r="N83" s="16"/>
      <c r="O83" s="16"/>
      <c r="P83" s="16"/>
      <c r="Q83" s="33"/>
      <c r="R83" s="35"/>
    </row>
    <row r="84" spans="1:18" ht="16.5" x14ac:dyDescent="0.25">
      <c r="A84" s="34"/>
      <c r="B84" s="21"/>
      <c r="C84" s="21"/>
      <c r="D84" s="4"/>
      <c r="E84" s="22"/>
      <c r="F84" s="4"/>
      <c r="G84" s="4"/>
      <c r="H84" s="16"/>
      <c r="I84" s="16"/>
      <c r="J84" s="16"/>
      <c r="K84" s="16"/>
      <c r="L84" s="16"/>
      <c r="M84" s="16"/>
      <c r="N84" s="16"/>
      <c r="O84" s="16"/>
      <c r="P84" s="16"/>
      <c r="Q84" s="33"/>
      <c r="R84" s="35"/>
    </row>
    <row r="85" spans="1:18" ht="16.5" x14ac:dyDescent="0.25">
      <c r="A85" s="34"/>
      <c r="B85" s="21"/>
      <c r="C85" s="21"/>
      <c r="D85" s="4"/>
      <c r="E85" s="22"/>
      <c r="F85" s="4"/>
      <c r="G85" s="4"/>
      <c r="H85" s="16"/>
      <c r="I85" s="16"/>
      <c r="J85" s="16"/>
      <c r="K85" s="16"/>
      <c r="L85" s="16"/>
      <c r="M85" s="16"/>
      <c r="N85" s="16"/>
      <c r="O85" s="16"/>
      <c r="P85" s="16"/>
      <c r="Q85" s="33"/>
      <c r="R85" s="35"/>
    </row>
    <row r="86" spans="1:18" ht="16.5" x14ac:dyDescent="0.25">
      <c r="A86" s="34"/>
      <c r="B86" s="21"/>
      <c r="C86" s="21"/>
      <c r="D86" s="4"/>
      <c r="E86" s="22"/>
      <c r="F86" s="4"/>
      <c r="G86" s="4"/>
      <c r="H86" s="16"/>
      <c r="I86" s="16"/>
      <c r="J86" s="16"/>
      <c r="K86" s="16"/>
      <c r="L86" s="16"/>
      <c r="M86" s="16"/>
      <c r="N86" s="16"/>
      <c r="O86" s="16"/>
      <c r="P86" s="16"/>
      <c r="Q86" s="33"/>
      <c r="R86" s="35"/>
    </row>
    <row r="87" spans="1:18" ht="16.5" x14ac:dyDescent="0.25">
      <c r="A87" s="34"/>
      <c r="B87" s="21"/>
      <c r="C87" s="21"/>
      <c r="D87" s="4"/>
      <c r="E87" s="22"/>
      <c r="F87" s="4"/>
      <c r="G87" s="4"/>
      <c r="H87" s="16"/>
      <c r="I87" s="16"/>
      <c r="J87" s="16"/>
      <c r="K87" s="16"/>
      <c r="L87" s="16"/>
      <c r="M87" s="16"/>
      <c r="N87" s="16"/>
      <c r="O87" s="16"/>
      <c r="P87" s="16"/>
      <c r="Q87" s="33"/>
      <c r="R87" s="35"/>
    </row>
    <row r="88" spans="1:18" ht="16.5" x14ac:dyDescent="0.25">
      <c r="A88" s="34"/>
      <c r="B88" s="21"/>
      <c r="C88" s="21"/>
      <c r="D88" s="4"/>
      <c r="E88" s="22"/>
      <c r="F88" s="4"/>
      <c r="G88" s="4"/>
      <c r="H88" s="16"/>
      <c r="I88" s="16"/>
      <c r="J88" s="16"/>
      <c r="K88" s="16"/>
      <c r="L88" s="16"/>
      <c r="M88" s="16"/>
      <c r="N88" s="16"/>
      <c r="O88" s="16"/>
      <c r="P88" s="16"/>
      <c r="Q88" s="33"/>
      <c r="R88" s="35"/>
    </row>
    <row r="89" spans="1:18" ht="16.5" x14ac:dyDescent="0.25">
      <c r="A89" s="34"/>
      <c r="B89" s="21"/>
      <c r="C89" s="21"/>
      <c r="D89" s="4"/>
      <c r="E89" s="22"/>
      <c r="F89" s="4"/>
      <c r="G89" s="4"/>
      <c r="H89" s="16"/>
      <c r="I89" s="16"/>
      <c r="J89" s="16"/>
      <c r="K89" s="16"/>
      <c r="L89" s="16"/>
      <c r="M89" s="16"/>
      <c r="N89" s="16"/>
      <c r="O89" s="16"/>
      <c r="P89" s="16"/>
      <c r="Q89" s="33"/>
      <c r="R89" s="35"/>
    </row>
    <row r="90" spans="1:18" ht="16.5" x14ac:dyDescent="0.25">
      <c r="A90" s="34"/>
      <c r="B90" s="21"/>
      <c r="C90" s="21"/>
      <c r="D90" s="4"/>
      <c r="E90" s="22"/>
      <c r="F90" s="4"/>
      <c r="G90" s="4"/>
      <c r="H90" s="16"/>
      <c r="I90" s="16"/>
      <c r="J90" s="16"/>
      <c r="K90" s="16"/>
      <c r="L90" s="16"/>
      <c r="M90" s="16"/>
      <c r="N90" s="16"/>
      <c r="O90" s="16"/>
      <c r="P90" s="16"/>
      <c r="Q90" s="33"/>
      <c r="R90" s="35"/>
    </row>
    <row r="91" spans="1:18" ht="16.5" x14ac:dyDescent="0.25">
      <c r="A91" s="34"/>
      <c r="B91" s="21"/>
      <c r="C91" s="21"/>
      <c r="D91" s="4"/>
      <c r="E91" s="22"/>
      <c r="F91" s="4"/>
      <c r="G91" s="4"/>
      <c r="H91" s="16"/>
      <c r="I91" s="16"/>
      <c r="J91" s="16"/>
      <c r="K91" s="16"/>
      <c r="L91" s="16"/>
      <c r="M91" s="16"/>
      <c r="N91" s="16"/>
      <c r="O91" s="16"/>
      <c r="P91" s="16"/>
      <c r="Q91" s="33"/>
      <c r="R91" s="35"/>
    </row>
    <row r="92" spans="1:18" ht="16.5" x14ac:dyDescent="0.25">
      <c r="A92" s="34"/>
      <c r="B92" s="21"/>
      <c r="C92" s="21"/>
      <c r="D92" s="4"/>
      <c r="E92" s="22"/>
      <c r="F92" s="4"/>
      <c r="G92" s="4"/>
      <c r="H92" s="16"/>
      <c r="I92" s="16"/>
      <c r="J92" s="16"/>
      <c r="K92" s="16"/>
      <c r="L92" s="16"/>
      <c r="M92" s="16"/>
      <c r="N92" s="16"/>
      <c r="O92" s="16"/>
      <c r="P92" s="16"/>
      <c r="Q92" s="33"/>
      <c r="R92" s="35"/>
    </row>
    <row r="93" spans="1:18" ht="16.5" x14ac:dyDescent="0.25">
      <c r="A93" s="34"/>
      <c r="B93" s="21"/>
      <c r="C93" s="21"/>
      <c r="D93" s="4"/>
      <c r="E93" s="22"/>
      <c r="F93" s="4"/>
      <c r="G93" s="4"/>
      <c r="H93" s="16"/>
      <c r="I93" s="16"/>
      <c r="J93" s="16"/>
      <c r="K93" s="16"/>
      <c r="L93" s="16"/>
      <c r="M93" s="16"/>
      <c r="N93" s="16"/>
      <c r="O93" s="16"/>
      <c r="P93" s="16"/>
      <c r="Q93" s="33"/>
      <c r="R93" s="35"/>
    </row>
    <row r="94" spans="1:18" ht="16.5" x14ac:dyDescent="0.25">
      <c r="A94" s="34"/>
      <c r="B94" s="21"/>
      <c r="C94" s="21"/>
      <c r="D94" s="4"/>
      <c r="E94" s="22"/>
      <c r="F94" s="4"/>
      <c r="G94" s="4"/>
      <c r="H94" s="16"/>
      <c r="I94" s="16"/>
      <c r="J94" s="16"/>
      <c r="K94" s="16"/>
      <c r="L94" s="16"/>
      <c r="M94" s="16"/>
      <c r="N94" s="16"/>
      <c r="O94" s="16"/>
      <c r="P94" s="16"/>
      <c r="Q94" s="33"/>
      <c r="R94" s="35"/>
    </row>
    <row r="95" spans="1:18" ht="16.5" x14ac:dyDescent="0.25">
      <c r="A95" s="34"/>
      <c r="B95" s="21"/>
      <c r="C95" s="21"/>
      <c r="D95" s="4"/>
      <c r="E95" s="22"/>
      <c r="F95" s="4"/>
      <c r="G95" s="4"/>
      <c r="H95" s="16"/>
      <c r="I95" s="16"/>
      <c r="J95" s="16"/>
      <c r="K95" s="16"/>
      <c r="L95" s="16"/>
      <c r="M95" s="16"/>
      <c r="N95" s="16"/>
      <c r="O95" s="16"/>
      <c r="P95" s="16"/>
      <c r="Q95" s="33"/>
      <c r="R95" s="35"/>
    </row>
    <row r="96" spans="1:18" ht="16.5" x14ac:dyDescent="0.25">
      <c r="A96" s="34"/>
      <c r="B96" s="21"/>
      <c r="C96" s="21"/>
      <c r="D96" s="4"/>
      <c r="E96" s="22"/>
      <c r="F96" s="4"/>
      <c r="G96" s="4"/>
      <c r="H96" s="16"/>
      <c r="I96" s="16"/>
      <c r="J96" s="16"/>
      <c r="K96" s="16"/>
      <c r="L96" s="16"/>
      <c r="M96" s="16"/>
      <c r="N96" s="16"/>
      <c r="O96" s="16"/>
      <c r="P96" s="16"/>
      <c r="Q96" s="33"/>
      <c r="R96" s="35"/>
    </row>
    <row r="97" spans="1:18" ht="16.5" x14ac:dyDescent="0.25">
      <c r="A97" s="34"/>
      <c r="B97" s="21"/>
      <c r="C97" s="21"/>
      <c r="D97" s="4"/>
      <c r="E97" s="22"/>
      <c r="F97" s="4"/>
      <c r="G97" s="4"/>
      <c r="H97" s="16"/>
      <c r="I97" s="16"/>
      <c r="J97" s="16"/>
      <c r="K97" s="16"/>
      <c r="L97" s="16"/>
      <c r="M97" s="16"/>
      <c r="N97" s="16"/>
      <c r="O97" s="16"/>
      <c r="P97" s="16"/>
      <c r="Q97" s="33"/>
      <c r="R97" s="35"/>
    </row>
    <row r="98" spans="1:18" ht="16.5" x14ac:dyDescent="0.25">
      <c r="A98" s="34"/>
      <c r="B98" s="21"/>
      <c r="C98" s="21"/>
      <c r="D98" s="4"/>
      <c r="E98" s="22"/>
      <c r="F98" s="4"/>
      <c r="G98" s="4"/>
      <c r="H98" s="16"/>
      <c r="I98" s="16"/>
      <c r="J98" s="16"/>
      <c r="K98" s="16"/>
      <c r="L98" s="16"/>
      <c r="M98" s="16"/>
      <c r="N98" s="16"/>
      <c r="O98" s="16"/>
      <c r="P98" s="16"/>
      <c r="Q98" s="33"/>
      <c r="R98" s="35"/>
    </row>
    <row r="99" spans="1:18" ht="16.5" x14ac:dyDescent="0.25">
      <c r="A99" s="34"/>
      <c r="B99" s="21"/>
      <c r="C99" s="21"/>
      <c r="D99" s="4"/>
      <c r="E99" s="22"/>
      <c r="F99" s="4"/>
      <c r="G99" s="4"/>
      <c r="H99" s="16"/>
      <c r="I99" s="16"/>
      <c r="J99" s="16"/>
      <c r="K99" s="16"/>
      <c r="L99" s="16"/>
      <c r="M99" s="16"/>
      <c r="N99" s="16"/>
      <c r="O99" s="16"/>
      <c r="P99" s="16"/>
      <c r="Q99" s="33"/>
      <c r="R99" s="35"/>
    </row>
    <row r="100" spans="1:18" ht="16.5" x14ac:dyDescent="0.25">
      <c r="A100" s="34"/>
      <c r="B100" s="21"/>
      <c r="C100" s="21"/>
      <c r="D100" s="4"/>
      <c r="E100" s="22"/>
      <c r="F100" s="4"/>
      <c r="G100" s="4"/>
      <c r="H100" s="16"/>
      <c r="I100" s="16"/>
      <c r="J100" s="16"/>
      <c r="K100" s="16"/>
      <c r="L100" s="16"/>
      <c r="M100" s="16"/>
      <c r="N100" s="16"/>
      <c r="O100" s="16"/>
      <c r="P100" s="16"/>
      <c r="Q100" s="33"/>
      <c r="R100" s="35"/>
    </row>
    <row r="101" spans="1:18" ht="16.5" x14ac:dyDescent="0.25">
      <c r="A101" s="34"/>
      <c r="B101" s="21"/>
      <c r="C101" s="21"/>
      <c r="D101" s="4"/>
      <c r="E101" s="22"/>
      <c r="F101" s="4"/>
      <c r="G101" s="4"/>
      <c r="H101" s="16"/>
      <c r="I101" s="16"/>
      <c r="J101" s="16"/>
      <c r="K101" s="16"/>
      <c r="L101" s="16"/>
      <c r="M101" s="16"/>
      <c r="N101" s="16"/>
      <c r="O101" s="16"/>
      <c r="P101" s="16"/>
      <c r="Q101" s="33"/>
      <c r="R101" s="35"/>
    </row>
    <row r="102" spans="1:18" ht="16.5" x14ac:dyDescent="0.25">
      <c r="A102" s="34"/>
      <c r="B102" s="21"/>
      <c r="C102" s="21"/>
      <c r="D102" s="4"/>
      <c r="E102" s="22"/>
      <c r="F102" s="4"/>
      <c r="G102" s="4"/>
      <c r="H102" s="16"/>
      <c r="I102" s="16"/>
      <c r="J102" s="16"/>
      <c r="K102" s="16"/>
      <c r="L102" s="16"/>
      <c r="M102" s="16"/>
      <c r="N102" s="16"/>
      <c r="O102" s="16"/>
      <c r="P102" s="16"/>
      <c r="Q102" s="33"/>
      <c r="R102" s="35"/>
    </row>
    <row r="103" spans="1:18" ht="16.5" x14ac:dyDescent="0.25">
      <c r="A103" s="34"/>
      <c r="B103" s="21"/>
      <c r="C103" s="21"/>
      <c r="D103" s="4"/>
      <c r="E103" s="22"/>
      <c r="F103" s="4"/>
      <c r="G103" s="4"/>
      <c r="H103" s="16"/>
      <c r="I103" s="16"/>
      <c r="J103" s="16"/>
      <c r="K103" s="16"/>
      <c r="L103" s="16"/>
      <c r="M103" s="16"/>
      <c r="N103" s="16"/>
      <c r="O103" s="16"/>
      <c r="P103" s="16"/>
      <c r="Q103" s="33"/>
      <c r="R103" s="35"/>
    </row>
    <row r="104" spans="1:18" ht="16.5" x14ac:dyDescent="0.25">
      <c r="A104" s="34"/>
      <c r="B104" s="21"/>
      <c r="C104" s="21"/>
      <c r="D104" s="4"/>
      <c r="E104" s="22"/>
      <c r="F104" s="4"/>
      <c r="G104" s="4"/>
      <c r="H104" s="16"/>
      <c r="I104" s="16"/>
      <c r="J104" s="16"/>
      <c r="K104" s="16"/>
      <c r="L104" s="16"/>
      <c r="M104" s="16"/>
      <c r="N104" s="16"/>
      <c r="O104" s="16"/>
      <c r="P104" s="16"/>
      <c r="Q104" s="33"/>
      <c r="R104" s="35"/>
    </row>
    <row r="105" spans="1:18" ht="16.5" x14ac:dyDescent="0.25">
      <c r="A105" s="34"/>
      <c r="B105" s="21"/>
      <c r="C105" s="23"/>
      <c r="D105" s="23"/>
      <c r="E105" s="23"/>
      <c r="F105" s="23"/>
      <c r="G105" s="23"/>
      <c r="H105" s="23"/>
      <c r="I105" s="23"/>
      <c r="J105" s="23"/>
      <c r="K105" s="23"/>
      <c r="L105" s="31"/>
      <c r="M105" s="23"/>
      <c r="N105" s="23"/>
      <c r="O105" s="23"/>
      <c r="P105" s="23"/>
      <c r="Q105" s="23"/>
      <c r="R105" s="35"/>
    </row>
    <row r="107" spans="1:18" ht="16.5" x14ac:dyDescent="0.25">
      <c r="N107" s="30"/>
      <c r="O107" s="30"/>
    </row>
    <row r="108" spans="1:18" ht="16.5" x14ac:dyDescent="0.25">
      <c r="N108" s="30"/>
      <c r="O108" s="30"/>
    </row>
    <row r="109" spans="1:18" ht="16.5" x14ac:dyDescent="0.25">
      <c r="N109" s="30"/>
      <c r="O109" s="30"/>
    </row>
  </sheetData>
  <mergeCells count="16">
    <mergeCell ref="R4:R5"/>
    <mergeCell ref="T4:T5"/>
    <mergeCell ref="U4:U5"/>
    <mergeCell ref="T6:T10"/>
    <mergeCell ref="T11:T13"/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TG102V</vt:lpstr>
      <vt:lpstr>TG102SE</vt:lpstr>
      <vt:lpstr>Tong hop thang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dcterms:created xsi:type="dcterms:W3CDTF">2014-07-04T02:52:10Z</dcterms:created>
  <dcterms:modified xsi:type="dcterms:W3CDTF">2018-08-10T04:08:32Z</dcterms:modified>
</cp:coreProperties>
</file>