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2\2.XuLyBH\"/>
    </mc:Choice>
  </mc:AlternateContent>
  <bookViews>
    <workbookView xWindow="-15" yWindow="4035" windowWidth="10320" windowHeight="4065" activeTab="5"/>
  </bookViews>
  <sheets>
    <sheet name="TG007X" sheetId="25" r:id="rId1"/>
    <sheet name="TG007" sheetId="17" r:id="rId2"/>
    <sheet name="TG102" sheetId="24" r:id="rId3"/>
    <sheet name="TG102LE" sheetId="14" r:id="rId4"/>
    <sheet name="TG102V" sheetId="22" r:id="rId5"/>
    <sheet name="Tong hop thang" sheetId="23" r:id="rId6"/>
  </sheets>
  <calcPr calcId="152511"/>
</workbook>
</file>

<file path=xl/calcChain.xml><?xml version="1.0" encoding="utf-8"?>
<calcChain xmlns="http://schemas.openxmlformats.org/spreadsheetml/2006/main">
  <c r="U36" i="25" l="1"/>
  <c r="U35" i="25"/>
  <c r="U34" i="25"/>
  <c r="U33" i="25"/>
  <c r="U32" i="25"/>
  <c r="U31" i="25"/>
  <c r="U30" i="25"/>
  <c r="U29" i="25"/>
  <c r="U28" i="25"/>
  <c r="U27" i="25"/>
  <c r="U26" i="25"/>
  <c r="U21" i="25"/>
  <c r="U20" i="25"/>
  <c r="U22" i="25" l="1"/>
  <c r="U37" i="25"/>
  <c r="V36" i="24"/>
  <c r="V35" i="24"/>
  <c r="V34" i="24"/>
  <c r="V33" i="24"/>
  <c r="V32" i="24"/>
  <c r="V31" i="24"/>
  <c r="V30" i="24"/>
  <c r="V29" i="24"/>
  <c r="V28" i="24"/>
  <c r="V27" i="24"/>
  <c r="V26" i="24"/>
  <c r="V21" i="24"/>
  <c r="V20" i="24"/>
  <c r="V37" i="24" l="1"/>
  <c r="V22" i="24"/>
  <c r="U36" i="23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<sst xmlns="http://schemas.openxmlformats.org/spreadsheetml/2006/main" count="1337" uniqueCount="150">
  <si>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</si>
  <si>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</si>
  <si>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</si>
  <si>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</si>
  <si>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</si>
  <si>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</si>
  <si>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</si>
  <si>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</si>
  <si>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</si>
  <si>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</si>
  <si>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</si>
  <si>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</si>
  <si>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</si>
  <si>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</si>
  <si>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</si>
  <si>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</si>
  <si>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</si>
  <si>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</si>
  <si>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</si>
  <si>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</si>
  <si>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</si>
  <si>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</si>
  <si>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</si>
  <si>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</si>
  <si>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</si>
  <si>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</si>
  <si>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</si>
  <si>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</si>
  <si>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</si>
  <si>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</si>
  <si>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</si>
  <si>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</si>
  <si>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</si>
  <si>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</si>
  <si>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</si>
  <si>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</si>
  <si>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</si>
  <si>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</si>
  <si>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</si>
  <si>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</si>
  <si>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</si>
  <si>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</si>
  <si>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</si>
  <si>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</si>
  <si>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 xml:space="preserve"> 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</si>
  <si>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</si>
  <si>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</si>
  <si>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</si>
  <si>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</si>
  <si>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</si>
  <si>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</si>
  <si>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</si>
  <si>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</si>
  <si>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2 NĂM 2019</t>
  </si>
  <si>
    <t>Techglobal</t>
  </si>
  <si>
    <t>TG007X</t>
  </si>
  <si>
    <t>Còn BH</t>
  </si>
  <si>
    <t>25/02/2019</t>
  </si>
  <si>
    <t>TG102LE</t>
  </si>
  <si>
    <t>TG102V</t>
  </si>
  <si>
    <t>TG007</t>
  </si>
  <si>
    <t>H</t>
  </si>
  <si>
    <t>TG102</t>
  </si>
  <si>
    <t>013227004344978</t>
  </si>
  <si>
    <t>013226007790534</t>
  </si>
  <si>
    <t>X.4.0.0.00002.180125</t>
  </si>
  <si>
    <t>203.162.121.025,09008</t>
  </si>
  <si>
    <t>Lỗi GPS</t>
  </si>
  <si>
    <t>set lại baudrate GPS</t>
  </si>
  <si>
    <t>BT</t>
  </si>
  <si>
    <t>Thể</t>
  </si>
  <si>
    <t>Hỏng Diode SS34</t>
  </si>
  <si>
    <t xml:space="preserve">203.162.121.024, 09004
</t>
  </si>
  <si>
    <t>X.2.28</t>
  </si>
  <si>
    <t>Thay Diode SS34,nâng cấp FW</t>
  </si>
  <si>
    <t>000008022244575/ID mới : 862118022244575</t>
  </si>
  <si>
    <t>B.2.21</t>
  </si>
  <si>
    <t>203.162.121.025,09004</t>
  </si>
  <si>
    <t>ID mới :862118029163711</t>
  </si>
  <si>
    <t>Hỏng Diode quá áp</t>
  </si>
  <si>
    <t>Thay Diode quá áp,nạp lại FW</t>
  </si>
  <si>
    <t>Nạp lại FW</t>
  </si>
  <si>
    <t>115.146.123.160,02020</t>
  </si>
  <si>
    <t>X.3.0.0.00042.250815</t>
  </si>
  <si>
    <t>X.2.27</t>
  </si>
  <si>
    <t>203.162.121.024,09004</t>
  </si>
  <si>
    <t xml:space="preserve">TG.007.---16.051017 
</t>
  </si>
  <si>
    <t>203.162.121.025,09007</t>
  </si>
  <si>
    <t>203.162.121.024,09007</t>
  </si>
  <si>
    <t xml:space="preserve">TG.007.---16.051017 </t>
  </si>
  <si>
    <t>Lỗi RTB</t>
  </si>
  <si>
    <t>203.162.121.026,09207</t>
  </si>
  <si>
    <t>LE.1.00.---04.181025</t>
  </si>
  <si>
    <t>203.162.121.025,09207</t>
  </si>
  <si>
    <t>Lỗi khởi động TB</t>
  </si>
  <si>
    <t>VI.1.00.---01.180629</t>
  </si>
  <si>
    <t xml:space="preserve">TG.007.---15.130417 </t>
  </si>
  <si>
    <t>Thay diode quá áp</t>
  </si>
  <si>
    <t>Foutl GPS</t>
  </si>
  <si>
    <t>Set laij baudrate GPS</t>
  </si>
  <si>
    <t>203.162.121.025,09007,</t>
  </si>
  <si>
    <t>203.162.121.026,09007</t>
  </si>
  <si>
    <t>Hỏng cầu chì+diode quá áp</t>
  </si>
  <si>
    <t>TG.007.---15.120617</t>
  </si>
  <si>
    <t>Thay cầu chì+diode quá áp,nâng cấp FW</t>
  </si>
  <si>
    <t>221.132.035.067,30214</t>
  </si>
  <si>
    <t>Hỏng Diode M7</t>
  </si>
  <si>
    <t>Thay diode M7</t>
  </si>
  <si>
    <t xml:space="preserve">TG.007.---15.120617 </t>
  </si>
  <si>
    <t>Xử lý phần cứng ,nạp lại FW</t>
  </si>
  <si>
    <t>sim</t>
  </si>
  <si>
    <t>LE.1.00.---01.180710</t>
  </si>
  <si>
    <t>Lock :'203.162.121.025,01002</t>
  </si>
  <si>
    <t>203.162.121.021,01202</t>
  </si>
  <si>
    <t>server</t>
  </si>
  <si>
    <t>221.132.035.067,10214</t>
  </si>
  <si>
    <t>014.225.007.016,09207</t>
  </si>
  <si>
    <t>ID mới :868183033792651</t>
  </si>
  <si>
    <t>Hỏng module GSM</t>
  </si>
  <si>
    <t>Thay module GSM,nâng cấp FW</t>
  </si>
  <si>
    <t>Hỏng module GSM/GPS(nước vào)</t>
  </si>
  <si>
    <t>Thaymodule GSM/GPS</t>
  </si>
  <si>
    <t>ID mới :868183033793014</t>
  </si>
  <si>
    <t>LE.1.00.---01.180405</t>
  </si>
  <si>
    <t>Ko có nắp đậy ComPort</t>
  </si>
  <si>
    <t>Lock: 203.162.69.57,20005</t>
  </si>
  <si>
    <t>W.1.00.---01.180320</t>
  </si>
  <si>
    <t>W.1.00.---01.181101</t>
  </si>
  <si>
    <t>ID Module: 868926033915197</t>
  </si>
  <si>
    <t>203.162.121.026,01102</t>
  </si>
  <si>
    <t>Không nhận Sim</t>
  </si>
  <si>
    <t xml:space="preserve">W.1.00.---01.181101 </t>
  </si>
  <si>
    <t>Hàn lại chân Connecter</t>
  </si>
  <si>
    <t>Lock: 112.213.84.70,20070</t>
  </si>
  <si>
    <t>Xử lý phần cứng</t>
  </si>
  <si>
    <t>Lock: 203.162.121.026,01102</t>
  </si>
  <si>
    <t>Lỗi nguồn, GSM</t>
  </si>
  <si>
    <t>That tụ Nhôm lọc nguồn, Khay Sim, nâng cấp FW</t>
  </si>
  <si>
    <t>Câu Sim</t>
  </si>
  <si>
    <t>Tùng</t>
  </si>
  <si>
    <t>Thiết bị hoạt động bình thường</t>
  </si>
  <si>
    <t>Thay module GSM (220,000)</t>
  </si>
  <si>
    <t>Lock: 203.162.69.57,20002</t>
  </si>
  <si>
    <t>Lock: caligps.vn,16873</t>
  </si>
  <si>
    <t>Lock: 112.078.011.006,13368</t>
  </si>
  <si>
    <t>Thay module GPS</t>
  </si>
  <si>
    <t>28/02/2019</t>
  </si>
  <si>
    <t>Chập module GSM</t>
  </si>
  <si>
    <t>Khách không sửa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</si>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</sst>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1" fontId="3" fillId="3" borderId="1" xfId="0" quotePrefix="1" applyNumberFormat="1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zoomScale="55" zoomScaleNormal="55" workbookViewId="0">
      <selection activeCell="B6" sqref="B6:R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0" t="s">
        <v>53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"/>
      <c r="R1" s="42"/>
    </row>
    <row r="2" spans="1:21" ht="20.25" customHeight="1" x14ac:dyDescent="0.25">
      <c r="A2" s="71" t="s">
        <v>11</v>
      </c>
      <c r="B2" s="72"/>
      <c r="C2" s="72"/>
      <c r="D2" s="72"/>
      <c r="E2" s="60" t="s">
        <v>54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2"/>
    </row>
    <row r="4" spans="1:21" ht="16.5" x14ac:dyDescent="0.25">
      <c r="A4" s="73" t="s">
        <v>0</v>
      </c>
      <c r="B4" s="75" t="s">
        <v>10</v>
      </c>
      <c r="C4" s="76"/>
      <c r="D4" s="76"/>
      <c r="E4" s="76"/>
      <c r="F4" s="76"/>
      <c r="G4" s="76"/>
      <c r="H4" s="76"/>
      <c r="I4" s="77"/>
      <c r="J4" s="78" t="s">
        <v>6</v>
      </c>
      <c r="K4" s="66" t="s">
        <v>15</v>
      </c>
      <c r="L4" s="66"/>
      <c r="M4" s="80" t="s">
        <v>8</v>
      </c>
      <c r="N4" s="81"/>
      <c r="O4" s="82" t="s">
        <v>9</v>
      </c>
      <c r="P4" s="82" t="s">
        <v>18</v>
      </c>
      <c r="Q4" s="66" t="s">
        <v>25</v>
      </c>
      <c r="R4" s="66" t="s">
        <v>20</v>
      </c>
      <c r="T4" s="66" t="s">
        <v>25</v>
      </c>
      <c r="U4" s="66" t="s">
        <v>20</v>
      </c>
    </row>
    <row r="5" spans="1:21" ht="45" customHeight="1" x14ac:dyDescent="0.25">
      <c r="A5" s="74"/>
      <c r="B5" s="61" t="s">
        <v>1</v>
      </c>
      <c r="C5" s="61" t="s">
        <v>2</v>
      </c>
      <c r="D5" s="59" t="s">
        <v>3</v>
      </c>
      <c r="E5" s="59" t="s">
        <v>12</v>
      </c>
      <c r="F5" s="59" t="s">
        <v>4</v>
      </c>
      <c r="G5" s="5" t="s">
        <v>5</v>
      </c>
      <c r="H5" s="5" t="s">
        <v>7</v>
      </c>
      <c r="I5" s="19" t="s">
        <v>19</v>
      </c>
      <c r="J5" s="79"/>
      <c r="K5" s="61" t="s">
        <v>16</v>
      </c>
      <c r="L5" s="61" t="s">
        <v>17</v>
      </c>
      <c r="M5" s="59" t="s">
        <v>13</v>
      </c>
      <c r="N5" s="61" t="s">
        <v>14</v>
      </c>
      <c r="O5" s="83"/>
      <c r="P5" s="83"/>
      <c r="Q5" s="66"/>
      <c r="R5" s="66"/>
      <c r="T5" s="66"/>
      <c r="U5" s="66"/>
    </row>
    <row r="6" spans="1:21" s="2" customFormat="1" ht="15.75" customHeight="1" x14ac:dyDescent="0.25">
      <c r="A6" s="32">
        <v>1</v>
      </c>
      <c r="B6" s="21" t="s">
        <v>57</v>
      </c>
      <c r="C6" s="21" t="s">
        <v>146</v>
      </c>
      <c r="D6" s="4" t="s">
        <v>55</v>
      </c>
      <c r="E6" s="22">
        <v>868183034555172</v>
      </c>
      <c r="F6" s="43"/>
      <c r="G6" s="4" t="s">
        <v>56</v>
      </c>
      <c r="H6" s="4"/>
      <c r="I6" s="16" t="s">
        <v>91</v>
      </c>
      <c r="J6" s="16"/>
      <c r="K6" s="46" t="s">
        <v>92</v>
      </c>
      <c r="L6" s="16"/>
      <c r="M6" s="16" t="s">
        <v>81</v>
      </c>
      <c r="N6" s="16"/>
      <c r="O6" s="16" t="s">
        <v>69</v>
      </c>
      <c r="P6" s="16" t="s">
        <v>70</v>
      </c>
      <c r="Q6" s="28" t="s">
        <v>26</v>
      </c>
      <c r="R6" s="4" t="s">
        <v>31</v>
      </c>
      <c r="T6" s="67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57</v>
      </c>
      <c r="C7" s="21" t="s">
        <v>146</v>
      </c>
      <c r="D7" s="4" t="s">
        <v>55</v>
      </c>
      <c r="E7" s="22">
        <v>868183033843546</v>
      </c>
      <c r="F7" s="43"/>
      <c r="G7" s="4" t="s">
        <v>56</v>
      </c>
      <c r="H7" s="17"/>
      <c r="I7" s="16" t="s">
        <v>93</v>
      </c>
      <c r="J7" s="16" t="s">
        <v>94</v>
      </c>
      <c r="K7" s="16" t="s">
        <v>92</v>
      </c>
      <c r="L7" s="16" t="s">
        <v>95</v>
      </c>
      <c r="M7" s="16" t="s">
        <v>81</v>
      </c>
      <c r="N7" s="16"/>
      <c r="O7" s="16" t="s">
        <v>69</v>
      </c>
      <c r="P7" s="16" t="s">
        <v>70</v>
      </c>
      <c r="Q7" s="28" t="s">
        <v>26</v>
      </c>
      <c r="R7" s="4" t="s">
        <v>31</v>
      </c>
      <c r="T7" s="68"/>
      <c r="U7" s="32" t="s">
        <v>43</v>
      </c>
    </row>
    <row r="8" spans="1:21" s="2" customFormat="1" ht="15.75" customHeight="1" x14ac:dyDescent="0.25">
      <c r="A8" s="32">
        <v>3</v>
      </c>
      <c r="B8" s="21" t="s">
        <v>57</v>
      </c>
      <c r="C8" s="21" t="s">
        <v>146</v>
      </c>
      <c r="D8" s="4" t="s">
        <v>55</v>
      </c>
      <c r="E8" s="22">
        <v>867717030620000</v>
      </c>
      <c r="F8" s="4" t="s">
        <v>110</v>
      </c>
      <c r="G8" s="4" t="s">
        <v>56</v>
      </c>
      <c r="H8" s="16" t="s">
        <v>114</v>
      </c>
      <c r="I8" s="24" t="s">
        <v>113</v>
      </c>
      <c r="J8" s="16"/>
      <c r="K8" s="16" t="s">
        <v>92</v>
      </c>
      <c r="L8" s="16"/>
      <c r="M8" s="16" t="s">
        <v>81</v>
      </c>
      <c r="N8" s="16"/>
      <c r="O8" s="16" t="s">
        <v>69</v>
      </c>
      <c r="P8" s="16" t="s">
        <v>70</v>
      </c>
      <c r="Q8" s="28" t="s">
        <v>26</v>
      </c>
      <c r="R8" s="4" t="s">
        <v>31</v>
      </c>
      <c r="T8" s="68"/>
      <c r="U8" s="32" t="s">
        <v>28</v>
      </c>
    </row>
    <row r="9" spans="1:21" s="2" customFormat="1" ht="15.75" customHeight="1" x14ac:dyDescent="0.25">
      <c r="A9" s="32">
        <v>4</v>
      </c>
      <c r="B9" s="21" t="s">
        <v>57</v>
      </c>
      <c r="C9" s="21" t="s">
        <v>146</v>
      </c>
      <c r="D9" s="4" t="s">
        <v>55</v>
      </c>
      <c r="E9" s="22">
        <v>868183034800651</v>
      </c>
      <c r="F9" s="4" t="s">
        <v>110</v>
      </c>
      <c r="G9" s="4" t="s">
        <v>56</v>
      </c>
      <c r="H9" s="17"/>
      <c r="I9" s="24" t="s">
        <v>112</v>
      </c>
      <c r="J9" s="16" t="s">
        <v>67</v>
      </c>
      <c r="K9" s="16" t="s">
        <v>111</v>
      </c>
      <c r="L9" s="16" t="s">
        <v>92</v>
      </c>
      <c r="M9" s="16" t="s">
        <v>145</v>
      </c>
      <c r="N9" s="16"/>
      <c r="O9" s="16" t="s">
        <v>69</v>
      </c>
      <c r="P9" s="16" t="s">
        <v>70</v>
      </c>
      <c r="Q9" s="31" t="s">
        <v>24</v>
      </c>
      <c r="R9" s="32" t="s">
        <v>28</v>
      </c>
      <c r="T9" s="68"/>
      <c r="U9" s="32" t="s">
        <v>38</v>
      </c>
    </row>
    <row r="10" spans="1:21" s="2" customFormat="1" ht="15.75" customHeight="1" x14ac:dyDescent="0.25">
      <c r="A10" s="32">
        <v>5</v>
      </c>
      <c r="B10" s="21" t="s">
        <v>57</v>
      </c>
      <c r="C10" s="21" t="s">
        <v>146</v>
      </c>
      <c r="D10" s="4" t="s">
        <v>55</v>
      </c>
      <c r="E10" s="22">
        <v>868183034540208</v>
      </c>
      <c r="F10" s="43"/>
      <c r="G10" s="4" t="s">
        <v>56</v>
      </c>
      <c r="H10" s="16" t="s">
        <v>117</v>
      </c>
      <c r="I10" s="24" t="s">
        <v>116</v>
      </c>
      <c r="J10" s="16" t="s">
        <v>118</v>
      </c>
      <c r="K10" s="16" t="s">
        <v>111</v>
      </c>
      <c r="L10" s="16" t="s">
        <v>92</v>
      </c>
      <c r="M10" s="16" t="s">
        <v>119</v>
      </c>
      <c r="N10" s="16"/>
      <c r="O10" s="16" t="s">
        <v>69</v>
      </c>
      <c r="P10" s="16" t="s">
        <v>70</v>
      </c>
      <c r="Q10" s="31" t="s">
        <v>24</v>
      </c>
      <c r="R10" s="32" t="s">
        <v>43</v>
      </c>
      <c r="T10" s="68"/>
      <c r="U10" s="32" t="s">
        <v>45</v>
      </c>
    </row>
    <row r="11" spans="1:21" s="2" customFormat="1" ht="15.75" customHeight="1" x14ac:dyDescent="0.25">
      <c r="A11" s="32">
        <v>6</v>
      </c>
      <c r="B11" s="21" t="s">
        <v>57</v>
      </c>
      <c r="C11" s="21" t="s">
        <v>146</v>
      </c>
      <c r="D11" s="4" t="s">
        <v>55</v>
      </c>
      <c r="E11" s="22">
        <v>868183034525936</v>
      </c>
      <c r="F11" s="43"/>
      <c r="G11" s="4" t="s">
        <v>56</v>
      </c>
      <c r="H11" s="17"/>
      <c r="I11" s="24" t="s">
        <v>115</v>
      </c>
      <c r="J11" s="16"/>
      <c r="K11" s="16" t="s">
        <v>111</v>
      </c>
      <c r="L11" s="16" t="s">
        <v>92</v>
      </c>
      <c r="M11" s="16" t="s">
        <v>51</v>
      </c>
      <c r="N11" s="16"/>
      <c r="O11" s="16" t="s">
        <v>69</v>
      </c>
      <c r="P11" s="16" t="s">
        <v>70</v>
      </c>
      <c r="Q11" s="31" t="s">
        <v>26</v>
      </c>
      <c r="R11" s="32" t="s">
        <v>31</v>
      </c>
      <c r="T11" s="69"/>
      <c r="U11" s="32" t="s">
        <v>37</v>
      </c>
    </row>
    <row r="12" spans="1:21" s="18" customFormat="1" ht="15.75" customHeight="1" x14ac:dyDescent="0.25">
      <c r="A12" s="32">
        <v>7</v>
      </c>
      <c r="B12" s="21" t="s">
        <v>57</v>
      </c>
      <c r="C12" s="21" t="s">
        <v>146</v>
      </c>
      <c r="D12" s="4" t="s">
        <v>55</v>
      </c>
      <c r="E12" s="22">
        <v>868183034631668</v>
      </c>
      <c r="F12" s="43"/>
      <c r="G12" s="4" t="s">
        <v>56</v>
      </c>
      <c r="H12" s="25"/>
      <c r="I12" s="24" t="s">
        <v>91</v>
      </c>
      <c r="J12" s="16"/>
      <c r="K12" s="16" t="s">
        <v>92</v>
      </c>
      <c r="L12" s="16" t="s">
        <v>92</v>
      </c>
      <c r="M12" s="16" t="s">
        <v>51</v>
      </c>
      <c r="N12" s="16"/>
      <c r="O12" s="16" t="s">
        <v>69</v>
      </c>
      <c r="P12" s="16" t="s">
        <v>70</v>
      </c>
      <c r="Q12" s="31" t="s">
        <v>26</v>
      </c>
      <c r="R12" s="32" t="s">
        <v>31</v>
      </c>
      <c r="T12" s="67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 t="s">
        <v>57</v>
      </c>
      <c r="C13" s="21" t="s">
        <v>146</v>
      </c>
      <c r="D13" s="4" t="s">
        <v>55</v>
      </c>
      <c r="E13" s="22">
        <v>867717030423926</v>
      </c>
      <c r="F13" s="43"/>
      <c r="G13" s="4" t="s">
        <v>56</v>
      </c>
      <c r="H13" s="26" t="s">
        <v>122</v>
      </c>
      <c r="J13" s="26" t="s">
        <v>120</v>
      </c>
      <c r="K13" s="26" t="s">
        <v>123</v>
      </c>
      <c r="L13" s="16" t="s">
        <v>92</v>
      </c>
      <c r="M13" s="16" t="s">
        <v>121</v>
      </c>
      <c r="N13" s="64">
        <v>300000</v>
      </c>
      <c r="O13" s="16" t="s">
        <v>69</v>
      </c>
      <c r="P13" s="16" t="s">
        <v>70</v>
      </c>
      <c r="Q13" s="31" t="s">
        <v>24</v>
      </c>
      <c r="R13" s="4" t="s">
        <v>43</v>
      </c>
      <c r="T13" s="68"/>
      <c r="U13" s="32" t="s">
        <v>48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8"/>
      <c r="U14" s="32" t="s">
        <v>47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8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9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6"/>
      <c r="U17" s="46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7"/>
      <c r="U18" s="47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3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5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3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3" t="s">
        <v>41</v>
      </c>
      <c r="U22" s="4">
        <f>SUM(U20:U21)</f>
        <v>8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7"/>
      <c r="U23" s="47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7"/>
      <c r="U24" s="47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3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2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1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46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49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50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51</v>
      </c>
      <c r="U35" s="4">
        <f>COUNTIF($R$6:$R$55,"NCFW")</f>
        <v>5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3" t="s">
        <v>41</v>
      </c>
      <c r="U37" s="4">
        <f>SUM(U26:U36)</f>
        <v>8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5">
    <mergeCell ref="U4:U5"/>
    <mergeCell ref="T6:T11"/>
    <mergeCell ref="T12:T16"/>
    <mergeCell ref="A1:P1"/>
    <mergeCell ref="A2:D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0" t="s">
        <v>53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"/>
      <c r="R1" s="42"/>
    </row>
    <row r="2" spans="1:21" ht="20.25" customHeight="1" x14ac:dyDescent="0.25">
      <c r="A2" s="71" t="s">
        <v>11</v>
      </c>
      <c r="B2" s="72"/>
      <c r="C2" s="72"/>
      <c r="D2" s="72"/>
      <c r="E2" s="84" t="s">
        <v>54</v>
      </c>
      <c r="F2" s="8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2"/>
    </row>
    <row r="4" spans="1:21" ht="16.5" x14ac:dyDescent="0.25">
      <c r="A4" s="73" t="s">
        <v>0</v>
      </c>
      <c r="B4" s="75" t="s">
        <v>10</v>
      </c>
      <c r="C4" s="76"/>
      <c r="D4" s="76"/>
      <c r="E4" s="76"/>
      <c r="F4" s="76"/>
      <c r="G4" s="76"/>
      <c r="H4" s="76"/>
      <c r="I4" s="77"/>
      <c r="J4" s="78" t="s">
        <v>6</v>
      </c>
      <c r="K4" s="66" t="s">
        <v>15</v>
      </c>
      <c r="L4" s="66"/>
      <c r="M4" s="80" t="s">
        <v>8</v>
      </c>
      <c r="N4" s="81"/>
      <c r="O4" s="82" t="s">
        <v>9</v>
      </c>
      <c r="P4" s="82" t="s">
        <v>18</v>
      </c>
      <c r="Q4" s="66" t="s">
        <v>25</v>
      </c>
      <c r="R4" s="66" t="s">
        <v>20</v>
      </c>
      <c r="T4" s="66" t="s">
        <v>25</v>
      </c>
      <c r="U4" s="66" t="s">
        <v>20</v>
      </c>
    </row>
    <row r="5" spans="1:21" ht="45" customHeight="1" x14ac:dyDescent="0.25">
      <c r="A5" s="74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9"/>
      <c r="K5" s="1" t="s">
        <v>16</v>
      </c>
      <c r="L5" s="1" t="s">
        <v>17</v>
      </c>
      <c r="M5" s="20" t="s">
        <v>13</v>
      </c>
      <c r="N5" s="1" t="s">
        <v>14</v>
      </c>
      <c r="O5" s="83"/>
      <c r="P5" s="83"/>
      <c r="Q5" s="66"/>
      <c r="R5" s="66"/>
      <c r="T5" s="66"/>
      <c r="U5" s="66"/>
    </row>
    <row r="6" spans="1:21" s="2" customFormat="1" ht="15.75" customHeight="1" x14ac:dyDescent="0.25">
      <c r="A6" s="32">
        <v>1</v>
      </c>
      <c r="B6" s="21" t="s">
        <v>57</v>
      </c>
      <c r="C6" s="21" t="s">
        <v>146</v>
      </c>
      <c r="D6" s="4" t="s">
        <v>60</v>
      </c>
      <c r="E6" s="22">
        <v>861693034829978</v>
      </c>
      <c r="F6" s="43"/>
      <c r="G6" s="4" t="s">
        <v>61</v>
      </c>
      <c r="H6" s="4"/>
      <c r="I6" s="16" t="s">
        <v>88</v>
      </c>
      <c r="J6" s="16" t="s">
        <v>79</v>
      </c>
      <c r="K6" s="46" t="s">
        <v>96</v>
      </c>
      <c r="L6" s="16" t="s">
        <v>86</v>
      </c>
      <c r="M6" s="16" t="s">
        <v>97</v>
      </c>
      <c r="N6" s="27">
        <v>10000</v>
      </c>
      <c r="O6" s="16" t="s">
        <v>69</v>
      </c>
      <c r="P6" s="16" t="s">
        <v>70</v>
      </c>
      <c r="Q6" s="28" t="s">
        <v>24</v>
      </c>
      <c r="R6" s="4" t="s">
        <v>38</v>
      </c>
      <c r="T6" s="67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57</v>
      </c>
      <c r="C7" s="21" t="s">
        <v>146</v>
      </c>
      <c r="D7" s="4" t="s">
        <v>60</v>
      </c>
      <c r="E7" s="22">
        <v>867330029875575</v>
      </c>
      <c r="F7" s="43"/>
      <c r="G7" s="4" t="s">
        <v>61</v>
      </c>
      <c r="H7" s="17"/>
      <c r="I7" s="16" t="s">
        <v>88</v>
      </c>
      <c r="J7" s="16" t="s">
        <v>98</v>
      </c>
      <c r="K7" s="17" t="s">
        <v>86</v>
      </c>
      <c r="L7" s="16"/>
      <c r="M7" s="16" t="s">
        <v>99</v>
      </c>
      <c r="N7" s="16"/>
      <c r="O7" s="16" t="s">
        <v>69</v>
      </c>
      <c r="P7" s="16" t="s">
        <v>70</v>
      </c>
      <c r="Q7" s="28" t="s">
        <v>26</v>
      </c>
      <c r="R7" s="32" t="s">
        <v>31</v>
      </c>
      <c r="T7" s="68"/>
      <c r="U7" s="32" t="s">
        <v>43</v>
      </c>
    </row>
    <row r="8" spans="1:21" s="2" customFormat="1" ht="15.75" customHeight="1" x14ac:dyDescent="0.25">
      <c r="A8" s="32">
        <v>3</v>
      </c>
      <c r="B8" s="21" t="s">
        <v>57</v>
      </c>
      <c r="C8" s="21" t="s">
        <v>146</v>
      </c>
      <c r="D8" s="4" t="s">
        <v>60</v>
      </c>
      <c r="E8" s="22">
        <v>868004027087843</v>
      </c>
      <c r="F8" s="43"/>
      <c r="G8" s="4" t="s">
        <v>61</v>
      </c>
      <c r="H8" s="16"/>
      <c r="I8" s="24" t="s">
        <v>100</v>
      </c>
      <c r="J8" s="16"/>
      <c r="K8" s="16" t="s">
        <v>86</v>
      </c>
      <c r="L8" s="16"/>
      <c r="M8" s="16" t="s">
        <v>81</v>
      </c>
      <c r="N8" s="16"/>
      <c r="O8" s="16" t="s">
        <v>69</v>
      </c>
      <c r="P8" s="16" t="s">
        <v>70</v>
      </c>
      <c r="Q8" s="31" t="s">
        <v>26</v>
      </c>
      <c r="R8" s="32" t="s">
        <v>31</v>
      </c>
      <c r="T8" s="68"/>
      <c r="U8" s="32" t="s">
        <v>28</v>
      </c>
    </row>
    <row r="9" spans="1:21" s="2" customFormat="1" ht="15.75" customHeight="1" x14ac:dyDescent="0.25">
      <c r="A9" s="32">
        <v>4</v>
      </c>
      <c r="B9" s="21" t="s">
        <v>57</v>
      </c>
      <c r="C9" s="21" t="s">
        <v>146</v>
      </c>
      <c r="D9" s="4" t="s">
        <v>60</v>
      </c>
      <c r="E9" s="22">
        <v>867330023792875</v>
      </c>
      <c r="F9" s="43"/>
      <c r="G9" s="4" t="s">
        <v>61</v>
      </c>
      <c r="H9" s="17"/>
      <c r="I9" s="24" t="s">
        <v>101</v>
      </c>
      <c r="J9" s="16"/>
      <c r="K9" s="16" t="s">
        <v>89</v>
      </c>
      <c r="L9" s="16"/>
      <c r="M9" s="16" t="s">
        <v>81</v>
      </c>
      <c r="N9" s="16"/>
      <c r="O9" s="16" t="s">
        <v>69</v>
      </c>
      <c r="P9" s="16" t="s">
        <v>70</v>
      </c>
      <c r="Q9" s="31" t="s">
        <v>26</v>
      </c>
      <c r="R9" s="32" t="s">
        <v>31</v>
      </c>
      <c r="T9" s="68"/>
      <c r="U9" s="32" t="s">
        <v>38</v>
      </c>
    </row>
    <row r="10" spans="1:21" s="2" customFormat="1" ht="15.75" customHeight="1" x14ac:dyDescent="0.25">
      <c r="A10" s="32">
        <v>5</v>
      </c>
      <c r="B10" s="21" t="s">
        <v>57</v>
      </c>
      <c r="C10" s="21" t="s">
        <v>146</v>
      </c>
      <c r="D10" s="4" t="s">
        <v>60</v>
      </c>
      <c r="E10" s="22">
        <v>867330023791604</v>
      </c>
      <c r="F10" s="43"/>
      <c r="G10" s="4" t="s">
        <v>61</v>
      </c>
      <c r="H10" s="16"/>
      <c r="I10" s="24" t="s">
        <v>88</v>
      </c>
      <c r="J10" s="16" t="s">
        <v>90</v>
      </c>
      <c r="K10" s="16" t="s">
        <v>89</v>
      </c>
      <c r="L10" s="16"/>
      <c r="M10" s="16" t="s">
        <v>81</v>
      </c>
      <c r="N10" s="16"/>
      <c r="O10" s="16" t="s">
        <v>69</v>
      </c>
      <c r="P10" s="16" t="s">
        <v>70</v>
      </c>
      <c r="Q10" s="31" t="s">
        <v>26</v>
      </c>
      <c r="R10" s="32" t="s">
        <v>31</v>
      </c>
      <c r="T10" s="68"/>
      <c r="U10" s="32" t="s">
        <v>45</v>
      </c>
    </row>
    <row r="11" spans="1:21" s="2" customFormat="1" ht="15.75" customHeight="1" x14ac:dyDescent="0.25">
      <c r="A11" s="32">
        <v>6</v>
      </c>
      <c r="B11" s="21" t="s">
        <v>57</v>
      </c>
      <c r="C11" s="21" t="s">
        <v>146</v>
      </c>
      <c r="D11" s="4" t="s">
        <v>60</v>
      </c>
      <c r="E11" s="22">
        <v>868004027109134</v>
      </c>
      <c r="F11" s="43"/>
      <c r="G11" s="4" t="s">
        <v>61</v>
      </c>
      <c r="H11" s="17"/>
      <c r="I11" s="24" t="s">
        <v>87</v>
      </c>
      <c r="J11" s="16"/>
      <c r="K11" s="17" t="s">
        <v>86</v>
      </c>
      <c r="L11" s="16"/>
      <c r="M11" s="16" t="s">
        <v>81</v>
      </c>
      <c r="N11" s="16"/>
      <c r="O11" s="16" t="s">
        <v>69</v>
      </c>
      <c r="P11" s="16" t="s">
        <v>70</v>
      </c>
      <c r="Q11" s="31" t="s">
        <v>26</v>
      </c>
      <c r="R11" s="32" t="s">
        <v>31</v>
      </c>
      <c r="T11" s="69"/>
      <c r="U11" s="32" t="s">
        <v>37</v>
      </c>
    </row>
    <row r="12" spans="1:21" s="18" customFormat="1" ht="15.75" customHeight="1" x14ac:dyDescent="0.25">
      <c r="A12" s="32">
        <v>7</v>
      </c>
      <c r="B12" s="21" t="s">
        <v>57</v>
      </c>
      <c r="C12" s="21" t="s">
        <v>146</v>
      </c>
      <c r="D12" s="4" t="s">
        <v>60</v>
      </c>
      <c r="E12" s="22">
        <v>868004027108698</v>
      </c>
      <c r="F12" s="43"/>
      <c r="G12" s="4" t="s">
        <v>61</v>
      </c>
      <c r="H12" s="25"/>
      <c r="I12" s="24" t="s">
        <v>101</v>
      </c>
      <c r="J12" s="16" t="s">
        <v>102</v>
      </c>
      <c r="K12" s="16" t="s">
        <v>103</v>
      </c>
      <c r="L12" s="16" t="s">
        <v>86</v>
      </c>
      <c r="M12" s="16" t="s">
        <v>104</v>
      </c>
      <c r="N12" s="27">
        <v>20000</v>
      </c>
      <c r="O12" s="16" t="s">
        <v>69</v>
      </c>
      <c r="P12" s="16" t="s">
        <v>70</v>
      </c>
      <c r="Q12" s="31" t="s">
        <v>24</v>
      </c>
      <c r="R12" s="32" t="s">
        <v>38</v>
      </c>
      <c r="T12" s="67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 t="s">
        <v>57</v>
      </c>
      <c r="C13" s="21" t="s">
        <v>146</v>
      </c>
      <c r="D13" s="4" t="s">
        <v>60</v>
      </c>
      <c r="E13" s="22">
        <v>866593020763782</v>
      </c>
      <c r="F13" s="43"/>
      <c r="G13" s="4" t="s">
        <v>61</v>
      </c>
      <c r="H13" s="26"/>
      <c r="I13" s="26" t="s">
        <v>105</v>
      </c>
      <c r="J13" s="26" t="s">
        <v>106</v>
      </c>
      <c r="K13" s="26" t="s">
        <v>103</v>
      </c>
      <c r="L13" s="16" t="s">
        <v>86</v>
      </c>
      <c r="M13" s="16" t="s">
        <v>107</v>
      </c>
      <c r="N13" s="64"/>
      <c r="O13" s="16" t="s">
        <v>69</v>
      </c>
      <c r="P13" s="16" t="s">
        <v>70</v>
      </c>
      <c r="Q13" s="31" t="s">
        <v>24</v>
      </c>
      <c r="R13" s="4" t="s">
        <v>38</v>
      </c>
      <c r="T13" s="68"/>
      <c r="U13" s="32" t="s">
        <v>48</v>
      </c>
    </row>
    <row r="14" spans="1:21" s="2" customFormat="1" ht="15.75" customHeight="1" x14ac:dyDescent="0.25">
      <c r="A14" s="32">
        <v>9</v>
      </c>
      <c r="B14" s="21" t="s">
        <v>57</v>
      </c>
      <c r="C14" s="21" t="s">
        <v>146</v>
      </c>
      <c r="D14" s="4" t="s">
        <v>60</v>
      </c>
      <c r="E14" s="22">
        <v>861693037592284</v>
      </c>
      <c r="F14" s="43"/>
      <c r="G14" s="4" t="s">
        <v>61</v>
      </c>
      <c r="H14" s="16"/>
      <c r="I14" s="16" t="s">
        <v>87</v>
      </c>
      <c r="J14" s="16" t="s">
        <v>79</v>
      </c>
      <c r="K14" s="16" t="s">
        <v>108</v>
      </c>
      <c r="L14" s="16" t="s">
        <v>86</v>
      </c>
      <c r="M14" s="16" t="s">
        <v>97</v>
      </c>
      <c r="N14" s="27">
        <v>10000</v>
      </c>
      <c r="O14" s="16" t="s">
        <v>69</v>
      </c>
      <c r="P14" s="16" t="s">
        <v>70</v>
      </c>
      <c r="Q14" s="31" t="s">
        <v>24</v>
      </c>
      <c r="R14" s="4" t="s">
        <v>38</v>
      </c>
      <c r="T14" s="68"/>
      <c r="U14" s="32" t="s">
        <v>47</v>
      </c>
    </row>
    <row r="15" spans="1:21" ht="16.5" x14ac:dyDescent="0.25">
      <c r="A15" s="32">
        <v>10</v>
      </c>
      <c r="B15" s="21" t="s">
        <v>57</v>
      </c>
      <c r="C15" s="21" t="s">
        <v>146</v>
      </c>
      <c r="D15" s="4" t="s">
        <v>60</v>
      </c>
      <c r="E15" s="22">
        <v>867330026949845</v>
      </c>
      <c r="F15" s="43"/>
      <c r="G15" s="4" t="s">
        <v>61</v>
      </c>
      <c r="H15" s="16"/>
      <c r="I15" s="27" t="s">
        <v>88</v>
      </c>
      <c r="J15" s="16" t="s">
        <v>90</v>
      </c>
      <c r="K15" s="16" t="s">
        <v>86</v>
      </c>
      <c r="L15" s="16"/>
      <c r="M15" s="16" t="s">
        <v>109</v>
      </c>
      <c r="N15" s="16"/>
      <c r="O15" s="16" t="s">
        <v>69</v>
      </c>
      <c r="P15" s="16" t="s">
        <v>70</v>
      </c>
      <c r="Q15" s="31" t="s">
        <v>24</v>
      </c>
      <c r="R15" s="4" t="s">
        <v>37</v>
      </c>
      <c r="T15" s="68"/>
      <c r="U15" s="32" t="s">
        <v>31</v>
      </c>
    </row>
    <row r="16" spans="1:21" ht="16.5" x14ac:dyDescent="0.25">
      <c r="A16" s="32">
        <v>11</v>
      </c>
      <c r="B16" s="21" t="s">
        <v>57</v>
      </c>
      <c r="C16" s="21" t="s">
        <v>146</v>
      </c>
      <c r="D16" s="4" t="s">
        <v>60</v>
      </c>
      <c r="E16" s="22">
        <v>867330021469278</v>
      </c>
      <c r="F16" s="43"/>
      <c r="G16" s="4" t="s">
        <v>61</v>
      </c>
      <c r="H16" s="16"/>
      <c r="I16" s="16" t="s">
        <v>88</v>
      </c>
      <c r="J16" s="16"/>
      <c r="K16" s="16" t="s">
        <v>86</v>
      </c>
      <c r="L16" s="16"/>
      <c r="M16" s="16" t="s">
        <v>81</v>
      </c>
      <c r="N16" s="16"/>
      <c r="O16" s="16" t="s">
        <v>69</v>
      </c>
      <c r="P16" s="16" t="s">
        <v>70</v>
      </c>
      <c r="Q16" s="31" t="s">
        <v>26</v>
      </c>
      <c r="R16" s="4" t="s">
        <v>31</v>
      </c>
      <c r="T16" s="69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6"/>
      <c r="U17" s="46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7"/>
      <c r="U18" s="47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3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6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5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3" t="s">
        <v>41</v>
      </c>
      <c r="U22" s="4">
        <f>SUM(U20:U21)</f>
        <v>11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7"/>
      <c r="U23" s="47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7"/>
      <c r="U24" s="47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3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4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46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49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50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51</v>
      </c>
      <c r="U35" s="4">
        <f>COUNTIF($R$6:$R$55,"NCFW")</f>
        <v>6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3" t="s">
        <v>41</v>
      </c>
      <c r="U37" s="4">
        <f>SUM(U26:U36)</f>
        <v>11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I1" zoomScale="55" zoomScaleNormal="55" workbookViewId="0">
      <selection activeCell="B6" sqref="B6:R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70" t="s">
        <v>53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84" t="s">
        <v>54</v>
      </c>
      <c r="F2" s="8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66" t="s">
        <v>6</v>
      </c>
      <c r="K4" s="66" t="s">
        <v>15</v>
      </c>
      <c r="L4" s="66"/>
      <c r="M4" s="66" t="s">
        <v>8</v>
      </c>
      <c r="N4" s="66"/>
      <c r="O4" s="87" t="s">
        <v>9</v>
      </c>
      <c r="P4" s="87" t="s">
        <v>18</v>
      </c>
      <c r="Q4" s="66" t="s">
        <v>25</v>
      </c>
      <c r="R4" s="66" t="s">
        <v>20</v>
      </c>
      <c r="U4" s="66" t="s">
        <v>25</v>
      </c>
      <c r="V4" s="66" t="s">
        <v>20</v>
      </c>
    </row>
    <row r="5" spans="1:22" ht="45" customHeight="1" x14ac:dyDescent="0.25">
      <c r="A5" s="85"/>
      <c r="B5" s="58" t="s">
        <v>1</v>
      </c>
      <c r="C5" s="58" t="s">
        <v>2</v>
      </c>
      <c r="D5" s="57" t="s">
        <v>3</v>
      </c>
      <c r="E5" s="57" t="s">
        <v>44</v>
      </c>
      <c r="F5" s="57" t="s">
        <v>4</v>
      </c>
      <c r="G5" s="5" t="s">
        <v>5</v>
      </c>
      <c r="H5" s="5" t="s">
        <v>7</v>
      </c>
      <c r="I5" s="19" t="s">
        <v>19</v>
      </c>
      <c r="J5" s="66"/>
      <c r="K5" s="58" t="s">
        <v>16</v>
      </c>
      <c r="L5" s="58" t="s">
        <v>17</v>
      </c>
      <c r="M5" s="57" t="s">
        <v>13</v>
      </c>
      <c r="N5" s="58" t="s">
        <v>14</v>
      </c>
      <c r="O5" s="87"/>
      <c r="P5" s="87"/>
      <c r="Q5" s="66"/>
      <c r="R5" s="66"/>
      <c r="U5" s="66"/>
      <c r="V5" s="66"/>
    </row>
    <row r="6" spans="1:22" s="2" customFormat="1" ht="15.75" customHeight="1" x14ac:dyDescent="0.25">
      <c r="A6" s="32">
        <v>1</v>
      </c>
      <c r="B6" s="21" t="s">
        <v>57</v>
      </c>
      <c r="C6" s="21" t="s">
        <v>146</v>
      </c>
      <c r="D6" s="4" t="s">
        <v>62</v>
      </c>
      <c r="E6" s="22">
        <v>865904028262340</v>
      </c>
      <c r="F6" s="43"/>
      <c r="G6" s="4" t="s">
        <v>61</v>
      </c>
      <c r="H6" s="4"/>
      <c r="I6" s="16" t="s">
        <v>66</v>
      </c>
      <c r="J6" s="16" t="s">
        <v>67</v>
      </c>
      <c r="K6" s="32" t="s">
        <v>65</v>
      </c>
      <c r="L6" s="16"/>
      <c r="M6" s="16" t="s">
        <v>68</v>
      </c>
      <c r="N6" s="16"/>
      <c r="O6" s="16" t="s">
        <v>69</v>
      </c>
      <c r="P6" s="16" t="s">
        <v>70</v>
      </c>
      <c r="Q6" s="28" t="s">
        <v>26</v>
      </c>
      <c r="R6" s="4" t="s">
        <v>31</v>
      </c>
      <c r="S6" s="46"/>
      <c r="T6" s="46"/>
      <c r="U6" s="67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57</v>
      </c>
      <c r="C7" s="21" t="s">
        <v>146</v>
      </c>
      <c r="D7" s="4" t="s">
        <v>62</v>
      </c>
      <c r="E7" s="22">
        <v>866762029016100</v>
      </c>
      <c r="F7" s="4"/>
      <c r="G7" s="4" t="s">
        <v>61</v>
      </c>
      <c r="H7" s="17"/>
      <c r="I7" s="16" t="s">
        <v>66</v>
      </c>
      <c r="J7" s="16"/>
      <c r="K7" s="32" t="s">
        <v>65</v>
      </c>
      <c r="L7" s="16"/>
      <c r="M7" s="16" t="s">
        <v>81</v>
      </c>
      <c r="N7" s="16"/>
      <c r="O7" s="16" t="s">
        <v>69</v>
      </c>
      <c r="P7" s="16" t="s">
        <v>70</v>
      </c>
      <c r="Q7" s="28" t="s">
        <v>26</v>
      </c>
      <c r="R7" s="4" t="s">
        <v>31</v>
      </c>
      <c r="S7" s="46"/>
      <c r="T7" s="46"/>
      <c r="U7" s="68"/>
      <c r="V7" s="32" t="s">
        <v>43</v>
      </c>
    </row>
    <row r="8" spans="1:22" s="2" customFormat="1" ht="15.75" customHeight="1" x14ac:dyDescent="0.25">
      <c r="A8" s="32">
        <v>3</v>
      </c>
      <c r="B8" s="21" t="s">
        <v>57</v>
      </c>
      <c r="C8" s="21" t="s">
        <v>146</v>
      </c>
      <c r="D8" s="4" t="s">
        <v>62</v>
      </c>
      <c r="E8" s="62" t="s">
        <v>63</v>
      </c>
      <c r="F8" s="4"/>
      <c r="G8" s="4" t="s">
        <v>61</v>
      </c>
      <c r="H8" s="25">
        <v>1649010547</v>
      </c>
      <c r="I8" s="24" t="s">
        <v>85</v>
      </c>
      <c r="J8" s="16"/>
      <c r="K8" s="32" t="s">
        <v>73</v>
      </c>
      <c r="L8" s="32" t="s">
        <v>65</v>
      </c>
      <c r="M8" s="16" t="s">
        <v>51</v>
      </c>
      <c r="N8" s="16"/>
      <c r="O8" s="16" t="s">
        <v>69</v>
      </c>
      <c r="P8" s="16" t="s">
        <v>70</v>
      </c>
      <c r="Q8" s="28" t="s">
        <v>26</v>
      </c>
      <c r="R8" s="4" t="s">
        <v>31</v>
      </c>
      <c r="S8" s="46"/>
      <c r="T8" s="46"/>
      <c r="U8" s="68"/>
      <c r="V8" s="32" t="s">
        <v>28</v>
      </c>
    </row>
    <row r="9" spans="1:22" s="2" customFormat="1" ht="15.75" customHeight="1" x14ac:dyDescent="0.25">
      <c r="A9" s="32">
        <v>4</v>
      </c>
      <c r="B9" s="21" t="s">
        <v>57</v>
      </c>
      <c r="C9" s="21" t="s">
        <v>146</v>
      </c>
      <c r="D9" s="4" t="s">
        <v>62</v>
      </c>
      <c r="E9" s="22">
        <v>863306022855651</v>
      </c>
      <c r="F9" s="4"/>
      <c r="G9" s="4" t="s">
        <v>61</v>
      </c>
      <c r="H9" s="25"/>
      <c r="I9" s="24" t="s">
        <v>66</v>
      </c>
      <c r="J9" s="16" t="s">
        <v>79</v>
      </c>
      <c r="K9" s="24"/>
      <c r="L9" s="32" t="s">
        <v>65</v>
      </c>
      <c r="M9" s="16" t="s">
        <v>80</v>
      </c>
      <c r="N9" s="16"/>
      <c r="O9" s="16" t="s">
        <v>69</v>
      </c>
      <c r="P9" s="16" t="s">
        <v>70</v>
      </c>
      <c r="Q9" s="28" t="s">
        <v>24</v>
      </c>
      <c r="R9" s="4" t="s">
        <v>38</v>
      </c>
      <c r="S9" s="46"/>
      <c r="T9" s="46"/>
      <c r="U9" s="68"/>
      <c r="V9" s="32" t="s">
        <v>38</v>
      </c>
    </row>
    <row r="10" spans="1:22" s="2" customFormat="1" ht="15.75" customHeight="1" x14ac:dyDescent="0.25">
      <c r="A10" s="32">
        <v>5</v>
      </c>
      <c r="B10" s="21" t="s">
        <v>57</v>
      </c>
      <c r="C10" s="21" t="s">
        <v>146</v>
      </c>
      <c r="D10" s="4" t="s">
        <v>62</v>
      </c>
      <c r="E10" s="22">
        <v>862118029163711</v>
      </c>
      <c r="F10" s="4"/>
      <c r="G10" s="4" t="s">
        <v>61</v>
      </c>
      <c r="H10" s="22" t="s">
        <v>78</v>
      </c>
      <c r="I10" s="25" t="s">
        <v>77</v>
      </c>
      <c r="J10" s="16"/>
      <c r="K10" s="16" t="s">
        <v>76</v>
      </c>
      <c r="L10" s="32" t="s">
        <v>65</v>
      </c>
      <c r="M10" s="16" t="s">
        <v>51</v>
      </c>
      <c r="N10" s="16"/>
      <c r="O10" s="16" t="s">
        <v>69</v>
      </c>
      <c r="P10" s="16" t="s">
        <v>70</v>
      </c>
      <c r="Q10" s="31" t="s">
        <v>26</v>
      </c>
      <c r="R10" s="4" t="s">
        <v>31</v>
      </c>
      <c r="S10" s="46"/>
      <c r="T10" s="46"/>
      <c r="U10" s="68"/>
      <c r="V10" s="32" t="s">
        <v>45</v>
      </c>
    </row>
    <row r="11" spans="1:22" s="2" customFormat="1" ht="15.75" customHeight="1" x14ac:dyDescent="0.25">
      <c r="A11" s="32">
        <v>6</v>
      </c>
      <c r="B11" s="21" t="s">
        <v>57</v>
      </c>
      <c r="C11" s="21" t="s">
        <v>146</v>
      </c>
      <c r="D11" s="4" t="s">
        <v>62</v>
      </c>
      <c r="E11" s="22">
        <v>866762025245992</v>
      </c>
      <c r="F11" s="4"/>
      <c r="G11" s="4" t="s">
        <v>61</v>
      </c>
      <c r="H11" s="25">
        <v>2024311050</v>
      </c>
      <c r="I11" s="17" t="s">
        <v>77</v>
      </c>
      <c r="J11" s="16" t="s">
        <v>147</v>
      </c>
      <c r="K11" s="16" t="s">
        <v>84</v>
      </c>
      <c r="L11" s="32" t="s">
        <v>65</v>
      </c>
      <c r="M11" s="16" t="s">
        <v>148</v>
      </c>
      <c r="N11" s="16"/>
      <c r="O11" s="16" t="s">
        <v>149</v>
      </c>
      <c r="P11" s="16" t="s">
        <v>70</v>
      </c>
      <c r="Q11" s="31" t="s">
        <v>24</v>
      </c>
      <c r="R11" s="4" t="s">
        <v>43</v>
      </c>
      <c r="S11" s="46"/>
      <c r="T11" s="46"/>
      <c r="U11" s="69"/>
      <c r="V11" s="32" t="s">
        <v>37</v>
      </c>
    </row>
    <row r="12" spans="1:22" s="18" customFormat="1" ht="15.75" customHeight="1" x14ac:dyDescent="0.25">
      <c r="A12" s="32">
        <v>7</v>
      </c>
      <c r="B12" s="21" t="s">
        <v>57</v>
      </c>
      <c r="C12" s="21" t="s">
        <v>146</v>
      </c>
      <c r="D12" s="16" t="s">
        <v>62</v>
      </c>
      <c r="E12" s="34">
        <v>863306022868696</v>
      </c>
      <c r="F12" s="16"/>
      <c r="G12" s="16" t="s">
        <v>61</v>
      </c>
      <c r="H12" s="25">
        <v>8633060228</v>
      </c>
      <c r="I12" s="17" t="s">
        <v>77</v>
      </c>
      <c r="J12" s="16"/>
      <c r="K12" s="16" t="s">
        <v>73</v>
      </c>
      <c r="L12" s="32" t="s">
        <v>65</v>
      </c>
      <c r="M12" s="16" t="s">
        <v>51</v>
      </c>
      <c r="N12" s="16"/>
      <c r="O12" s="16" t="s">
        <v>69</v>
      </c>
      <c r="P12" s="16" t="s">
        <v>70</v>
      </c>
      <c r="Q12" s="31" t="s">
        <v>26</v>
      </c>
      <c r="R12" s="4" t="s">
        <v>31</v>
      </c>
      <c r="S12" s="46"/>
      <c r="T12" s="46"/>
      <c r="U12" s="67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 t="s">
        <v>57</v>
      </c>
      <c r="C13" s="21" t="s">
        <v>146</v>
      </c>
      <c r="D13" s="16" t="s">
        <v>62</v>
      </c>
      <c r="E13" s="34">
        <v>862118029128516</v>
      </c>
      <c r="F13" s="16"/>
      <c r="G13" s="16" t="s">
        <v>61</v>
      </c>
      <c r="H13" s="26"/>
      <c r="I13" s="26" t="s">
        <v>66</v>
      </c>
      <c r="J13" s="26"/>
      <c r="K13" s="46" t="s">
        <v>65</v>
      </c>
      <c r="L13" s="16"/>
      <c r="M13" s="16" t="s">
        <v>81</v>
      </c>
      <c r="N13" s="26"/>
      <c r="O13" s="16" t="s">
        <v>69</v>
      </c>
      <c r="P13" s="16" t="s">
        <v>70</v>
      </c>
      <c r="Q13" s="31" t="s">
        <v>26</v>
      </c>
      <c r="R13" s="4" t="s">
        <v>31</v>
      </c>
      <c r="S13" s="46"/>
      <c r="T13" s="46"/>
      <c r="U13" s="68"/>
      <c r="V13" s="32" t="s">
        <v>48</v>
      </c>
    </row>
    <row r="14" spans="1:22" s="2" customFormat="1" ht="15.75" customHeight="1" x14ac:dyDescent="0.25">
      <c r="A14" s="32">
        <v>9</v>
      </c>
      <c r="B14" s="21" t="s">
        <v>57</v>
      </c>
      <c r="C14" s="21" t="s">
        <v>146</v>
      </c>
      <c r="D14" s="16" t="s">
        <v>62</v>
      </c>
      <c r="E14" s="34">
        <v>864161026908090</v>
      </c>
      <c r="F14" s="16"/>
      <c r="G14" s="16" t="s">
        <v>61</v>
      </c>
      <c r="H14" s="16"/>
      <c r="I14" s="16" t="s">
        <v>66</v>
      </c>
      <c r="J14" s="16"/>
      <c r="K14" s="46" t="s">
        <v>65</v>
      </c>
      <c r="L14" s="16"/>
      <c r="M14" s="16" t="s">
        <v>81</v>
      </c>
      <c r="N14" s="16"/>
      <c r="O14" s="16" t="s">
        <v>69</v>
      </c>
      <c r="P14" s="16" t="s">
        <v>70</v>
      </c>
      <c r="Q14" s="31" t="s">
        <v>26</v>
      </c>
      <c r="R14" s="4" t="s">
        <v>31</v>
      </c>
      <c r="S14" s="46"/>
      <c r="T14" s="46"/>
      <c r="U14" s="68"/>
      <c r="V14" s="32" t="s">
        <v>47</v>
      </c>
    </row>
    <row r="15" spans="1:22" ht="16.5" x14ac:dyDescent="0.25">
      <c r="A15" s="32">
        <v>10</v>
      </c>
      <c r="B15" s="21" t="s">
        <v>57</v>
      </c>
      <c r="C15" s="21" t="s">
        <v>146</v>
      </c>
      <c r="D15" s="16" t="s">
        <v>62</v>
      </c>
      <c r="E15" s="34">
        <v>862118022244575</v>
      </c>
      <c r="F15" s="16"/>
      <c r="G15" s="16" t="s">
        <v>61</v>
      </c>
      <c r="H15" s="25" t="s">
        <v>75</v>
      </c>
      <c r="I15" s="27" t="s">
        <v>72</v>
      </c>
      <c r="J15" s="16" t="s">
        <v>71</v>
      </c>
      <c r="K15" s="16" t="s">
        <v>73</v>
      </c>
      <c r="L15" s="32" t="s">
        <v>65</v>
      </c>
      <c r="M15" s="16" t="s">
        <v>74</v>
      </c>
      <c r="N15" s="16"/>
      <c r="O15" s="16" t="s">
        <v>69</v>
      </c>
      <c r="P15" s="16" t="s">
        <v>70</v>
      </c>
      <c r="Q15" s="31" t="s">
        <v>24</v>
      </c>
      <c r="R15" s="4" t="s">
        <v>38</v>
      </c>
      <c r="S15" s="47"/>
      <c r="T15" s="47"/>
      <c r="U15" s="68"/>
      <c r="V15" s="32" t="s">
        <v>31</v>
      </c>
    </row>
    <row r="16" spans="1:22" ht="16.5" x14ac:dyDescent="0.25">
      <c r="A16" s="32">
        <v>11</v>
      </c>
      <c r="B16" s="21" t="s">
        <v>57</v>
      </c>
      <c r="C16" s="21" t="s">
        <v>146</v>
      </c>
      <c r="D16" s="16" t="s">
        <v>62</v>
      </c>
      <c r="E16" s="63" t="s">
        <v>64</v>
      </c>
      <c r="F16" s="16"/>
      <c r="G16" s="16" t="s">
        <v>61</v>
      </c>
      <c r="H16" s="16"/>
      <c r="I16" s="16" t="s">
        <v>82</v>
      </c>
      <c r="J16" s="16"/>
      <c r="K16" s="16" t="s">
        <v>83</v>
      </c>
      <c r="L16" s="32" t="s">
        <v>65</v>
      </c>
      <c r="M16" s="16" t="s">
        <v>51</v>
      </c>
      <c r="N16" s="16"/>
      <c r="O16" s="16" t="s">
        <v>69</v>
      </c>
      <c r="P16" s="16" t="s">
        <v>70</v>
      </c>
      <c r="Q16" s="31" t="s">
        <v>26</v>
      </c>
      <c r="R16" s="4" t="s">
        <v>31</v>
      </c>
      <c r="S16" s="47"/>
      <c r="T16" s="47"/>
      <c r="U16" s="69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46"/>
      <c r="M17" s="16"/>
      <c r="N17" s="16"/>
      <c r="O17" s="16"/>
      <c r="P17" s="16"/>
      <c r="Q17" s="31"/>
      <c r="R17" s="4"/>
      <c r="S17" s="47"/>
      <c r="T17" s="47"/>
      <c r="U17" s="46"/>
      <c r="V17" s="46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7"/>
      <c r="T18" s="47"/>
      <c r="U18" s="47"/>
      <c r="V18" s="47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7"/>
      <c r="T19" s="47"/>
      <c r="U19" s="43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7"/>
      <c r="T20" s="47"/>
      <c r="U20" s="4" t="s">
        <v>23</v>
      </c>
      <c r="V20" s="4">
        <f>COUNTIF($Q$6:$Q$55,"PM")</f>
        <v>8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7"/>
      <c r="T21" s="47"/>
      <c r="U21" s="4" t="s">
        <v>22</v>
      </c>
      <c r="V21" s="4">
        <f>COUNTIF($Q$6:$Q$56,"PC")</f>
        <v>3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7"/>
      <c r="T22" s="47"/>
      <c r="U22" s="43" t="s">
        <v>41</v>
      </c>
      <c r="V22" s="4">
        <f>SUM(V20:V21)</f>
        <v>11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7"/>
      <c r="T23" s="47"/>
      <c r="U23" s="47"/>
      <c r="V23" s="47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7"/>
      <c r="T24" s="47"/>
      <c r="U24" s="47"/>
      <c r="V24" s="47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7"/>
      <c r="T25" s="47"/>
      <c r="U25" s="43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7"/>
      <c r="T26" s="47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7"/>
      <c r="T27" s="47"/>
      <c r="U27" s="32" t="s">
        <v>42</v>
      </c>
      <c r="V27" s="4">
        <f>COUNTIF($R$6:$R$55,"GSM")</f>
        <v>1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7"/>
      <c r="T28" s="47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7"/>
      <c r="T29" s="47"/>
      <c r="U29" s="32" t="s">
        <v>39</v>
      </c>
      <c r="V29" s="4">
        <f>COUNTIF($R$6:$R$55,"NG")</f>
        <v>2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7"/>
      <c r="T30" s="47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7"/>
      <c r="T31" s="47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7"/>
      <c r="T32" s="47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7"/>
      <c r="T33" s="47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7"/>
      <c r="T34" s="47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7"/>
      <c r="T35" s="47"/>
      <c r="U35" s="32" t="s">
        <v>51</v>
      </c>
      <c r="V35" s="4">
        <f>COUNTIF($R$6:$R$55,"NCFW")</f>
        <v>8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7"/>
      <c r="T36" s="47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7"/>
      <c r="T37" s="47"/>
      <c r="U37" s="43" t="s">
        <v>41</v>
      </c>
      <c r="V37" s="4">
        <f>SUM(V26:V36)</f>
        <v>11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7"/>
      <c r="T38" s="47"/>
      <c r="U38" s="47"/>
      <c r="V38" s="47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7"/>
      <c r="T39" s="47"/>
      <c r="U39" s="47"/>
      <c r="V39" s="47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7"/>
      <c r="T40" s="47"/>
      <c r="U40" s="47"/>
      <c r="V40" s="47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7"/>
      <c r="T41" s="47"/>
      <c r="U41" s="47"/>
      <c r="V41" s="47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7"/>
      <c r="T42" s="47"/>
      <c r="U42" s="47"/>
      <c r="V42" s="47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7"/>
      <c r="T43" s="47"/>
      <c r="U43" s="47"/>
      <c r="V43" s="47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7"/>
      <c r="T44" s="47"/>
      <c r="U44" s="47"/>
      <c r="V44" s="47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7"/>
      <c r="T45" s="47"/>
      <c r="U45" s="47"/>
      <c r="V45" s="47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7"/>
      <c r="T46" s="47"/>
      <c r="U46" s="47"/>
      <c r="V46" s="47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7"/>
      <c r="T47" s="47"/>
      <c r="U47" s="47"/>
      <c r="V47" s="47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7"/>
      <c r="T48" s="47"/>
      <c r="U48" s="47"/>
      <c r="V48" s="47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7"/>
      <c r="T49" s="47"/>
      <c r="U49" s="47"/>
      <c r="V49" s="47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7"/>
      <c r="T50" s="47"/>
      <c r="U50" s="47"/>
      <c r="V50" s="47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7"/>
      <c r="T51" s="47"/>
      <c r="U51" s="47"/>
      <c r="V51" s="47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7"/>
      <c r="T52" s="47"/>
      <c r="U52" s="47"/>
      <c r="V52" s="47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7"/>
      <c r="T53" s="47"/>
      <c r="U53" s="47"/>
      <c r="V53" s="47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7"/>
      <c r="T54" s="47"/>
      <c r="U54" s="47"/>
      <c r="V54" s="47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7"/>
      <c r="T55" s="47"/>
      <c r="U55" s="47"/>
      <c r="V55" s="47"/>
    </row>
    <row r="56" spans="1:22" ht="16.5" x14ac:dyDescent="0.25">
      <c r="U56" s="47"/>
      <c r="V56" s="47"/>
    </row>
    <row r="57" spans="1:22" ht="16.5" x14ac:dyDescent="0.25">
      <c r="N57" s="29"/>
      <c r="O57" s="29"/>
      <c r="U57" s="47"/>
      <c r="V57" s="47"/>
    </row>
    <row r="58" spans="1:22" ht="16.5" x14ac:dyDescent="0.25">
      <c r="N58" s="29"/>
      <c r="O58" s="29"/>
      <c r="U58" s="47"/>
      <c r="V58" s="47"/>
    </row>
    <row r="59" spans="1:22" ht="16.5" x14ac:dyDescent="0.25">
      <c r="N59" s="29"/>
      <c r="O59" s="29"/>
      <c r="U59" s="47"/>
      <c r="V59" s="47"/>
    </row>
    <row r="60" spans="1:22" ht="16.5" x14ac:dyDescent="0.25">
      <c r="U60" s="47"/>
      <c r="V60" s="47"/>
    </row>
    <row r="61" spans="1:22" ht="16.5" x14ac:dyDescent="0.25">
      <c r="U61" s="47"/>
      <c r="V61" s="4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I1" zoomScale="55" zoomScaleNormal="55" workbookViewId="0">
      <selection activeCell="K39" sqref="K3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70" t="s">
        <v>53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84" t="s">
        <v>54</v>
      </c>
      <c r="F2" s="8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66" t="s">
        <v>6</v>
      </c>
      <c r="K4" s="66" t="s">
        <v>15</v>
      </c>
      <c r="L4" s="66"/>
      <c r="M4" s="66" t="s">
        <v>8</v>
      </c>
      <c r="N4" s="66"/>
      <c r="O4" s="87" t="s">
        <v>9</v>
      </c>
      <c r="P4" s="87" t="s">
        <v>18</v>
      </c>
      <c r="Q4" s="66" t="s">
        <v>25</v>
      </c>
      <c r="R4" s="66" t="s">
        <v>20</v>
      </c>
      <c r="U4" s="66" t="s">
        <v>25</v>
      </c>
      <c r="V4" s="66" t="s">
        <v>20</v>
      </c>
    </row>
    <row r="5" spans="1:22" ht="45" customHeight="1" x14ac:dyDescent="0.25">
      <c r="A5" s="85"/>
      <c r="B5" s="1" t="s">
        <v>1</v>
      </c>
      <c r="C5" s="1" t="s">
        <v>2</v>
      </c>
      <c r="D5" s="37" t="s">
        <v>3</v>
      </c>
      <c r="E5" s="37" t="s">
        <v>44</v>
      </c>
      <c r="F5" s="37" t="s">
        <v>4</v>
      </c>
      <c r="G5" s="5" t="s">
        <v>5</v>
      </c>
      <c r="H5" s="5" t="s">
        <v>7</v>
      </c>
      <c r="I5" s="19" t="s">
        <v>19</v>
      </c>
      <c r="J5" s="66"/>
      <c r="K5" s="1" t="s">
        <v>16</v>
      </c>
      <c r="L5" s="1" t="s">
        <v>17</v>
      </c>
      <c r="M5" s="37" t="s">
        <v>13</v>
      </c>
      <c r="N5" s="1" t="s">
        <v>14</v>
      </c>
      <c r="O5" s="87"/>
      <c r="P5" s="87"/>
      <c r="Q5" s="66"/>
      <c r="R5" s="66"/>
      <c r="U5" s="66"/>
      <c r="V5" s="66"/>
    </row>
    <row r="6" spans="1:22" s="2" customFormat="1" ht="15.75" customHeight="1" x14ac:dyDescent="0.25">
      <c r="A6" s="32">
        <v>1</v>
      </c>
      <c r="B6" s="21" t="s">
        <v>57</v>
      </c>
      <c r="C6" s="21" t="s">
        <v>146</v>
      </c>
      <c r="D6" s="4" t="s">
        <v>58</v>
      </c>
      <c r="E6" s="22">
        <v>867717030471727</v>
      </c>
      <c r="F6" s="43"/>
      <c r="G6" s="4" t="s">
        <v>56</v>
      </c>
      <c r="H6" s="4"/>
      <c r="I6" s="16" t="s">
        <v>142</v>
      </c>
      <c r="J6" s="16"/>
      <c r="K6" s="46" t="s">
        <v>92</v>
      </c>
      <c r="L6" s="16"/>
      <c r="M6" s="16" t="s">
        <v>81</v>
      </c>
      <c r="N6" s="16"/>
      <c r="O6" s="16" t="s">
        <v>69</v>
      </c>
      <c r="P6" s="16" t="s">
        <v>139</v>
      </c>
      <c r="Q6" s="28" t="s">
        <v>26</v>
      </c>
      <c r="R6" s="4" t="s">
        <v>32</v>
      </c>
      <c r="S6" s="46"/>
      <c r="T6" s="46"/>
      <c r="U6" s="67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57</v>
      </c>
      <c r="C7" s="21" t="s">
        <v>146</v>
      </c>
      <c r="D7" s="4" t="s">
        <v>58</v>
      </c>
      <c r="E7" s="22">
        <v>867857039906800</v>
      </c>
      <c r="F7" s="43"/>
      <c r="G7" s="4" t="s">
        <v>56</v>
      </c>
      <c r="H7" s="17"/>
      <c r="I7" s="16" t="s">
        <v>143</v>
      </c>
      <c r="J7" s="16"/>
      <c r="K7" s="16" t="s">
        <v>92</v>
      </c>
      <c r="L7" s="16"/>
      <c r="M7" s="16" t="s">
        <v>81</v>
      </c>
      <c r="N7" s="16"/>
      <c r="O7" s="16" t="s">
        <v>69</v>
      </c>
      <c r="P7" s="16" t="s">
        <v>139</v>
      </c>
      <c r="Q7" s="28" t="s">
        <v>26</v>
      </c>
      <c r="R7" s="4" t="s">
        <v>32</v>
      </c>
      <c r="S7" s="46"/>
      <c r="T7" s="46"/>
      <c r="U7" s="68"/>
      <c r="V7" s="32" t="s">
        <v>43</v>
      </c>
    </row>
    <row r="8" spans="1:22" s="2" customFormat="1" ht="15.75" customHeight="1" x14ac:dyDescent="0.25">
      <c r="A8" s="32">
        <v>3</v>
      </c>
      <c r="B8" s="21" t="s">
        <v>57</v>
      </c>
      <c r="C8" s="21" t="s">
        <v>146</v>
      </c>
      <c r="D8" s="4" t="s">
        <v>58</v>
      </c>
      <c r="E8" s="22">
        <v>867857039900852</v>
      </c>
      <c r="F8" s="43"/>
      <c r="G8" s="4" t="s">
        <v>56</v>
      </c>
      <c r="H8" s="25"/>
      <c r="I8" s="24" t="s">
        <v>144</v>
      </c>
      <c r="J8" s="16"/>
      <c r="K8" s="16" t="s">
        <v>92</v>
      </c>
      <c r="L8" s="16"/>
      <c r="M8" s="16" t="s">
        <v>81</v>
      </c>
      <c r="N8" s="16"/>
      <c r="O8" s="16" t="s">
        <v>69</v>
      </c>
      <c r="P8" s="16" t="s">
        <v>139</v>
      </c>
      <c r="Q8" s="28" t="s">
        <v>26</v>
      </c>
      <c r="R8" s="4" t="s">
        <v>32</v>
      </c>
      <c r="S8" s="46"/>
      <c r="T8" s="46"/>
      <c r="U8" s="68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6"/>
      <c r="T9" s="46"/>
      <c r="U9" s="68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6"/>
      <c r="T10" s="46"/>
      <c r="U10" s="68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6"/>
      <c r="T11" s="46"/>
      <c r="U11" s="69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6"/>
      <c r="T12" s="46"/>
      <c r="U12" s="67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6"/>
      <c r="T13" s="46"/>
      <c r="U13" s="68"/>
      <c r="V13" s="32" t="s">
        <v>48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6"/>
      <c r="T14" s="46"/>
      <c r="U14" s="68"/>
      <c r="V14" s="3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7"/>
      <c r="T15" s="47"/>
      <c r="U15" s="68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7"/>
      <c r="T16" s="47"/>
      <c r="U16" s="69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7"/>
      <c r="T17" s="47"/>
      <c r="U17" s="46"/>
      <c r="V17" s="46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7"/>
      <c r="T18" s="47"/>
      <c r="U18" s="47"/>
      <c r="V18" s="47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7"/>
      <c r="T19" s="47"/>
      <c r="U19" s="43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7"/>
      <c r="T20" s="47"/>
      <c r="U20" s="4" t="s">
        <v>23</v>
      </c>
      <c r="V20" s="4">
        <f>COUNTIF($Q$6:$Q$55,"PM")</f>
        <v>3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7"/>
      <c r="T21" s="47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7"/>
      <c r="T22" s="47"/>
      <c r="U22" s="43" t="s">
        <v>41</v>
      </c>
      <c r="V22" s="4">
        <f>SUM(V20:V21)</f>
        <v>3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7"/>
      <c r="T23" s="47"/>
      <c r="U23" s="47"/>
      <c r="V23" s="47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7"/>
      <c r="T24" s="47"/>
      <c r="U24" s="47"/>
      <c r="V24" s="47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7"/>
      <c r="T25" s="47"/>
      <c r="U25" s="43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7"/>
      <c r="T26" s="47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7"/>
      <c r="T27" s="47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7"/>
      <c r="T28" s="47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7"/>
      <c r="T29" s="47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7"/>
      <c r="T30" s="47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7"/>
      <c r="T31" s="47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7"/>
      <c r="T32" s="47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7"/>
      <c r="T33" s="47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7"/>
      <c r="T34" s="47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7"/>
      <c r="T35" s="47"/>
      <c r="U35" s="32" t="s">
        <v>51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7"/>
      <c r="T36" s="47"/>
      <c r="U36" s="32" t="s">
        <v>36</v>
      </c>
      <c r="V36" s="4">
        <f>COUNTIF($R$6:$R$55,"KL")</f>
        <v>3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7"/>
      <c r="T37" s="47"/>
      <c r="U37" s="43" t="s">
        <v>41</v>
      </c>
      <c r="V37" s="4">
        <f>SUM(V26:V36)</f>
        <v>3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7"/>
      <c r="T38" s="47"/>
      <c r="U38" s="47"/>
      <c r="V38" s="47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7"/>
      <c r="T39" s="47"/>
      <c r="U39" s="47"/>
      <c r="V39" s="47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7"/>
      <c r="T40" s="47"/>
      <c r="U40" s="47"/>
      <c r="V40" s="47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7"/>
      <c r="T41" s="47"/>
      <c r="U41" s="47"/>
      <c r="V41" s="47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7"/>
      <c r="T42" s="47"/>
      <c r="U42" s="47"/>
      <c r="V42" s="47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7"/>
      <c r="T43" s="47"/>
      <c r="U43" s="47"/>
      <c r="V43" s="47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7"/>
      <c r="T44" s="47"/>
      <c r="U44" s="47"/>
      <c r="V44" s="47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7"/>
      <c r="T45" s="47"/>
      <c r="U45" s="47"/>
      <c r="V45" s="47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7"/>
      <c r="T46" s="47"/>
      <c r="U46" s="47"/>
      <c r="V46" s="47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7"/>
      <c r="T47" s="47"/>
      <c r="U47" s="47"/>
      <c r="V47" s="47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7"/>
      <c r="T48" s="47"/>
      <c r="U48" s="47"/>
      <c r="V48" s="47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7"/>
      <c r="T49" s="47"/>
      <c r="U49" s="47"/>
      <c r="V49" s="47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7"/>
      <c r="T50" s="47"/>
      <c r="U50" s="47"/>
      <c r="V50" s="47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7"/>
      <c r="T51" s="47"/>
      <c r="U51" s="47"/>
      <c r="V51" s="47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7"/>
      <c r="T52" s="47"/>
      <c r="U52" s="47"/>
      <c r="V52" s="47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7"/>
      <c r="T53" s="47"/>
      <c r="U53" s="47"/>
      <c r="V53" s="47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7"/>
      <c r="T54" s="47"/>
      <c r="U54" s="47"/>
      <c r="V54" s="47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7"/>
      <c r="T55" s="47"/>
      <c r="U55" s="47"/>
      <c r="V55" s="47"/>
    </row>
    <row r="56" spans="1:22" ht="16.5" x14ac:dyDescent="0.25">
      <c r="U56" s="47"/>
      <c r="V56" s="47"/>
    </row>
    <row r="57" spans="1:22" ht="16.5" x14ac:dyDescent="0.25">
      <c r="N57" s="29"/>
      <c r="O57" s="29"/>
      <c r="U57" s="47"/>
      <c r="V57" s="47"/>
    </row>
    <row r="58" spans="1:22" ht="16.5" x14ac:dyDescent="0.25">
      <c r="N58" s="29"/>
      <c r="O58" s="29"/>
      <c r="U58" s="47"/>
      <c r="V58" s="47"/>
    </row>
    <row r="59" spans="1:22" ht="16.5" x14ac:dyDescent="0.25">
      <c r="N59" s="29"/>
      <c r="O59" s="29"/>
      <c r="U59" s="47"/>
      <c r="V59" s="47"/>
    </row>
    <row r="60" spans="1:22" ht="16.5" x14ac:dyDescent="0.25">
      <c r="U60" s="47"/>
      <c r="V60" s="47"/>
    </row>
    <row r="61" spans="1:22" ht="16.5" x14ac:dyDescent="0.25">
      <c r="U61" s="47"/>
      <c r="V61" s="47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0" t="s">
        <v>53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84" t="s">
        <v>54</v>
      </c>
      <c r="F2" s="8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66" t="s">
        <v>6</v>
      </c>
      <c r="K4" s="66" t="s">
        <v>15</v>
      </c>
      <c r="L4" s="66"/>
      <c r="M4" s="66" t="s">
        <v>8</v>
      </c>
      <c r="N4" s="66"/>
      <c r="O4" s="87" t="s">
        <v>9</v>
      </c>
      <c r="P4" s="87" t="s">
        <v>18</v>
      </c>
      <c r="Q4" s="66" t="s">
        <v>25</v>
      </c>
      <c r="R4" s="66" t="s">
        <v>20</v>
      </c>
      <c r="U4" s="66" t="s">
        <v>25</v>
      </c>
      <c r="V4" s="66" t="s">
        <v>20</v>
      </c>
    </row>
    <row r="5" spans="1:22" ht="45" customHeight="1" x14ac:dyDescent="0.25">
      <c r="A5" s="85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5" t="s">
        <v>5</v>
      </c>
      <c r="H5" s="5" t="s">
        <v>7</v>
      </c>
      <c r="I5" s="19" t="s">
        <v>19</v>
      </c>
      <c r="J5" s="66"/>
      <c r="K5" s="45" t="s">
        <v>16</v>
      </c>
      <c r="L5" s="45" t="s">
        <v>17</v>
      </c>
      <c r="M5" s="44" t="s">
        <v>13</v>
      </c>
      <c r="N5" s="45" t="s">
        <v>14</v>
      </c>
      <c r="O5" s="87"/>
      <c r="P5" s="87"/>
      <c r="Q5" s="66"/>
      <c r="R5" s="66"/>
      <c r="U5" s="66"/>
      <c r="V5" s="66"/>
    </row>
    <row r="6" spans="1:22" s="2" customFormat="1" ht="15.75" customHeight="1" x14ac:dyDescent="0.25">
      <c r="A6" s="32">
        <v>1</v>
      </c>
      <c r="B6" s="21" t="s">
        <v>57</v>
      </c>
      <c r="C6" s="21" t="s">
        <v>146</v>
      </c>
      <c r="D6" s="4" t="s">
        <v>59</v>
      </c>
      <c r="E6" s="22">
        <v>864811036924301</v>
      </c>
      <c r="F6" s="43"/>
      <c r="G6" s="4" t="s">
        <v>56</v>
      </c>
      <c r="H6" s="16" t="s">
        <v>124</v>
      </c>
      <c r="I6" s="24" t="s">
        <v>125</v>
      </c>
      <c r="J6" s="16"/>
      <c r="K6" s="16" t="s">
        <v>126</v>
      </c>
      <c r="L6" s="16" t="s">
        <v>127</v>
      </c>
      <c r="M6" s="16" t="s">
        <v>51</v>
      </c>
      <c r="N6" s="65" t="s">
        <v>138</v>
      </c>
      <c r="O6" s="16" t="s">
        <v>69</v>
      </c>
      <c r="P6" s="16" t="s">
        <v>139</v>
      </c>
      <c r="Q6" s="31" t="s">
        <v>26</v>
      </c>
      <c r="R6" s="32" t="s">
        <v>31</v>
      </c>
      <c r="U6" s="67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57</v>
      </c>
      <c r="C7" s="21" t="s">
        <v>146</v>
      </c>
      <c r="D7" s="4" t="s">
        <v>59</v>
      </c>
      <c r="E7" s="22">
        <v>868926033947976</v>
      </c>
      <c r="F7" s="43"/>
      <c r="G7" s="4" t="s">
        <v>56</v>
      </c>
      <c r="H7" s="16"/>
      <c r="I7" s="24" t="s">
        <v>129</v>
      </c>
      <c r="J7" s="16" t="s">
        <v>130</v>
      </c>
      <c r="K7" s="16" t="s">
        <v>131</v>
      </c>
      <c r="L7" s="16"/>
      <c r="M7" s="16" t="s">
        <v>132</v>
      </c>
      <c r="N7" s="65" t="s">
        <v>138</v>
      </c>
      <c r="O7" s="16" t="s">
        <v>69</v>
      </c>
      <c r="P7" s="16" t="s">
        <v>139</v>
      </c>
      <c r="Q7" s="31" t="s">
        <v>24</v>
      </c>
      <c r="R7" s="32" t="s">
        <v>43</v>
      </c>
      <c r="U7" s="68"/>
      <c r="V7" s="32" t="s">
        <v>43</v>
      </c>
    </row>
    <row r="8" spans="1:22" s="2" customFormat="1" ht="15.75" customHeight="1" x14ac:dyDescent="0.25">
      <c r="A8" s="32">
        <v>3</v>
      </c>
      <c r="B8" s="21" t="s">
        <v>57</v>
      </c>
      <c r="C8" s="21" t="s">
        <v>146</v>
      </c>
      <c r="D8" s="4" t="s">
        <v>59</v>
      </c>
      <c r="E8" s="22">
        <v>864811036935703</v>
      </c>
      <c r="F8" s="43"/>
      <c r="G8" s="4" t="s">
        <v>56</v>
      </c>
      <c r="H8" s="25"/>
      <c r="I8" s="24" t="s">
        <v>133</v>
      </c>
      <c r="J8" s="16" t="s">
        <v>130</v>
      </c>
      <c r="K8" s="16" t="s">
        <v>131</v>
      </c>
      <c r="L8" s="16"/>
      <c r="M8" s="16" t="s">
        <v>134</v>
      </c>
      <c r="N8" s="65" t="s">
        <v>138</v>
      </c>
      <c r="O8" s="16" t="s">
        <v>69</v>
      </c>
      <c r="P8" s="16" t="s">
        <v>139</v>
      </c>
      <c r="Q8" s="28" t="s">
        <v>24</v>
      </c>
      <c r="R8" s="4" t="s">
        <v>43</v>
      </c>
      <c r="U8" s="68"/>
      <c r="V8" s="32" t="s">
        <v>28</v>
      </c>
    </row>
    <row r="9" spans="1:22" s="2" customFormat="1" ht="15.75" customHeight="1" x14ac:dyDescent="0.25">
      <c r="A9" s="32">
        <v>4</v>
      </c>
      <c r="B9" s="21" t="s">
        <v>57</v>
      </c>
      <c r="C9" s="21" t="s">
        <v>146</v>
      </c>
      <c r="D9" s="4" t="s">
        <v>59</v>
      </c>
      <c r="E9" s="22">
        <v>868345031046378</v>
      </c>
      <c r="F9" s="43"/>
      <c r="G9" s="4" t="s">
        <v>56</v>
      </c>
      <c r="H9" s="25"/>
      <c r="I9" s="24" t="s">
        <v>129</v>
      </c>
      <c r="J9" s="16"/>
      <c r="K9" s="16" t="s">
        <v>127</v>
      </c>
      <c r="L9" s="16"/>
      <c r="M9" s="16" t="s">
        <v>140</v>
      </c>
      <c r="N9" s="65" t="s">
        <v>138</v>
      </c>
      <c r="O9" s="16" t="s">
        <v>69</v>
      </c>
      <c r="P9" s="16" t="s">
        <v>139</v>
      </c>
      <c r="Q9" s="31" t="s">
        <v>26</v>
      </c>
      <c r="R9" s="32" t="s">
        <v>32</v>
      </c>
      <c r="U9" s="68"/>
      <c r="V9" s="32" t="s">
        <v>38</v>
      </c>
    </row>
    <row r="10" spans="1:22" s="2" customFormat="1" ht="15.75" customHeight="1" x14ac:dyDescent="0.25">
      <c r="A10" s="32">
        <v>5</v>
      </c>
      <c r="B10" s="21" t="s">
        <v>57</v>
      </c>
      <c r="C10" s="21" t="s">
        <v>146</v>
      </c>
      <c r="D10" s="4" t="s">
        <v>59</v>
      </c>
      <c r="E10" s="22">
        <v>868926033982486</v>
      </c>
      <c r="F10" s="43"/>
      <c r="G10" s="4" t="s">
        <v>56</v>
      </c>
      <c r="H10" s="16" t="s">
        <v>128</v>
      </c>
      <c r="I10" s="25" t="s">
        <v>135</v>
      </c>
      <c r="J10" s="16"/>
      <c r="K10" s="16" t="s">
        <v>126</v>
      </c>
      <c r="L10" s="16" t="s">
        <v>127</v>
      </c>
      <c r="M10" s="16" t="s">
        <v>141</v>
      </c>
      <c r="N10" s="65" t="s">
        <v>138</v>
      </c>
      <c r="O10" s="16" t="s">
        <v>69</v>
      </c>
      <c r="P10" s="16" t="s">
        <v>139</v>
      </c>
      <c r="Q10" s="31" t="s">
        <v>24</v>
      </c>
      <c r="R10" s="4" t="s">
        <v>43</v>
      </c>
      <c r="U10" s="68"/>
      <c r="V10" s="32" t="s">
        <v>45</v>
      </c>
    </row>
    <row r="11" spans="1:22" s="2" customFormat="1" ht="15.75" customHeight="1" x14ac:dyDescent="0.25">
      <c r="A11" s="32">
        <v>6</v>
      </c>
      <c r="B11" s="21" t="s">
        <v>57</v>
      </c>
      <c r="C11" s="21" t="s">
        <v>146</v>
      </c>
      <c r="D11" s="4" t="s">
        <v>59</v>
      </c>
      <c r="E11" s="22">
        <v>868345035617448</v>
      </c>
      <c r="F11" s="43"/>
      <c r="G11" s="4" t="s">
        <v>56</v>
      </c>
      <c r="H11" s="16"/>
      <c r="I11" s="17" t="s">
        <v>135</v>
      </c>
      <c r="J11" s="16" t="s">
        <v>136</v>
      </c>
      <c r="K11" s="16" t="s">
        <v>126</v>
      </c>
      <c r="L11" s="16" t="s">
        <v>127</v>
      </c>
      <c r="M11" s="16" t="s">
        <v>137</v>
      </c>
      <c r="N11" s="65" t="s">
        <v>138</v>
      </c>
      <c r="O11" s="16" t="s">
        <v>69</v>
      </c>
      <c r="P11" s="16" t="s">
        <v>139</v>
      </c>
      <c r="Q11" s="31" t="s">
        <v>24</v>
      </c>
      <c r="R11" s="4" t="s">
        <v>38</v>
      </c>
      <c r="U11" s="69"/>
      <c r="V11" s="32" t="s">
        <v>37</v>
      </c>
    </row>
    <row r="12" spans="1:22" s="18" customFormat="1" ht="15.75" customHeight="1" x14ac:dyDescent="0.25">
      <c r="A12" s="32">
        <v>7</v>
      </c>
      <c r="B12" s="21" t="s">
        <v>57</v>
      </c>
      <c r="C12" s="21" t="s">
        <v>146</v>
      </c>
      <c r="D12" s="4" t="s">
        <v>59</v>
      </c>
      <c r="E12" s="22">
        <v>868345031029325</v>
      </c>
      <c r="F12" s="43"/>
      <c r="G12" s="4" t="s">
        <v>56</v>
      </c>
      <c r="H12" s="16"/>
      <c r="I12" s="16" t="s">
        <v>135</v>
      </c>
      <c r="J12" s="16"/>
      <c r="K12" s="16" t="s">
        <v>127</v>
      </c>
      <c r="L12" s="16"/>
      <c r="M12" s="16" t="s">
        <v>140</v>
      </c>
      <c r="N12" s="65" t="s">
        <v>138</v>
      </c>
      <c r="O12" s="16" t="s">
        <v>69</v>
      </c>
      <c r="P12" s="16" t="s">
        <v>139</v>
      </c>
      <c r="Q12" s="31" t="s">
        <v>26</v>
      </c>
      <c r="R12" s="4" t="s">
        <v>32</v>
      </c>
      <c r="U12" s="67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8"/>
      <c r="V13" s="32" t="s">
        <v>48</v>
      </c>
    </row>
    <row r="14" spans="1:22" s="56" customFormat="1" ht="15.75" customHeight="1" x14ac:dyDescent="0.25">
      <c r="A14" s="51">
        <v>9</v>
      </c>
      <c r="B14" s="52"/>
      <c r="C14" s="52"/>
      <c r="D14" s="50"/>
      <c r="E14" s="53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4"/>
      <c r="R14" s="55"/>
      <c r="U14" s="68"/>
      <c r="V14" s="51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8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9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6"/>
      <c r="V17" s="46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7"/>
      <c r="V18" s="47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3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3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4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3" t="s">
        <v>41</v>
      </c>
      <c r="V22" s="4">
        <f>SUM(V20:V21)</f>
        <v>7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7"/>
      <c r="V23" s="47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7"/>
      <c r="V24" s="47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3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3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51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2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3" t="s">
        <v>41</v>
      </c>
      <c r="V37" s="4">
        <f>SUM(V26:V36)</f>
        <v>7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52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A12" zoomScale="55" zoomScaleNormal="55" workbookViewId="0">
      <selection activeCell="B39" sqref="B39:R4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0" t="s">
        <v>53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"/>
      <c r="R1" s="42"/>
    </row>
    <row r="2" spans="1:21" ht="20.25" customHeight="1" x14ac:dyDescent="0.25">
      <c r="A2" s="71" t="s">
        <v>11</v>
      </c>
      <c r="B2" s="72"/>
      <c r="C2" s="72"/>
      <c r="D2" s="72"/>
      <c r="E2" s="60" t="s">
        <v>54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2"/>
    </row>
    <row r="4" spans="1:21" ht="16.5" x14ac:dyDescent="0.25">
      <c r="A4" s="73" t="s">
        <v>0</v>
      </c>
      <c r="B4" s="75" t="s">
        <v>10</v>
      </c>
      <c r="C4" s="76"/>
      <c r="D4" s="76"/>
      <c r="E4" s="76"/>
      <c r="F4" s="76"/>
      <c r="G4" s="76"/>
      <c r="H4" s="76"/>
      <c r="I4" s="77"/>
      <c r="J4" s="78" t="s">
        <v>6</v>
      </c>
      <c r="K4" s="66" t="s">
        <v>15</v>
      </c>
      <c r="L4" s="66"/>
      <c r="M4" s="80" t="s">
        <v>8</v>
      </c>
      <c r="N4" s="81"/>
      <c r="O4" s="82" t="s">
        <v>9</v>
      </c>
      <c r="P4" s="82" t="s">
        <v>18</v>
      </c>
      <c r="Q4" s="66" t="s">
        <v>25</v>
      </c>
      <c r="R4" s="66" t="s">
        <v>20</v>
      </c>
      <c r="T4" s="66" t="s">
        <v>25</v>
      </c>
      <c r="U4" s="66" t="s">
        <v>20</v>
      </c>
    </row>
    <row r="5" spans="1:21" ht="45" customHeight="1" x14ac:dyDescent="0.25">
      <c r="A5" s="74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5" t="s">
        <v>5</v>
      </c>
      <c r="H5" s="5" t="s">
        <v>7</v>
      </c>
      <c r="I5" s="19" t="s">
        <v>19</v>
      </c>
      <c r="J5" s="79"/>
      <c r="K5" s="49" t="s">
        <v>16</v>
      </c>
      <c r="L5" s="49" t="s">
        <v>17</v>
      </c>
      <c r="M5" s="48" t="s">
        <v>13</v>
      </c>
      <c r="N5" s="49" t="s">
        <v>14</v>
      </c>
      <c r="O5" s="83"/>
      <c r="P5" s="83"/>
      <c r="Q5" s="66"/>
      <c r="R5" s="66"/>
      <c r="T5" s="66"/>
      <c r="U5" s="66"/>
    </row>
    <row r="6" spans="1:21" s="2" customFormat="1" ht="15.75" customHeight="1" x14ac:dyDescent="0.25">
      <c r="A6" s="32">
        <v>1</v>
      </c>
      <c r="B6" s="21" t="s">
        <v>57</v>
      </c>
      <c r="C6" s="21" t="s">
        <v>146</v>
      </c>
      <c r="D6" s="4" t="s">
        <v>55</v>
      </c>
      <c r="E6" s="22">
        <v>868183034555172</v>
      </c>
      <c r="F6" s="43"/>
      <c r="G6" s="4" t="s">
        <v>56</v>
      </c>
      <c r="H6" s="4"/>
      <c r="I6" s="16" t="s">
        <v>91</v>
      </c>
      <c r="J6" s="16"/>
      <c r="K6" s="46" t="s">
        <v>92</v>
      </c>
      <c r="L6" s="16"/>
      <c r="M6" s="16" t="s">
        <v>81</v>
      </c>
      <c r="N6" s="16"/>
      <c r="O6" s="16" t="s">
        <v>69</v>
      </c>
      <c r="P6" s="16" t="s">
        <v>70</v>
      </c>
      <c r="Q6" s="28" t="s">
        <v>26</v>
      </c>
      <c r="R6" s="4" t="s">
        <v>31</v>
      </c>
      <c r="T6" s="67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57</v>
      </c>
      <c r="C7" s="21" t="s">
        <v>146</v>
      </c>
      <c r="D7" s="4" t="s">
        <v>55</v>
      </c>
      <c r="E7" s="22">
        <v>868183033843546</v>
      </c>
      <c r="F7" s="43"/>
      <c r="G7" s="4" t="s">
        <v>56</v>
      </c>
      <c r="H7" s="17"/>
      <c r="I7" s="16" t="s">
        <v>93</v>
      </c>
      <c r="J7" s="16" t="s">
        <v>94</v>
      </c>
      <c r="K7" s="16" t="s">
        <v>92</v>
      </c>
      <c r="L7" s="16" t="s">
        <v>95</v>
      </c>
      <c r="M7" s="16" t="s">
        <v>81</v>
      </c>
      <c r="N7" s="16"/>
      <c r="O7" s="16" t="s">
        <v>69</v>
      </c>
      <c r="P7" s="16" t="s">
        <v>70</v>
      </c>
      <c r="Q7" s="28" t="s">
        <v>26</v>
      </c>
      <c r="R7" s="4" t="s">
        <v>31</v>
      </c>
      <c r="T7" s="68"/>
      <c r="U7" s="32" t="s">
        <v>43</v>
      </c>
    </row>
    <row r="8" spans="1:21" s="2" customFormat="1" ht="15.75" customHeight="1" x14ac:dyDescent="0.25">
      <c r="A8" s="32">
        <v>3</v>
      </c>
      <c r="B8" s="21" t="s">
        <v>57</v>
      </c>
      <c r="C8" s="21" t="s">
        <v>146</v>
      </c>
      <c r="D8" s="4" t="s">
        <v>55</v>
      </c>
      <c r="E8" s="22">
        <v>867717030620000</v>
      </c>
      <c r="F8" s="4" t="s">
        <v>110</v>
      </c>
      <c r="G8" s="4" t="s">
        <v>56</v>
      </c>
      <c r="H8" s="16" t="s">
        <v>114</v>
      </c>
      <c r="I8" s="24" t="s">
        <v>113</v>
      </c>
      <c r="J8" s="16"/>
      <c r="K8" s="16" t="s">
        <v>92</v>
      </c>
      <c r="L8" s="16"/>
      <c r="M8" s="16" t="s">
        <v>81</v>
      </c>
      <c r="N8" s="16"/>
      <c r="O8" s="16" t="s">
        <v>69</v>
      </c>
      <c r="P8" s="16" t="s">
        <v>70</v>
      </c>
      <c r="Q8" s="28" t="s">
        <v>26</v>
      </c>
      <c r="R8" s="4" t="s">
        <v>31</v>
      </c>
      <c r="T8" s="68"/>
      <c r="U8" s="32" t="s">
        <v>28</v>
      </c>
    </row>
    <row r="9" spans="1:21" s="2" customFormat="1" ht="15.75" customHeight="1" x14ac:dyDescent="0.25">
      <c r="A9" s="32">
        <v>4</v>
      </c>
      <c r="B9" s="21" t="s">
        <v>57</v>
      </c>
      <c r="C9" s="21" t="s">
        <v>146</v>
      </c>
      <c r="D9" s="4" t="s">
        <v>55</v>
      </c>
      <c r="E9" s="22">
        <v>868183034800651</v>
      </c>
      <c r="F9" s="4" t="s">
        <v>110</v>
      </c>
      <c r="G9" s="4" t="s">
        <v>56</v>
      </c>
      <c r="H9" s="17"/>
      <c r="I9" s="24" t="s">
        <v>112</v>
      </c>
      <c r="J9" s="16" t="s">
        <v>67</v>
      </c>
      <c r="K9" s="16" t="s">
        <v>111</v>
      </c>
      <c r="L9" s="16" t="s">
        <v>92</v>
      </c>
      <c r="M9" s="16" t="s">
        <v>145</v>
      </c>
      <c r="N9" s="16"/>
      <c r="O9" s="16" t="s">
        <v>69</v>
      </c>
      <c r="P9" s="16" t="s">
        <v>70</v>
      </c>
      <c r="Q9" s="31" t="s">
        <v>24</v>
      </c>
      <c r="R9" s="32" t="s">
        <v>28</v>
      </c>
      <c r="T9" s="68"/>
      <c r="U9" s="32" t="s">
        <v>38</v>
      </c>
    </row>
    <row r="10" spans="1:21" s="2" customFormat="1" ht="15.75" customHeight="1" x14ac:dyDescent="0.25">
      <c r="A10" s="32">
        <v>5</v>
      </c>
      <c r="B10" s="21" t="s">
        <v>57</v>
      </c>
      <c r="C10" s="21" t="s">
        <v>146</v>
      </c>
      <c r="D10" s="4" t="s">
        <v>55</v>
      </c>
      <c r="E10" s="22">
        <v>868183034540208</v>
      </c>
      <c r="F10" s="43"/>
      <c r="G10" s="4" t="s">
        <v>56</v>
      </c>
      <c r="H10" s="16" t="s">
        <v>117</v>
      </c>
      <c r="I10" s="24" t="s">
        <v>116</v>
      </c>
      <c r="J10" s="16" t="s">
        <v>118</v>
      </c>
      <c r="K10" s="16" t="s">
        <v>111</v>
      </c>
      <c r="L10" s="16" t="s">
        <v>92</v>
      </c>
      <c r="M10" s="16" t="s">
        <v>119</v>
      </c>
      <c r="N10" s="16"/>
      <c r="O10" s="16" t="s">
        <v>69</v>
      </c>
      <c r="P10" s="16" t="s">
        <v>70</v>
      </c>
      <c r="Q10" s="31" t="s">
        <v>24</v>
      </c>
      <c r="R10" s="32" t="s">
        <v>43</v>
      </c>
      <c r="T10" s="68"/>
      <c r="U10" s="32" t="s">
        <v>45</v>
      </c>
    </row>
    <row r="11" spans="1:21" s="2" customFormat="1" ht="15.75" customHeight="1" x14ac:dyDescent="0.25">
      <c r="A11" s="32">
        <v>6</v>
      </c>
      <c r="B11" s="21" t="s">
        <v>57</v>
      </c>
      <c r="C11" s="21" t="s">
        <v>146</v>
      </c>
      <c r="D11" s="4" t="s">
        <v>55</v>
      </c>
      <c r="E11" s="22">
        <v>868183034525936</v>
      </c>
      <c r="F11" s="43"/>
      <c r="G11" s="4" t="s">
        <v>56</v>
      </c>
      <c r="H11" s="17"/>
      <c r="I11" s="24" t="s">
        <v>115</v>
      </c>
      <c r="J11" s="16"/>
      <c r="K11" s="16" t="s">
        <v>111</v>
      </c>
      <c r="L11" s="16" t="s">
        <v>92</v>
      </c>
      <c r="M11" s="16" t="s">
        <v>51</v>
      </c>
      <c r="N11" s="16"/>
      <c r="O11" s="16" t="s">
        <v>69</v>
      </c>
      <c r="P11" s="16" t="s">
        <v>70</v>
      </c>
      <c r="Q11" s="31" t="s">
        <v>26</v>
      </c>
      <c r="R11" s="32" t="s">
        <v>31</v>
      </c>
      <c r="T11" s="69"/>
      <c r="U11" s="32" t="s">
        <v>37</v>
      </c>
    </row>
    <row r="12" spans="1:21" s="18" customFormat="1" ht="15.75" customHeight="1" x14ac:dyDescent="0.25">
      <c r="A12" s="32">
        <v>7</v>
      </c>
      <c r="B12" s="21" t="s">
        <v>57</v>
      </c>
      <c r="C12" s="21" t="s">
        <v>146</v>
      </c>
      <c r="D12" s="4" t="s">
        <v>55</v>
      </c>
      <c r="E12" s="22">
        <v>868183034631668</v>
      </c>
      <c r="F12" s="43"/>
      <c r="G12" s="4" t="s">
        <v>56</v>
      </c>
      <c r="H12" s="25"/>
      <c r="I12" s="24" t="s">
        <v>91</v>
      </c>
      <c r="J12" s="16"/>
      <c r="K12" s="16" t="s">
        <v>92</v>
      </c>
      <c r="L12" s="16" t="s">
        <v>92</v>
      </c>
      <c r="M12" s="16" t="s">
        <v>51</v>
      </c>
      <c r="N12" s="16"/>
      <c r="O12" s="16" t="s">
        <v>69</v>
      </c>
      <c r="P12" s="16" t="s">
        <v>70</v>
      </c>
      <c r="Q12" s="31" t="s">
        <v>26</v>
      </c>
      <c r="R12" s="32" t="s">
        <v>31</v>
      </c>
      <c r="T12" s="67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 t="s">
        <v>57</v>
      </c>
      <c r="C13" s="21" t="s">
        <v>146</v>
      </c>
      <c r="D13" s="4" t="s">
        <v>55</v>
      </c>
      <c r="E13" s="22">
        <v>867717030423926</v>
      </c>
      <c r="F13" s="43"/>
      <c r="G13" s="4" t="s">
        <v>56</v>
      </c>
      <c r="H13" s="26" t="s">
        <v>122</v>
      </c>
      <c r="J13" s="26" t="s">
        <v>120</v>
      </c>
      <c r="K13" s="26" t="s">
        <v>123</v>
      </c>
      <c r="L13" s="16" t="s">
        <v>92</v>
      </c>
      <c r="M13" s="16" t="s">
        <v>121</v>
      </c>
      <c r="N13" s="64">
        <v>300000</v>
      </c>
      <c r="O13" s="16" t="s">
        <v>69</v>
      </c>
      <c r="P13" s="16" t="s">
        <v>70</v>
      </c>
      <c r="Q13" s="31" t="s">
        <v>24</v>
      </c>
      <c r="R13" s="4" t="s">
        <v>43</v>
      </c>
      <c r="T13" s="68"/>
      <c r="U13" s="32" t="s">
        <v>48</v>
      </c>
    </row>
    <row r="14" spans="1:21" s="2" customFormat="1" ht="15.75" customHeight="1" x14ac:dyDescent="0.25">
      <c r="A14" s="32">
        <v>9</v>
      </c>
      <c r="B14" s="21" t="s">
        <v>57</v>
      </c>
      <c r="C14" s="21" t="s">
        <v>146</v>
      </c>
      <c r="D14" s="4" t="s">
        <v>60</v>
      </c>
      <c r="E14" s="22">
        <v>861693034829978</v>
      </c>
      <c r="F14" s="43"/>
      <c r="G14" s="4" t="s">
        <v>61</v>
      </c>
      <c r="H14" s="4"/>
      <c r="I14" s="16" t="s">
        <v>88</v>
      </c>
      <c r="J14" s="16" t="s">
        <v>79</v>
      </c>
      <c r="K14" s="46" t="s">
        <v>96</v>
      </c>
      <c r="L14" s="16" t="s">
        <v>86</v>
      </c>
      <c r="M14" s="16" t="s">
        <v>97</v>
      </c>
      <c r="N14" s="27">
        <v>10000</v>
      </c>
      <c r="O14" s="16" t="s">
        <v>69</v>
      </c>
      <c r="P14" s="16" t="s">
        <v>70</v>
      </c>
      <c r="Q14" s="28" t="s">
        <v>24</v>
      </c>
      <c r="R14" s="4" t="s">
        <v>38</v>
      </c>
      <c r="T14" s="68"/>
      <c r="U14" s="32" t="s">
        <v>47</v>
      </c>
    </row>
    <row r="15" spans="1:21" ht="16.5" x14ac:dyDescent="0.25">
      <c r="A15" s="32">
        <v>10</v>
      </c>
      <c r="B15" s="21" t="s">
        <v>57</v>
      </c>
      <c r="C15" s="21" t="s">
        <v>146</v>
      </c>
      <c r="D15" s="4" t="s">
        <v>60</v>
      </c>
      <c r="E15" s="22">
        <v>867330029875575</v>
      </c>
      <c r="F15" s="43"/>
      <c r="G15" s="4" t="s">
        <v>61</v>
      </c>
      <c r="H15" s="17"/>
      <c r="I15" s="16" t="s">
        <v>88</v>
      </c>
      <c r="J15" s="16" t="s">
        <v>98</v>
      </c>
      <c r="K15" s="16" t="s">
        <v>86</v>
      </c>
      <c r="L15" s="16"/>
      <c r="M15" s="16" t="s">
        <v>99</v>
      </c>
      <c r="N15" s="16"/>
      <c r="O15" s="16" t="s">
        <v>69</v>
      </c>
      <c r="P15" s="16" t="s">
        <v>70</v>
      </c>
      <c r="Q15" s="28" t="s">
        <v>26</v>
      </c>
      <c r="R15" s="32" t="s">
        <v>31</v>
      </c>
      <c r="T15" s="68"/>
      <c r="U15" s="32" t="s">
        <v>31</v>
      </c>
    </row>
    <row r="16" spans="1:21" ht="16.5" x14ac:dyDescent="0.25">
      <c r="A16" s="32">
        <v>11</v>
      </c>
      <c r="B16" s="21" t="s">
        <v>57</v>
      </c>
      <c r="C16" s="21" t="s">
        <v>146</v>
      </c>
      <c r="D16" s="4" t="s">
        <v>60</v>
      </c>
      <c r="E16" s="22">
        <v>868004027087843</v>
      </c>
      <c r="F16" s="43"/>
      <c r="G16" s="4" t="s">
        <v>61</v>
      </c>
      <c r="H16" s="16"/>
      <c r="I16" s="24" t="s">
        <v>100</v>
      </c>
      <c r="J16" s="16"/>
      <c r="K16" s="16" t="s">
        <v>86</v>
      </c>
      <c r="L16" s="16"/>
      <c r="M16" s="16" t="s">
        <v>81</v>
      </c>
      <c r="N16" s="16"/>
      <c r="O16" s="16" t="s">
        <v>69</v>
      </c>
      <c r="P16" s="16" t="s">
        <v>70</v>
      </c>
      <c r="Q16" s="31" t="s">
        <v>26</v>
      </c>
      <c r="R16" s="32" t="s">
        <v>31</v>
      </c>
      <c r="T16" s="69"/>
      <c r="U16" s="32" t="s">
        <v>32</v>
      </c>
    </row>
    <row r="17" spans="1:21" ht="16.5" x14ac:dyDescent="0.25">
      <c r="A17" s="32">
        <v>12</v>
      </c>
      <c r="B17" s="21" t="s">
        <v>57</v>
      </c>
      <c r="C17" s="21" t="s">
        <v>146</v>
      </c>
      <c r="D17" s="4" t="s">
        <v>60</v>
      </c>
      <c r="E17" s="22">
        <v>867330023792875</v>
      </c>
      <c r="F17" s="43"/>
      <c r="G17" s="4" t="s">
        <v>61</v>
      </c>
      <c r="H17" s="17"/>
      <c r="I17" s="24" t="s">
        <v>101</v>
      </c>
      <c r="J17" s="16"/>
      <c r="K17" s="16" t="s">
        <v>89</v>
      </c>
      <c r="L17" s="16"/>
      <c r="M17" s="16" t="s">
        <v>81</v>
      </c>
      <c r="N17" s="16"/>
      <c r="O17" s="16" t="s">
        <v>69</v>
      </c>
      <c r="P17" s="16" t="s">
        <v>70</v>
      </c>
      <c r="Q17" s="31" t="s">
        <v>26</v>
      </c>
      <c r="R17" s="32" t="s">
        <v>31</v>
      </c>
      <c r="T17" s="46"/>
      <c r="U17" s="46"/>
    </row>
    <row r="18" spans="1:21" ht="16.5" x14ac:dyDescent="0.25">
      <c r="A18" s="32">
        <v>13</v>
      </c>
      <c r="B18" s="21" t="s">
        <v>57</v>
      </c>
      <c r="C18" s="21" t="s">
        <v>146</v>
      </c>
      <c r="D18" s="4" t="s">
        <v>60</v>
      </c>
      <c r="E18" s="22">
        <v>867330023791604</v>
      </c>
      <c r="F18" s="43"/>
      <c r="G18" s="4" t="s">
        <v>61</v>
      </c>
      <c r="H18" s="16"/>
      <c r="I18" s="24" t="s">
        <v>88</v>
      </c>
      <c r="J18" s="16" t="s">
        <v>90</v>
      </c>
      <c r="K18" s="16" t="s">
        <v>89</v>
      </c>
      <c r="L18" s="16"/>
      <c r="M18" s="16" t="s">
        <v>81</v>
      </c>
      <c r="N18" s="16"/>
      <c r="O18" s="16" t="s">
        <v>69</v>
      </c>
      <c r="P18" s="16" t="s">
        <v>70</v>
      </c>
      <c r="Q18" s="31" t="s">
        <v>26</v>
      </c>
      <c r="R18" s="32" t="s">
        <v>31</v>
      </c>
      <c r="T18" s="47"/>
      <c r="U18" s="47"/>
    </row>
    <row r="19" spans="1:21" ht="16.5" x14ac:dyDescent="0.25">
      <c r="A19" s="32">
        <v>14</v>
      </c>
      <c r="B19" s="21" t="s">
        <v>57</v>
      </c>
      <c r="C19" s="21" t="s">
        <v>146</v>
      </c>
      <c r="D19" s="4" t="s">
        <v>60</v>
      </c>
      <c r="E19" s="22">
        <v>868004027109134</v>
      </c>
      <c r="F19" s="43"/>
      <c r="G19" s="4" t="s">
        <v>61</v>
      </c>
      <c r="H19" s="17"/>
      <c r="I19" s="24" t="s">
        <v>87</v>
      </c>
      <c r="J19" s="16"/>
      <c r="K19" s="16" t="s">
        <v>86</v>
      </c>
      <c r="L19" s="16"/>
      <c r="M19" s="16" t="s">
        <v>81</v>
      </c>
      <c r="N19" s="16"/>
      <c r="O19" s="16" t="s">
        <v>69</v>
      </c>
      <c r="P19" s="16" t="s">
        <v>70</v>
      </c>
      <c r="Q19" s="31" t="s">
        <v>26</v>
      </c>
      <c r="R19" s="32" t="s">
        <v>31</v>
      </c>
      <c r="T19" s="43" t="s">
        <v>40</v>
      </c>
      <c r="U19" s="4" t="s">
        <v>21</v>
      </c>
    </row>
    <row r="20" spans="1:21" ht="16.5" x14ac:dyDescent="0.25">
      <c r="A20" s="32">
        <v>15</v>
      </c>
      <c r="B20" s="21" t="s">
        <v>57</v>
      </c>
      <c r="C20" s="21" t="s">
        <v>146</v>
      </c>
      <c r="D20" s="4" t="s">
        <v>60</v>
      </c>
      <c r="E20" s="22">
        <v>868004027108698</v>
      </c>
      <c r="F20" s="43"/>
      <c r="G20" s="4" t="s">
        <v>61</v>
      </c>
      <c r="H20" s="25"/>
      <c r="I20" s="24" t="s">
        <v>101</v>
      </c>
      <c r="J20" s="16" t="s">
        <v>102</v>
      </c>
      <c r="K20" s="16" t="s">
        <v>103</v>
      </c>
      <c r="L20" s="16" t="s">
        <v>86</v>
      </c>
      <c r="M20" s="16" t="s">
        <v>104</v>
      </c>
      <c r="N20" s="27">
        <v>20000</v>
      </c>
      <c r="O20" s="16" t="s">
        <v>69</v>
      </c>
      <c r="P20" s="16" t="s">
        <v>70</v>
      </c>
      <c r="Q20" s="31" t="s">
        <v>24</v>
      </c>
      <c r="R20" s="32" t="s">
        <v>38</v>
      </c>
      <c r="T20" s="4" t="s">
        <v>23</v>
      </c>
      <c r="U20" s="4">
        <f>COUNTIF($Q$6:$Q$55,"PM")</f>
        <v>25</v>
      </c>
    </row>
    <row r="21" spans="1:21" ht="16.5" x14ac:dyDescent="0.25">
      <c r="A21" s="32">
        <v>16</v>
      </c>
      <c r="B21" s="21" t="s">
        <v>57</v>
      </c>
      <c r="C21" s="21" t="s">
        <v>146</v>
      </c>
      <c r="D21" s="4" t="s">
        <v>60</v>
      </c>
      <c r="E21" s="22">
        <v>866593020763782</v>
      </c>
      <c r="F21" s="43"/>
      <c r="G21" s="4" t="s">
        <v>61</v>
      </c>
      <c r="H21" s="26"/>
      <c r="I21" s="26" t="s">
        <v>105</v>
      </c>
      <c r="J21" s="26" t="s">
        <v>106</v>
      </c>
      <c r="K21" s="26" t="s">
        <v>103</v>
      </c>
      <c r="L21" s="16" t="s">
        <v>86</v>
      </c>
      <c r="M21" s="16" t="s">
        <v>107</v>
      </c>
      <c r="N21" s="64"/>
      <c r="O21" s="16" t="s">
        <v>69</v>
      </c>
      <c r="P21" s="16" t="s">
        <v>70</v>
      </c>
      <c r="Q21" s="31" t="s">
        <v>24</v>
      </c>
      <c r="R21" s="4" t="s">
        <v>38</v>
      </c>
      <c r="T21" s="4" t="s">
        <v>22</v>
      </c>
      <c r="U21" s="4">
        <f>COUNTIF($Q$6:$Q$56,"PC")</f>
        <v>15</v>
      </c>
    </row>
    <row r="22" spans="1:21" ht="16.5" x14ac:dyDescent="0.25">
      <c r="A22" s="32">
        <v>17</v>
      </c>
      <c r="B22" s="21" t="s">
        <v>57</v>
      </c>
      <c r="C22" s="21" t="s">
        <v>146</v>
      </c>
      <c r="D22" s="4" t="s">
        <v>60</v>
      </c>
      <c r="E22" s="22">
        <v>861693037592284</v>
      </c>
      <c r="F22" s="43"/>
      <c r="G22" s="4" t="s">
        <v>61</v>
      </c>
      <c r="H22" s="16"/>
      <c r="I22" s="16" t="s">
        <v>87</v>
      </c>
      <c r="J22" s="16" t="s">
        <v>79</v>
      </c>
      <c r="K22" s="16" t="s">
        <v>108</v>
      </c>
      <c r="L22" s="16" t="s">
        <v>86</v>
      </c>
      <c r="M22" s="16" t="s">
        <v>97</v>
      </c>
      <c r="N22" s="27">
        <v>10000</v>
      </c>
      <c r="O22" s="16" t="s">
        <v>69</v>
      </c>
      <c r="P22" s="16" t="s">
        <v>70</v>
      </c>
      <c r="Q22" s="31" t="s">
        <v>24</v>
      </c>
      <c r="R22" s="4" t="s">
        <v>38</v>
      </c>
      <c r="T22" s="43" t="s">
        <v>41</v>
      </c>
      <c r="U22" s="4">
        <f>SUM(U20:U21)</f>
        <v>40</v>
      </c>
    </row>
    <row r="23" spans="1:21" ht="16.5" x14ac:dyDescent="0.25">
      <c r="A23" s="32">
        <v>18</v>
      </c>
      <c r="B23" s="21" t="s">
        <v>57</v>
      </c>
      <c r="C23" s="21" t="s">
        <v>146</v>
      </c>
      <c r="D23" s="4" t="s">
        <v>60</v>
      </c>
      <c r="E23" s="22">
        <v>867330026949845</v>
      </c>
      <c r="F23" s="43"/>
      <c r="G23" s="4" t="s">
        <v>61</v>
      </c>
      <c r="H23" s="16"/>
      <c r="I23" s="27" t="s">
        <v>88</v>
      </c>
      <c r="J23" s="16" t="s">
        <v>90</v>
      </c>
      <c r="K23" s="16" t="s">
        <v>86</v>
      </c>
      <c r="L23" s="16"/>
      <c r="M23" s="16" t="s">
        <v>109</v>
      </c>
      <c r="N23" s="16"/>
      <c r="O23" s="16" t="s">
        <v>69</v>
      </c>
      <c r="P23" s="16" t="s">
        <v>70</v>
      </c>
      <c r="Q23" s="31" t="s">
        <v>24</v>
      </c>
      <c r="R23" s="4" t="s">
        <v>37</v>
      </c>
      <c r="T23" s="47"/>
      <c r="U23" s="47"/>
    </row>
    <row r="24" spans="1:21" ht="16.5" x14ac:dyDescent="0.25">
      <c r="A24" s="32">
        <v>19</v>
      </c>
      <c r="B24" s="21" t="s">
        <v>57</v>
      </c>
      <c r="C24" s="21" t="s">
        <v>146</v>
      </c>
      <c r="D24" s="4" t="s">
        <v>60</v>
      </c>
      <c r="E24" s="22">
        <v>867330021469278</v>
      </c>
      <c r="F24" s="43"/>
      <c r="G24" s="4" t="s">
        <v>61</v>
      </c>
      <c r="H24" s="16"/>
      <c r="I24" s="16" t="s">
        <v>88</v>
      </c>
      <c r="J24" s="16"/>
      <c r="K24" s="16" t="s">
        <v>86</v>
      </c>
      <c r="L24" s="16"/>
      <c r="M24" s="16" t="s">
        <v>81</v>
      </c>
      <c r="N24" s="16"/>
      <c r="O24" s="16" t="s">
        <v>69</v>
      </c>
      <c r="P24" s="16" t="s">
        <v>70</v>
      </c>
      <c r="Q24" s="31" t="s">
        <v>26</v>
      </c>
      <c r="R24" s="4" t="s">
        <v>31</v>
      </c>
      <c r="T24" s="47"/>
      <c r="U24" s="47"/>
    </row>
    <row r="25" spans="1:21" ht="16.5" x14ac:dyDescent="0.25">
      <c r="A25" s="32">
        <v>20</v>
      </c>
      <c r="B25" s="21" t="s">
        <v>57</v>
      </c>
      <c r="C25" s="21" t="s">
        <v>146</v>
      </c>
      <c r="D25" s="4" t="s">
        <v>58</v>
      </c>
      <c r="E25" s="22">
        <v>867717030471727</v>
      </c>
      <c r="F25" s="43"/>
      <c r="G25" s="4" t="s">
        <v>56</v>
      </c>
      <c r="H25" s="4"/>
      <c r="I25" s="16" t="s">
        <v>142</v>
      </c>
      <c r="J25" s="16"/>
      <c r="K25" s="46" t="s">
        <v>92</v>
      </c>
      <c r="L25" s="16"/>
      <c r="M25" s="16" t="s">
        <v>81</v>
      </c>
      <c r="N25" s="16"/>
      <c r="O25" s="16" t="s">
        <v>69</v>
      </c>
      <c r="P25" s="16" t="s">
        <v>139</v>
      </c>
      <c r="Q25" s="28" t="s">
        <v>26</v>
      </c>
      <c r="R25" s="4" t="s">
        <v>32</v>
      </c>
      <c r="T25" s="43" t="s">
        <v>20</v>
      </c>
      <c r="U25" s="4" t="s">
        <v>21</v>
      </c>
    </row>
    <row r="26" spans="1:21" ht="16.5" x14ac:dyDescent="0.25">
      <c r="A26" s="32">
        <v>21</v>
      </c>
      <c r="B26" s="21" t="s">
        <v>57</v>
      </c>
      <c r="C26" s="21" t="s">
        <v>146</v>
      </c>
      <c r="D26" s="4" t="s">
        <v>58</v>
      </c>
      <c r="E26" s="22">
        <v>867857039906800</v>
      </c>
      <c r="F26" s="43"/>
      <c r="G26" s="4" t="s">
        <v>56</v>
      </c>
      <c r="H26" s="17"/>
      <c r="I26" s="16" t="s">
        <v>143</v>
      </c>
      <c r="J26" s="16"/>
      <c r="K26" s="16" t="s">
        <v>92</v>
      </c>
      <c r="L26" s="16"/>
      <c r="M26" s="16" t="s">
        <v>81</v>
      </c>
      <c r="N26" s="16"/>
      <c r="O26" s="16" t="s">
        <v>69</v>
      </c>
      <c r="P26" s="16" t="s">
        <v>139</v>
      </c>
      <c r="Q26" s="28" t="s">
        <v>26</v>
      </c>
      <c r="R26" s="4" t="s">
        <v>32</v>
      </c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21" t="s">
        <v>57</v>
      </c>
      <c r="C27" s="21" t="s">
        <v>146</v>
      </c>
      <c r="D27" s="4" t="s">
        <v>58</v>
      </c>
      <c r="E27" s="22">
        <v>867857039900852</v>
      </c>
      <c r="F27" s="43"/>
      <c r="G27" s="4" t="s">
        <v>56</v>
      </c>
      <c r="H27" s="25"/>
      <c r="I27" s="24" t="s">
        <v>144</v>
      </c>
      <c r="J27" s="16"/>
      <c r="K27" s="16" t="s">
        <v>92</v>
      </c>
      <c r="L27" s="16"/>
      <c r="M27" s="16" t="s">
        <v>81</v>
      </c>
      <c r="N27" s="16"/>
      <c r="O27" s="16" t="s">
        <v>69</v>
      </c>
      <c r="P27" s="16" t="s">
        <v>139</v>
      </c>
      <c r="Q27" s="28" t="s">
        <v>26</v>
      </c>
      <c r="R27" s="4" t="s">
        <v>32</v>
      </c>
      <c r="T27" s="32" t="s">
        <v>42</v>
      </c>
      <c r="U27" s="4">
        <f>COUNTIF($R$6:$R$55,"GSM")</f>
        <v>6</v>
      </c>
    </row>
    <row r="28" spans="1:21" ht="16.5" x14ac:dyDescent="0.25">
      <c r="A28" s="32">
        <v>23</v>
      </c>
      <c r="B28" s="21" t="s">
        <v>57</v>
      </c>
      <c r="C28" s="21" t="s">
        <v>146</v>
      </c>
      <c r="D28" s="4" t="s">
        <v>62</v>
      </c>
      <c r="E28" s="22">
        <v>865904028262340</v>
      </c>
      <c r="F28" s="43"/>
      <c r="G28" s="4" t="s">
        <v>61</v>
      </c>
      <c r="H28" s="4"/>
      <c r="I28" s="16" t="s">
        <v>66</v>
      </c>
      <c r="J28" s="16" t="s">
        <v>67</v>
      </c>
      <c r="K28" s="32" t="s">
        <v>65</v>
      </c>
      <c r="L28" s="16"/>
      <c r="M28" s="16" t="s">
        <v>68</v>
      </c>
      <c r="N28" s="16"/>
      <c r="O28" s="16" t="s">
        <v>69</v>
      </c>
      <c r="P28" s="16" t="s">
        <v>70</v>
      </c>
      <c r="Q28" s="28" t="s">
        <v>26</v>
      </c>
      <c r="R28" s="4" t="s">
        <v>31</v>
      </c>
      <c r="T28" s="32" t="s">
        <v>34</v>
      </c>
      <c r="U28" s="4">
        <f>COUNTIF($R$6:$R$55,"GPS")</f>
        <v>1</v>
      </c>
    </row>
    <row r="29" spans="1:21" ht="16.5" x14ac:dyDescent="0.25">
      <c r="A29" s="32">
        <v>24</v>
      </c>
      <c r="B29" s="21" t="s">
        <v>57</v>
      </c>
      <c r="C29" s="21" t="s">
        <v>146</v>
      </c>
      <c r="D29" s="4" t="s">
        <v>62</v>
      </c>
      <c r="E29" s="22">
        <v>866762029016100</v>
      </c>
      <c r="F29" s="4"/>
      <c r="G29" s="4" t="s">
        <v>61</v>
      </c>
      <c r="H29" s="17"/>
      <c r="I29" s="16" t="s">
        <v>66</v>
      </c>
      <c r="J29" s="16"/>
      <c r="K29" s="32" t="s">
        <v>65</v>
      </c>
      <c r="L29" s="16"/>
      <c r="M29" s="16" t="s">
        <v>81</v>
      </c>
      <c r="N29" s="16"/>
      <c r="O29" s="16" t="s">
        <v>69</v>
      </c>
      <c r="P29" s="16" t="s">
        <v>70</v>
      </c>
      <c r="Q29" s="28" t="s">
        <v>26</v>
      </c>
      <c r="R29" s="4" t="s">
        <v>31</v>
      </c>
      <c r="T29" s="32" t="s">
        <v>39</v>
      </c>
      <c r="U29" s="4">
        <f>COUNTIF($R$6:$R$55,"NG")</f>
        <v>7</v>
      </c>
    </row>
    <row r="30" spans="1:21" ht="16.5" x14ac:dyDescent="0.25">
      <c r="A30" s="32">
        <v>25</v>
      </c>
      <c r="B30" s="21" t="s">
        <v>57</v>
      </c>
      <c r="C30" s="21" t="s">
        <v>146</v>
      </c>
      <c r="D30" s="4" t="s">
        <v>62</v>
      </c>
      <c r="E30" s="62" t="s">
        <v>63</v>
      </c>
      <c r="F30" s="4"/>
      <c r="G30" s="4" t="s">
        <v>61</v>
      </c>
      <c r="H30" s="25">
        <v>1649010547</v>
      </c>
      <c r="I30" s="24" t="s">
        <v>85</v>
      </c>
      <c r="J30" s="16"/>
      <c r="K30" s="32" t="s">
        <v>73</v>
      </c>
      <c r="L30" s="32" t="s">
        <v>65</v>
      </c>
      <c r="M30" s="16" t="s">
        <v>51</v>
      </c>
      <c r="N30" s="16"/>
      <c r="O30" s="16" t="s">
        <v>69</v>
      </c>
      <c r="P30" s="16" t="s">
        <v>70</v>
      </c>
      <c r="Q30" s="28" t="s">
        <v>26</v>
      </c>
      <c r="R30" s="4" t="s">
        <v>31</v>
      </c>
      <c r="T30" s="32" t="s">
        <v>46</v>
      </c>
      <c r="U30" s="4">
        <f>COUNTIF($R$6:$R$56,"ACC")</f>
        <v>0</v>
      </c>
    </row>
    <row r="31" spans="1:21" ht="16.5" x14ac:dyDescent="0.25">
      <c r="A31" s="32">
        <v>26</v>
      </c>
      <c r="B31" s="21" t="s">
        <v>57</v>
      </c>
      <c r="C31" s="21" t="s">
        <v>146</v>
      </c>
      <c r="D31" s="4" t="s">
        <v>62</v>
      </c>
      <c r="E31" s="22">
        <v>863306022855651</v>
      </c>
      <c r="F31" s="4"/>
      <c r="G31" s="4" t="s">
        <v>61</v>
      </c>
      <c r="H31" s="25"/>
      <c r="I31" s="24" t="s">
        <v>66</v>
      </c>
      <c r="J31" s="16" t="s">
        <v>79</v>
      </c>
      <c r="K31" s="24"/>
      <c r="L31" s="32" t="s">
        <v>65</v>
      </c>
      <c r="M31" s="16" t="s">
        <v>80</v>
      </c>
      <c r="N31" s="16"/>
      <c r="O31" s="16" t="s">
        <v>69</v>
      </c>
      <c r="P31" s="16" t="s">
        <v>70</v>
      </c>
      <c r="Q31" s="28" t="s">
        <v>24</v>
      </c>
      <c r="R31" s="4" t="s">
        <v>38</v>
      </c>
      <c r="T31" s="32" t="s">
        <v>29</v>
      </c>
      <c r="U31" s="4">
        <f>COUNTIF($R$6:$R$55,"LK")</f>
        <v>1</v>
      </c>
    </row>
    <row r="32" spans="1:21" ht="16.5" x14ac:dyDescent="0.25">
      <c r="A32" s="32">
        <v>27</v>
      </c>
      <c r="B32" s="21" t="s">
        <v>57</v>
      </c>
      <c r="C32" s="21" t="s">
        <v>146</v>
      </c>
      <c r="D32" s="4" t="s">
        <v>62</v>
      </c>
      <c r="E32" s="22">
        <v>862118029163711</v>
      </c>
      <c r="F32" s="4"/>
      <c r="G32" s="4" t="s">
        <v>61</v>
      </c>
      <c r="H32" s="22" t="s">
        <v>78</v>
      </c>
      <c r="I32" s="25" t="s">
        <v>77</v>
      </c>
      <c r="J32" s="16"/>
      <c r="K32" s="16" t="s">
        <v>76</v>
      </c>
      <c r="L32" s="32" t="s">
        <v>65</v>
      </c>
      <c r="M32" s="16" t="s">
        <v>51</v>
      </c>
      <c r="N32" s="16"/>
      <c r="O32" s="16" t="s">
        <v>69</v>
      </c>
      <c r="P32" s="16" t="s">
        <v>70</v>
      </c>
      <c r="Q32" s="31" t="s">
        <v>26</v>
      </c>
      <c r="R32" s="4" t="s">
        <v>31</v>
      </c>
      <c r="T32" s="32" t="s">
        <v>35</v>
      </c>
      <c r="U32" s="4">
        <f>COUNTIF($R$6:$R$55,"MCH")</f>
        <v>0</v>
      </c>
    </row>
    <row r="33" spans="1:21" ht="16.5" x14ac:dyDescent="0.25">
      <c r="A33" s="32">
        <v>28</v>
      </c>
      <c r="B33" s="21" t="s">
        <v>57</v>
      </c>
      <c r="C33" s="21" t="s">
        <v>146</v>
      </c>
      <c r="D33" s="4" t="s">
        <v>62</v>
      </c>
      <c r="E33" s="22">
        <v>866762025245992</v>
      </c>
      <c r="F33" s="4"/>
      <c r="G33" s="4" t="s">
        <v>61</v>
      </c>
      <c r="H33" s="25">
        <v>2024311050</v>
      </c>
      <c r="I33" s="17" t="s">
        <v>77</v>
      </c>
      <c r="J33" s="16" t="s">
        <v>147</v>
      </c>
      <c r="K33" s="16" t="s">
        <v>84</v>
      </c>
      <c r="L33" s="32" t="s">
        <v>65</v>
      </c>
      <c r="M33" s="16" t="s">
        <v>148</v>
      </c>
      <c r="N33" s="16"/>
      <c r="O33" s="16" t="s">
        <v>149</v>
      </c>
      <c r="P33" s="16" t="s">
        <v>70</v>
      </c>
      <c r="Q33" s="31" t="s">
        <v>24</v>
      </c>
      <c r="R33" s="4" t="s">
        <v>43</v>
      </c>
      <c r="T33" s="32" t="s">
        <v>49</v>
      </c>
      <c r="U33" s="4">
        <f>COUNTIF($R$6:$R$55,"SF")</f>
        <v>0</v>
      </c>
    </row>
    <row r="34" spans="1:21" ht="16.5" x14ac:dyDescent="0.25">
      <c r="A34" s="32">
        <v>29</v>
      </c>
      <c r="B34" s="21" t="s">
        <v>57</v>
      </c>
      <c r="C34" s="21" t="s">
        <v>146</v>
      </c>
      <c r="D34" s="16" t="s">
        <v>62</v>
      </c>
      <c r="E34" s="34">
        <v>863306022868696</v>
      </c>
      <c r="F34" s="16"/>
      <c r="G34" s="16" t="s">
        <v>61</v>
      </c>
      <c r="H34" s="25">
        <v>8633060228</v>
      </c>
      <c r="I34" s="17" t="s">
        <v>77</v>
      </c>
      <c r="J34" s="16"/>
      <c r="K34" s="16" t="s">
        <v>73</v>
      </c>
      <c r="L34" s="32" t="s">
        <v>65</v>
      </c>
      <c r="M34" s="16" t="s">
        <v>51</v>
      </c>
      <c r="N34" s="16"/>
      <c r="O34" s="16" t="s">
        <v>69</v>
      </c>
      <c r="P34" s="16" t="s">
        <v>70</v>
      </c>
      <c r="Q34" s="31" t="s">
        <v>26</v>
      </c>
      <c r="R34" s="4" t="s">
        <v>31</v>
      </c>
      <c r="T34" s="32" t="s">
        <v>50</v>
      </c>
      <c r="U34" s="4">
        <f>COUNTIF($R$6:$R$55,"RTB")</f>
        <v>0</v>
      </c>
    </row>
    <row r="35" spans="1:21" ht="16.5" x14ac:dyDescent="0.25">
      <c r="A35" s="32">
        <v>30</v>
      </c>
      <c r="B35" s="21" t="s">
        <v>57</v>
      </c>
      <c r="C35" s="21" t="s">
        <v>146</v>
      </c>
      <c r="D35" s="16" t="s">
        <v>62</v>
      </c>
      <c r="E35" s="34">
        <v>862118029128516</v>
      </c>
      <c r="F35" s="16"/>
      <c r="G35" s="16" t="s">
        <v>61</v>
      </c>
      <c r="H35" s="26"/>
      <c r="I35" s="26" t="s">
        <v>66</v>
      </c>
      <c r="J35" s="26"/>
      <c r="K35" s="46" t="s">
        <v>65</v>
      </c>
      <c r="L35" s="16"/>
      <c r="M35" s="16" t="s">
        <v>81</v>
      </c>
      <c r="N35" s="26"/>
      <c r="O35" s="16" t="s">
        <v>69</v>
      </c>
      <c r="P35" s="16" t="s">
        <v>70</v>
      </c>
      <c r="Q35" s="31" t="s">
        <v>26</v>
      </c>
      <c r="R35" s="4" t="s">
        <v>31</v>
      </c>
      <c r="T35" s="32" t="s">
        <v>51</v>
      </c>
      <c r="U35" s="4">
        <f>COUNTIF($R$6:$R$55,"NCFW")</f>
        <v>20</v>
      </c>
    </row>
    <row r="36" spans="1:21" ht="16.5" x14ac:dyDescent="0.25">
      <c r="A36" s="32">
        <v>31</v>
      </c>
      <c r="B36" s="21" t="s">
        <v>57</v>
      </c>
      <c r="C36" s="21" t="s">
        <v>146</v>
      </c>
      <c r="D36" s="16" t="s">
        <v>62</v>
      </c>
      <c r="E36" s="34">
        <v>864161026908090</v>
      </c>
      <c r="F36" s="16"/>
      <c r="G36" s="16" t="s">
        <v>61</v>
      </c>
      <c r="H36" s="16"/>
      <c r="I36" s="16" t="s">
        <v>66</v>
      </c>
      <c r="J36" s="16"/>
      <c r="K36" s="46" t="s">
        <v>65</v>
      </c>
      <c r="L36" s="16"/>
      <c r="M36" s="16" t="s">
        <v>81</v>
      </c>
      <c r="N36" s="16"/>
      <c r="O36" s="16" t="s">
        <v>69</v>
      </c>
      <c r="P36" s="16" t="s">
        <v>70</v>
      </c>
      <c r="Q36" s="31" t="s">
        <v>26</v>
      </c>
      <c r="R36" s="4" t="s">
        <v>31</v>
      </c>
      <c r="T36" s="32" t="s">
        <v>36</v>
      </c>
      <c r="U36" s="4">
        <f>COUNTIF($R$6:$R$55,"KL")</f>
        <v>5</v>
      </c>
    </row>
    <row r="37" spans="1:21" ht="16.5" x14ac:dyDescent="0.25">
      <c r="A37" s="32">
        <v>32</v>
      </c>
      <c r="B37" s="21" t="s">
        <v>57</v>
      </c>
      <c r="C37" s="21" t="s">
        <v>146</v>
      </c>
      <c r="D37" s="16" t="s">
        <v>62</v>
      </c>
      <c r="E37" s="34">
        <v>862118022244575</v>
      </c>
      <c r="F37" s="16"/>
      <c r="G37" s="16" t="s">
        <v>61</v>
      </c>
      <c r="H37" s="25" t="s">
        <v>75</v>
      </c>
      <c r="I37" s="27" t="s">
        <v>72</v>
      </c>
      <c r="J37" s="16" t="s">
        <v>71</v>
      </c>
      <c r="K37" s="16" t="s">
        <v>73</v>
      </c>
      <c r="L37" s="32" t="s">
        <v>65</v>
      </c>
      <c r="M37" s="16" t="s">
        <v>74</v>
      </c>
      <c r="N37" s="16"/>
      <c r="O37" s="16" t="s">
        <v>69</v>
      </c>
      <c r="P37" s="16" t="s">
        <v>70</v>
      </c>
      <c r="Q37" s="31" t="s">
        <v>24</v>
      </c>
      <c r="R37" s="4" t="s">
        <v>38</v>
      </c>
      <c r="T37" s="43" t="s">
        <v>41</v>
      </c>
      <c r="U37" s="4">
        <f>SUM(U26:U36)</f>
        <v>40</v>
      </c>
    </row>
    <row r="38" spans="1:21" ht="16.5" x14ac:dyDescent="0.25">
      <c r="A38" s="32">
        <v>33</v>
      </c>
      <c r="B38" s="21" t="s">
        <v>57</v>
      </c>
      <c r="C38" s="21" t="s">
        <v>146</v>
      </c>
      <c r="D38" s="16" t="s">
        <v>62</v>
      </c>
      <c r="E38" s="63" t="s">
        <v>64</v>
      </c>
      <c r="F38" s="16"/>
      <c r="G38" s="16" t="s">
        <v>61</v>
      </c>
      <c r="H38" s="16"/>
      <c r="I38" s="16" t="s">
        <v>82</v>
      </c>
      <c r="J38" s="16"/>
      <c r="K38" s="16" t="s">
        <v>83</v>
      </c>
      <c r="L38" s="32" t="s">
        <v>65</v>
      </c>
      <c r="M38" s="16" t="s">
        <v>51</v>
      </c>
      <c r="N38" s="16"/>
      <c r="O38" s="16" t="s">
        <v>69</v>
      </c>
      <c r="P38" s="16" t="s">
        <v>70</v>
      </c>
      <c r="Q38" s="31" t="s">
        <v>26</v>
      </c>
      <c r="R38" s="4" t="s">
        <v>31</v>
      </c>
    </row>
    <row r="39" spans="1:21" ht="16.5" x14ac:dyDescent="0.25">
      <c r="A39" s="32">
        <v>34</v>
      </c>
      <c r="B39" s="21" t="s">
        <v>57</v>
      </c>
      <c r="C39" s="21" t="s">
        <v>146</v>
      </c>
      <c r="D39" s="4" t="s">
        <v>59</v>
      </c>
      <c r="E39" s="22">
        <v>864811036924301</v>
      </c>
      <c r="F39" s="43"/>
      <c r="G39" s="4" t="s">
        <v>56</v>
      </c>
      <c r="H39" s="16" t="s">
        <v>124</v>
      </c>
      <c r="I39" s="24" t="s">
        <v>125</v>
      </c>
      <c r="J39" s="16"/>
      <c r="K39" s="16" t="s">
        <v>126</v>
      </c>
      <c r="L39" s="16" t="s">
        <v>127</v>
      </c>
      <c r="M39" s="16" t="s">
        <v>51</v>
      </c>
      <c r="N39" s="65" t="s">
        <v>138</v>
      </c>
      <c r="O39" s="16" t="s">
        <v>69</v>
      </c>
      <c r="P39" s="16" t="s">
        <v>139</v>
      </c>
      <c r="Q39" s="31" t="s">
        <v>26</v>
      </c>
      <c r="R39" s="32" t="s">
        <v>31</v>
      </c>
    </row>
    <row r="40" spans="1:21" ht="16.5" x14ac:dyDescent="0.25">
      <c r="A40" s="32">
        <v>35</v>
      </c>
      <c r="B40" s="21" t="s">
        <v>57</v>
      </c>
      <c r="C40" s="21" t="s">
        <v>146</v>
      </c>
      <c r="D40" s="4" t="s">
        <v>59</v>
      </c>
      <c r="E40" s="22">
        <v>868926033947976</v>
      </c>
      <c r="F40" s="43"/>
      <c r="G40" s="4" t="s">
        <v>56</v>
      </c>
      <c r="H40" s="16"/>
      <c r="I40" s="24" t="s">
        <v>129</v>
      </c>
      <c r="J40" s="16" t="s">
        <v>130</v>
      </c>
      <c r="K40" s="16" t="s">
        <v>131</v>
      </c>
      <c r="L40" s="16"/>
      <c r="M40" s="16" t="s">
        <v>132</v>
      </c>
      <c r="N40" s="65" t="s">
        <v>138</v>
      </c>
      <c r="O40" s="16" t="s">
        <v>69</v>
      </c>
      <c r="P40" s="16" t="s">
        <v>139</v>
      </c>
      <c r="Q40" s="31" t="s">
        <v>24</v>
      </c>
      <c r="R40" s="32" t="s">
        <v>43</v>
      </c>
    </row>
    <row r="41" spans="1:21" ht="16.5" x14ac:dyDescent="0.25">
      <c r="A41" s="32">
        <v>36</v>
      </c>
      <c r="B41" s="21" t="s">
        <v>57</v>
      </c>
      <c r="C41" s="21" t="s">
        <v>146</v>
      </c>
      <c r="D41" s="4" t="s">
        <v>59</v>
      </c>
      <c r="E41" s="22">
        <v>864811036935703</v>
      </c>
      <c r="F41" s="43"/>
      <c r="G41" s="4" t="s">
        <v>56</v>
      </c>
      <c r="H41" s="25"/>
      <c r="I41" s="24" t="s">
        <v>133</v>
      </c>
      <c r="J41" s="16" t="s">
        <v>130</v>
      </c>
      <c r="K41" s="16" t="s">
        <v>131</v>
      </c>
      <c r="L41" s="16"/>
      <c r="M41" s="16" t="s">
        <v>134</v>
      </c>
      <c r="N41" s="65" t="s">
        <v>138</v>
      </c>
      <c r="O41" s="16" t="s">
        <v>69</v>
      </c>
      <c r="P41" s="16" t="s">
        <v>139</v>
      </c>
      <c r="Q41" s="28" t="s">
        <v>24</v>
      </c>
      <c r="R41" s="4" t="s">
        <v>43</v>
      </c>
    </row>
    <row r="42" spans="1:21" ht="16.5" x14ac:dyDescent="0.25">
      <c r="A42" s="32">
        <v>37</v>
      </c>
      <c r="B42" s="21" t="s">
        <v>57</v>
      </c>
      <c r="C42" s="21" t="s">
        <v>146</v>
      </c>
      <c r="D42" s="4" t="s">
        <v>59</v>
      </c>
      <c r="E42" s="22">
        <v>868345031046378</v>
      </c>
      <c r="F42" s="43"/>
      <c r="G42" s="4" t="s">
        <v>56</v>
      </c>
      <c r="H42" s="25"/>
      <c r="I42" s="24" t="s">
        <v>129</v>
      </c>
      <c r="J42" s="16"/>
      <c r="K42" s="16" t="s">
        <v>127</v>
      </c>
      <c r="L42" s="16"/>
      <c r="M42" s="16" t="s">
        <v>140</v>
      </c>
      <c r="N42" s="65" t="s">
        <v>138</v>
      </c>
      <c r="O42" s="16" t="s">
        <v>69</v>
      </c>
      <c r="P42" s="16" t="s">
        <v>139</v>
      </c>
      <c r="Q42" s="31" t="s">
        <v>26</v>
      </c>
      <c r="R42" s="32" t="s">
        <v>32</v>
      </c>
    </row>
    <row r="43" spans="1:21" ht="16.5" x14ac:dyDescent="0.25">
      <c r="A43" s="32">
        <v>38</v>
      </c>
      <c r="B43" s="21" t="s">
        <v>57</v>
      </c>
      <c r="C43" s="21" t="s">
        <v>146</v>
      </c>
      <c r="D43" s="4" t="s">
        <v>59</v>
      </c>
      <c r="E43" s="22">
        <v>868926033982486</v>
      </c>
      <c r="F43" s="43"/>
      <c r="G43" s="4" t="s">
        <v>56</v>
      </c>
      <c r="H43" s="16" t="s">
        <v>128</v>
      </c>
      <c r="I43" s="25" t="s">
        <v>135</v>
      </c>
      <c r="J43" s="16"/>
      <c r="K43" s="16" t="s">
        <v>126</v>
      </c>
      <c r="L43" s="16" t="s">
        <v>127</v>
      </c>
      <c r="M43" s="16" t="s">
        <v>141</v>
      </c>
      <c r="N43" s="65" t="s">
        <v>138</v>
      </c>
      <c r="O43" s="16" t="s">
        <v>69</v>
      </c>
      <c r="P43" s="16" t="s">
        <v>139</v>
      </c>
      <c r="Q43" s="31" t="s">
        <v>24</v>
      </c>
      <c r="R43" s="4" t="s">
        <v>43</v>
      </c>
    </row>
    <row r="44" spans="1:21" ht="16.5" x14ac:dyDescent="0.25">
      <c r="A44" s="32">
        <v>39</v>
      </c>
      <c r="B44" s="21" t="s">
        <v>57</v>
      </c>
      <c r="C44" s="21" t="s">
        <v>146</v>
      </c>
      <c r="D44" s="4" t="s">
        <v>59</v>
      </c>
      <c r="E44" s="22">
        <v>868345035617448</v>
      </c>
      <c r="F44" s="43"/>
      <c r="G44" s="4" t="s">
        <v>56</v>
      </c>
      <c r="H44" s="16"/>
      <c r="I44" s="17" t="s">
        <v>135</v>
      </c>
      <c r="J44" s="16" t="s">
        <v>136</v>
      </c>
      <c r="K44" s="16" t="s">
        <v>126</v>
      </c>
      <c r="L44" s="16" t="s">
        <v>127</v>
      </c>
      <c r="M44" s="16" t="s">
        <v>137</v>
      </c>
      <c r="N44" s="65" t="s">
        <v>138</v>
      </c>
      <c r="O44" s="16" t="s">
        <v>69</v>
      </c>
      <c r="P44" s="16" t="s">
        <v>139</v>
      </c>
      <c r="Q44" s="31" t="s">
        <v>24</v>
      </c>
      <c r="R44" s="4" t="s">
        <v>38</v>
      </c>
    </row>
    <row r="45" spans="1:21" ht="16.5" x14ac:dyDescent="0.25">
      <c r="A45" s="32">
        <v>40</v>
      </c>
      <c r="B45" s="21" t="s">
        <v>57</v>
      </c>
      <c r="C45" s="21" t="s">
        <v>146</v>
      </c>
      <c r="D45" s="4" t="s">
        <v>59</v>
      </c>
      <c r="E45" s="22">
        <v>868345031029325</v>
      </c>
      <c r="F45" s="43"/>
      <c r="G45" s="4" t="s">
        <v>56</v>
      </c>
      <c r="H45" s="16"/>
      <c r="I45" s="16" t="s">
        <v>135</v>
      </c>
      <c r="J45" s="16"/>
      <c r="K45" s="16" t="s">
        <v>127</v>
      </c>
      <c r="L45" s="16"/>
      <c r="M45" s="16" t="s">
        <v>140</v>
      </c>
      <c r="N45" s="65" t="s">
        <v>138</v>
      </c>
      <c r="O45" s="16" t="s">
        <v>69</v>
      </c>
      <c r="P45" s="16" t="s">
        <v>139</v>
      </c>
      <c r="Q45" s="31" t="s">
        <v>26</v>
      </c>
      <c r="R45" s="4" t="s">
        <v>32</v>
      </c>
    </row>
    <row r="46" spans="1:21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>
        <v>51</v>
      </c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>
        <v>52</v>
      </c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>
        <v>53</v>
      </c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>
        <v>54</v>
      </c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>
        <v>55</v>
      </c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>
        <v>56</v>
      </c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>
        <v>57</v>
      </c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>
        <v>58</v>
      </c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>
        <v>59</v>
      </c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>
        <v>60</v>
      </c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>
        <v>61</v>
      </c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>
        <v>62</v>
      </c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>
        <v>63</v>
      </c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>
        <v>64</v>
      </c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>
        <v>65</v>
      </c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>
        <v>66</v>
      </c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>
        <v>67</v>
      </c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>
        <v>68</v>
      </c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>
        <v>69</v>
      </c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>
        <v>70</v>
      </c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>
        <v>71</v>
      </c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>
        <v>72</v>
      </c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>
        <v>73</v>
      </c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>
        <v>74</v>
      </c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>
        <v>75</v>
      </c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>
        <v>76</v>
      </c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>
        <v>77</v>
      </c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>
        <v>78</v>
      </c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>
        <v>79</v>
      </c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>
        <v>80</v>
      </c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>
        <v>81</v>
      </c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>
        <v>82</v>
      </c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>
        <v>83</v>
      </c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>
        <v>84</v>
      </c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>
        <v>85</v>
      </c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>
        <v>86</v>
      </c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>
        <v>87</v>
      </c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>
        <v>88</v>
      </c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>
        <v>89</v>
      </c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>
        <v>90</v>
      </c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>
        <v>91</v>
      </c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>
        <v>92</v>
      </c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>
        <v>93</v>
      </c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5">
    <mergeCell ref="U4:U5"/>
    <mergeCell ref="T6:T11"/>
    <mergeCell ref="T12:T16"/>
    <mergeCell ref="A1:P1"/>
    <mergeCell ref="A2:D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TG007X</vt:lpstr>
      <vt:lpstr>TG007</vt:lpstr>
      <vt:lpstr>TG102</vt:lpstr>
      <vt:lpstr>TG102LE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2019-03-01T01:35:23Z</dcterms:modified>
</cp:coreProperties>
</file>