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24" r:id="rId1"/>
    <sheet name="TG102V" sheetId="28" r:id="rId2"/>
    <sheet name="TG102SE" sheetId="2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S20" i="25" l="1"/>
  <c r="S20" i="24" l="1"/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9" l="1"/>
  <c r="V37" i="28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<sst xmlns="http://schemas.openxmlformats.org/spreadsheetml/2006/main" count="1161" uniqueCount="160">
  <si>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</si>
  <si>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</si>
  <si>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</si>
  <si>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</si>
  <si>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</si>
  <si>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</si>
  <si>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</si>
  <si>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</si>
  <si>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</si>
  <si>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</si>
  <si>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</si>
  <si>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</si>
  <si>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</si>
  <si>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</si>
  <si>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</si>
  <si>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</si>
  <si>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</si>
  <si>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</si>
  <si>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</si>
  <si>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</si>
  <si>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</si>
  <si>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</si>
  <si>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</si>
  <si>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</si>
  <si>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</si>
  <si>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</si>
  <si>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</si>
  <si>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</si>
  <si>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</si>
  <si>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</si>
  <si>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</si>
  <si>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</si>
  <si>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</si>
  <si>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</si>
  <si>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</si>
  <si>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</si>
  <si>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</si>
  <si>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</si>
  <si>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</si>
  <si>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</si>
  <si>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</si>
  <si>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</si>
  <si>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</si>
  <si>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</si>
  <si>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</si>
  <si>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</si>
  <si>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</si>
  <si>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</si>
  <si>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</si>
  <si>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</si>
  <si>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</si>
  <si>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</si>
  <si>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</si>
  <si>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</si>
  <si>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</si>
  <si>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</si>
  <si>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</si>
  <si>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</si>
  <si>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</si>
  <si>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</si>
  <si>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</si>
  <si>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</si>
  <si>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</si>
  <si>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LE.2.00.---28.200624</t>
  </si>
  <si>
    <t>H</t>
  </si>
  <si>
    <t>Ngọc Kim Anh</t>
  </si>
  <si>
    <t>24/03/2021</t>
  </si>
  <si>
    <t>TG102V</t>
  </si>
  <si>
    <t>TG102SE</t>
  </si>
  <si>
    <t>LE.1.00.---04.181025</t>
  </si>
  <si>
    <t>Lock: 125.212.203.114,15757</t>
  </si>
  <si>
    <t>Tùng</t>
  </si>
  <si>
    <t>Lock: 125.212.203.114,16767</t>
  </si>
  <si>
    <t>Hết hạn dịch vụ</t>
  </si>
  <si>
    <t>LE.1.00.---06.191010</t>
  </si>
  <si>
    <t>Lock: 125.212.203.114,16161</t>
  </si>
  <si>
    <t>Thiết bị chập nguồn</t>
  </si>
  <si>
    <t>Xử lý lại khối nguồn, nâng cấp FW</t>
  </si>
  <si>
    <t>NG,NCFW</t>
  </si>
  <si>
    <t>Lock: 125.212.203.114,15959</t>
  </si>
  <si>
    <t>Thiết bị mất nguồn module GSM/GPS</t>
  </si>
  <si>
    <t>Thay mosfet, nâng cấp FW</t>
  </si>
  <si>
    <t>LE.2.00.---28.200622</t>
  </si>
  <si>
    <t>Lock: 125.212.203.114,15555</t>
  </si>
  <si>
    <t>Lock: 125.212.203.114,16363</t>
  </si>
  <si>
    <t>Chập nổ nguồn</t>
  </si>
  <si>
    <t>Thay cầu chì, diode quá áp, nâng cấp FW</t>
  </si>
  <si>
    <t>PC+PM</t>
  </si>
  <si>
    <t>LE.1.00.---01.180710</t>
  </si>
  <si>
    <t>125.212.203.114,16565</t>
  </si>
  <si>
    <t>LK,NCFW</t>
  </si>
  <si>
    <t>Thiết bị không bắn lên Terminal, thiết bị không nhận sim</t>
  </si>
  <si>
    <t>Thay IC giao tiếp, khởi tạo lại module GSM/GPS, nâng cấp FW</t>
  </si>
  <si>
    <t>Lỗi module GSM/GPS</t>
  </si>
  <si>
    <t>Thay module GSM/GPS</t>
  </si>
  <si>
    <t>LE.2.00.---27.200525</t>
  </si>
  <si>
    <t>Lock: 125.212.203.114,16565</t>
  </si>
  <si>
    <t>Mạch oxi hóa, chết ic giao tiếp, lỗi module GSM/GPS</t>
  </si>
  <si>
    <t>Vệ sinh lại mạch, thay ic giao tiếp, thay module GSM/GPS</t>
  </si>
  <si>
    <t>GSM,LK</t>
  </si>
  <si>
    <t>Thiết bị hoạt động bình thường</t>
  </si>
  <si>
    <t>Test lại chức năng trên thiết bị</t>
  </si>
  <si>
    <t/>
  </si>
  <si>
    <t>LE.1.00.---02.181025</t>
  </si>
  <si>
    <t>Cháy led GSM</t>
  </si>
  <si>
    <t>Thay led GSM, nâng cấp FW</t>
  </si>
  <si>
    <t>Thiết bị không nhận sim</t>
  </si>
  <si>
    <t>Khởi tạo lại module GSM/GPS</t>
  </si>
  <si>
    <t>MCH,NCFW</t>
  </si>
  <si>
    <t>Khởi tạo lại module GSM, nâng cấp FW</t>
  </si>
  <si>
    <t>Lỗi chân connector nguồn</t>
  </si>
  <si>
    <t>Thay connector, nâng cấp FW</t>
  </si>
  <si>
    <t>Thiết bị reset liện tục</t>
  </si>
  <si>
    <t>Nạp lại FW</t>
  </si>
  <si>
    <t>Thay tụ lọc nguồn</t>
  </si>
  <si>
    <t>Thiết bị  không nhận sim</t>
  </si>
  <si>
    <t>Không khởi động được thiết bị</t>
  </si>
  <si>
    <t>Thay IC nguồn 4v4, 3v3(x2), Module GSM/GPS, nạp lại FW</t>
  </si>
  <si>
    <t>Chập nguồn</t>
  </si>
  <si>
    <t>Thay diode quá áp, nâng cấp FW</t>
  </si>
  <si>
    <t>Khởi tạo lại module GSM/GPS, nâng cấp FW</t>
  </si>
  <si>
    <t>125.212.203.114,15757</t>
  </si>
  <si>
    <t>Thay tụ lọc nguồn, nâng cấp FW</t>
  </si>
  <si>
    <t>W.2.00.---21.200630</t>
  </si>
  <si>
    <t>Nâng cấp khay sim, nạp lại FW</t>
  </si>
  <si>
    <t>LK,MCH</t>
  </si>
  <si>
    <t>CS</t>
  </si>
  <si>
    <t>VI.2.00.---21.200630</t>
  </si>
  <si>
    <t>SE.4.00.---05.190820</t>
  </si>
  <si>
    <t>Lock: 125.212.203.114,15353</t>
  </si>
  <si>
    <t>Khởi tạo lại module GSM</t>
  </si>
  <si>
    <t>SE.4.00.---06.200630</t>
  </si>
  <si>
    <t>MCH, NCFW</t>
  </si>
  <si>
    <t>Thay module GSM</t>
  </si>
  <si>
    <t>SE.3.00.---02.180711</t>
  </si>
  <si>
    <t>125.212.203.114,14747</t>
  </si>
  <si>
    <t>Thiết bị không nhân sim</t>
  </si>
  <si>
    <t>SE.3.00.---02.180115</t>
  </si>
  <si>
    <t>Lock: 210.245.083.006,16363</t>
  </si>
  <si>
    <t>SE.2.03.---25.111215</t>
  </si>
  <si>
    <t>device.vnetgps.com,15757</t>
  </si>
  <si>
    <t>SE.3.00.---01.120617</t>
  </si>
  <si>
    <t>Lock: 210.245.094.060,07102</t>
  </si>
  <si>
    <t>Mở khóa set lại ID mới, nâng cấp FW</t>
  </si>
  <si>
    <t>SE.3.00.---01.120817</t>
  </si>
  <si>
    <t>Imei mới: 862846048309309</t>
  </si>
  <si>
    <t>Hết hạn dịch vụ, Thiết bị xuất bán Kim Long, ID mới: 202103290850384</t>
  </si>
  <si>
    <t>Thiết bị xuất bán GPS Tây Ninh, ID mới: 202103290850308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</si>
  <si>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</si>
  <si>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</si>
  <si>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</si>
  <si>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Nàng cấp khay sim</t>
  </si>
  <si>
    <t>Xử lý phần cứng, Mở khóa set lại ID mới, nâng cấp FW</t>
  </si>
  <si>
    <t>BT</t>
  </si>
  <si>
    <t>29/03/2021</t>
  </si>
  <si>
    <t>29/03/2022</t>
  </si>
  <si>
    <t>29/03/2023</t>
  </si>
  <si>
    <t>Imei: 868183033791323</t>
  </si>
  <si>
    <t>Imei mới: 868183033790945</t>
  </si>
  <si>
    <t>Lạp lại FW cho module GSM/GPS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</si>
</sst>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4" zoomScaleNormal="100" workbookViewId="0">
      <selection activeCell="N10" sqref="N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8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6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4"/>
      <c r="K5" s="45" t="s">
        <v>12</v>
      </c>
      <c r="L5" s="45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 t="s">
        <v>66</v>
      </c>
      <c r="C6" s="37" t="s">
        <v>154</v>
      </c>
      <c r="D6" s="38" t="s">
        <v>44</v>
      </c>
      <c r="E6" s="39">
        <v>868183034517214</v>
      </c>
      <c r="F6" s="38"/>
      <c r="G6" s="38" t="s">
        <v>62</v>
      </c>
      <c r="H6" s="38" t="s">
        <v>73</v>
      </c>
      <c r="I6" s="40" t="s">
        <v>70</v>
      </c>
      <c r="J6" s="40" t="s">
        <v>106</v>
      </c>
      <c r="K6" s="43" t="s">
        <v>74</v>
      </c>
      <c r="L6" s="43" t="s">
        <v>63</v>
      </c>
      <c r="M6" s="40" t="s">
        <v>107</v>
      </c>
      <c r="N6" s="42"/>
      <c r="O6" s="40" t="s">
        <v>153</v>
      </c>
      <c r="P6" s="40" t="s">
        <v>71</v>
      </c>
      <c r="Q6" s="3" t="s">
        <v>19</v>
      </c>
      <c r="R6" s="38" t="s">
        <v>108</v>
      </c>
      <c r="S6" s="4"/>
      <c r="T6" s="44"/>
      <c r="U6" s="7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66</v>
      </c>
      <c r="C7" s="37" t="s">
        <v>154</v>
      </c>
      <c r="D7" s="38" t="s">
        <v>44</v>
      </c>
      <c r="E7" s="39">
        <v>868183035885164</v>
      </c>
      <c r="F7" s="38"/>
      <c r="G7" s="38" t="s">
        <v>62</v>
      </c>
      <c r="H7" s="38"/>
      <c r="I7" s="40" t="s">
        <v>72</v>
      </c>
      <c r="J7" s="40" t="s">
        <v>118</v>
      </c>
      <c r="K7" s="43" t="s">
        <v>74</v>
      </c>
      <c r="L7" s="43" t="s">
        <v>63</v>
      </c>
      <c r="M7" s="40" t="s">
        <v>119</v>
      </c>
      <c r="N7" s="3"/>
      <c r="O7" s="40" t="s">
        <v>153</v>
      </c>
      <c r="P7" s="40" t="s">
        <v>71</v>
      </c>
      <c r="Q7" s="3" t="s">
        <v>87</v>
      </c>
      <c r="R7" s="38" t="s">
        <v>78</v>
      </c>
      <c r="S7" s="4"/>
      <c r="T7" s="44"/>
      <c r="U7" s="73"/>
      <c r="V7" s="4" t="s">
        <v>35</v>
      </c>
      <c r="W7" s="44"/>
    </row>
    <row r="8" spans="1:23" s="12" customFormat="1" ht="18" customHeight="1" x14ac:dyDescent="0.25">
      <c r="A8" s="4">
        <v>3</v>
      </c>
      <c r="B8" s="37" t="s">
        <v>66</v>
      </c>
      <c r="C8" s="37" t="s">
        <v>154</v>
      </c>
      <c r="D8" s="38" t="s">
        <v>44</v>
      </c>
      <c r="E8" s="39">
        <v>868183034782883</v>
      </c>
      <c r="F8" s="38"/>
      <c r="G8" s="38" t="s">
        <v>62</v>
      </c>
      <c r="H8" s="38"/>
      <c r="I8" s="40" t="s">
        <v>70</v>
      </c>
      <c r="J8" s="40" t="s">
        <v>118</v>
      </c>
      <c r="K8" s="41" t="s">
        <v>69</v>
      </c>
      <c r="L8" s="43" t="s">
        <v>63</v>
      </c>
      <c r="M8" s="40" t="s">
        <v>122</v>
      </c>
      <c r="N8" s="3"/>
      <c r="O8" s="40" t="s">
        <v>153</v>
      </c>
      <c r="P8" s="40" t="s">
        <v>71</v>
      </c>
      <c r="Q8" s="3" t="s">
        <v>87</v>
      </c>
      <c r="R8" s="38" t="s">
        <v>78</v>
      </c>
      <c r="S8" s="4"/>
      <c r="T8" s="44"/>
      <c r="U8" s="73"/>
      <c r="V8" s="4" t="s">
        <v>21</v>
      </c>
      <c r="W8" s="44"/>
    </row>
    <row r="9" spans="1:23" s="12" customFormat="1" ht="18" customHeight="1" x14ac:dyDescent="0.25">
      <c r="A9" s="4">
        <v>4</v>
      </c>
      <c r="B9" s="37" t="s">
        <v>66</v>
      </c>
      <c r="C9" s="37" t="s">
        <v>154</v>
      </c>
      <c r="D9" s="38" t="s">
        <v>44</v>
      </c>
      <c r="E9" s="39">
        <v>868183034550090</v>
      </c>
      <c r="F9" s="38"/>
      <c r="G9" s="38" t="s">
        <v>62</v>
      </c>
      <c r="H9" s="2"/>
      <c r="I9" s="40" t="s">
        <v>84</v>
      </c>
      <c r="J9" s="40" t="s">
        <v>76</v>
      </c>
      <c r="K9" s="40" t="s">
        <v>63</v>
      </c>
      <c r="L9" s="43"/>
      <c r="M9" s="43" t="s">
        <v>114</v>
      </c>
      <c r="N9" s="1"/>
      <c r="O9" s="40" t="s">
        <v>153</v>
      </c>
      <c r="P9" s="1" t="s">
        <v>71</v>
      </c>
      <c r="Q9" s="3" t="s">
        <v>18</v>
      </c>
      <c r="R9" s="38" t="s">
        <v>31</v>
      </c>
      <c r="S9" s="4"/>
      <c r="T9" s="44"/>
      <c r="U9" s="73"/>
      <c r="V9" s="4" t="s">
        <v>51</v>
      </c>
      <c r="W9" s="44"/>
    </row>
    <row r="10" spans="1:23" s="12" customFormat="1" ht="18" customHeight="1" x14ac:dyDescent="0.25">
      <c r="A10" s="4">
        <v>5</v>
      </c>
      <c r="B10" s="37" t="s">
        <v>66</v>
      </c>
      <c r="C10" s="37" t="s">
        <v>154</v>
      </c>
      <c r="D10" s="38" t="s">
        <v>44</v>
      </c>
      <c r="E10" s="39">
        <v>868183035901011</v>
      </c>
      <c r="F10" s="38"/>
      <c r="G10" s="38" t="s">
        <v>62</v>
      </c>
      <c r="H10" s="2" t="s">
        <v>73</v>
      </c>
      <c r="I10" s="1" t="s">
        <v>84</v>
      </c>
      <c r="J10" s="40" t="s">
        <v>112</v>
      </c>
      <c r="K10" s="1" t="s">
        <v>63</v>
      </c>
      <c r="L10" s="41"/>
      <c r="M10" s="40" t="s">
        <v>113</v>
      </c>
      <c r="N10" s="1"/>
      <c r="O10" s="40" t="s">
        <v>153</v>
      </c>
      <c r="P10" s="1" t="s">
        <v>71</v>
      </c>
      <c r="Q10" s="3" t="s">
        <v>19</v>
      </c>
      <c r="R10" s="38" t="s">
        <v>23</v>
      </c>
      <c r="S10" s="4"/>
      <c r="T10" s="44"/>
      <c r="U10" s="73"/>
      <c r="V10" s="4" t="s">
        <v>31</v>
      </c>
      <c r="W10" s="44"/>
    </row>
    <row r="11" spans="1:23" s="12" customFormat="1" ht="18" customHeight="1" x14ac:dyDescent="0.25">
      <c r="A11" s="4">
        <v>6</v>
      </c>
      <c r="B11" s="37" t="s">
        <v>66</v>
      </c>
      <c r="C11" s="37" t="s">
        <v>154</v>
      </c>
      <c r="D11" s="38" t="s">
        <v>44</v>
      </c>
      <c r="E11" s="39">
        <v>860157040196500</v>
      </c>
      <c r="F11" s="38"/>
      <c r="G11" s="38" t="s">
        <v>62</v>
      </c>
      <c r="H11" s="2"/>
      <c r="I11" s="40" t="s">
        <v>75</v>
      </c>
      <c r="J11" s="40" t="s">
        <v>110</v>
      </c>
      <c r="K11" s="1" t="s">
        <v>74</v>
      </c>
      <c r="L11" s="43" t="s">
        <v>63</v>
      </c>
      <c r="M11" s="40" t="s">
        <v>111</v>
      </c>
      <c r="N11" s="1"/>
      <c r="O11" s="40" t="s">
        <v>153</v>
      </c>
      <c r="P11" s="1" t="s">
        <v>71</v>
      </c>
      <c r="Q11" s="3" t="s">
        <v>87</v>
      </c>
      <c r="R11" s="38" t="s">
        <v>78</v>
      </c>
      <c r="S11" s="4"/>
      <c r="T11" s="44"/>
      <c r="U11" s="73"/>
      <c r="V11" s="4" t="s">
        <v>30</v>
      </c>
      <c r="W11" s="44"/>
    </row>
    <row r="12" spans="1:23" s="12" customFormat="1" ht="18" customHeight="1" x14ac:dyDescent="0.25">
      <c r="A12" s="4">
        <v>7</v>
      </c>
      <c r="B12" s="37" t="s">
        <v>66</v>
      </c>
      <c r="C12" s="37" t="s">
        <v>154</v>
      </c>
      <c r="D12" s="38" t="s">
        <v>44</v>
      </c>
      <c r="E12" s="39">
        <v>868183034525423</v>
      </c>
      <c r="F12" s="38"/>
      <c r="G12" s="38" t="s">
        <v>62</v>
      </c>
      <c r="H12" s="1"/>
      <c r="I12" s="1" t="s">
        <v>84</v>
      </c>
      <c r="J12" s="40" t="s">
        <v>116</v>
      </c>
      <c r="K12" s="1"/>
      <c r="L12" s="40" t="s">
        <v>63</v>
      </c>
      <c r="M12" s="40" t="s">
        <v>113</v>
      </c>
      <c r="N12" s="1"/>
      <c r="O12" s="40" t="s">
        <v>153</v>
      </c>
      <c r="P12" s="1" t="s">
        <v>71</v>
      </c>
      <c r="Q12" s="4" t="s">
        <v>19</v>
      </c>
      <c r="R12" s="38" t="s">
        <v>23</v>
      </c>
      <c r="S12" s="4"/>
      <c r="T12" s="44"/>
      <c r="U12" s="72" t="s">
        <v>19</v>
      </c>
      <c r="V12" s="4" t="s">
        <v>23</v>
      </c>
      <c r="W12" s="44"/>
    </row>
    <row r="13" spans="1:23" s="12" customFormat="1" ht="18" customHeight="1" x14ac:dyDescent="0.25">
      <c r="A13" s="55">
        <v>8</v>
      </c>
      <c r="B13" s="56" t="s">
        <v>66</v>
      </c>
      <c r="C13" s="56"/>
      <c r="D13" s="57" t="s">
        <v>44</v>
      </c>
      <c r="E13" s="58">
        <v>868183034756986</v>
      </c>
      <c r="F13" s="57"/>
      <c r="G13" s="57" t="s">
        <v>62</v>
      </c>
      <c r="H13" s="63" t="s">
        <v>158</v>
      </c>
      <c r="I13" s="57" t="s">
        <v>84</v>
      </c>
      <c r="J13" s="55" t="s">
        <v>85</v>
      </c>
      <c r="K13" s="55"/>
      <c r="L13" s="57" t="s">
        <v>63</v>
      </c>
      <c r="M13" s="55" t="s">
        <v>117</v>
      </c>
      <c r="N13" s="55"/>
      <c r="O13" s="57" t="s">
        <v>153</v>
      </c>
      <c r="P13" s="55" t="s">
        <v>71</v>
      </c>
      <c r="Q13" s="61" t="s">
        <v>18</v>
      </c>
      <c r="R13" s="55" t="s">
        <v>31</v>
      </c>
      <c r="S13" s="55"/>
      <c r="T13" s="44"/>
      <c r="U13" s="73"/>
      <c r="V13" s="4" t="s">
        <v>37</v>
      </c>
      <c r="W13" s="44"/>
    </row>
    <row r="14" spans="1:23" s="12" customFormat="1" ht="18" customHeight="1" x14ac:dyDescent="0.25">
      <c r="A14" s="4">
        <v>9</v>
      </c>
      <c r="B14" s="37" t="s">
        <v>66</v>
      </c>
      <c r="C14" s="37" t="s">
        <v>154</v>
      </c>
      <c r="D14" s="38" t="s">
        <v>44</v>
      </c>
      <c r="E14" s="39">
        <v>868183034535786</v>
      </c>
      <c r="F14" s="38"/>
      <c r="G14" s="38" t="s">
        <v>62</v>
      </c>
      <c r="H14" s="1"/>
      <c r="I14" s="1" t="s">
        <v>84</v>
      </c>
      <c r="J14" s="40" t="s">
        <v>104</v>
      </c>
      <c r="K14" s="1" t="s">
        <v>103</v>
      </c>
      <c r="L14" s="1" t="s">
        <v>63</v>
      </c>
      <c r="M14" s="40" t="s">
        <v>105</v>
      </c>
      <c r="N14" s="1"/>
      <c r="O14" s="40" t="s">
        <v>153</v>
      </c>
      <c r="P14" s="1" t="s">
        <v>71</v>
      </c>
      <c r="Q14" s="4" t="s">
        <v>87</v>
      </c>
      <c r="R14" s="38" t="s">
        <v>90</v>
      </c>
      <c r="S14" s="4"/>
      <c r="T14" s="44"/>
      <c r="U14" s="73"/>
      <c r="V14" s="4" t="s">
        <v>36</v>
      </c>
      <c r="W14" s="44"/>
    </row>
    <row r="15" spans="1:23" ht="18" customHeight="1" x14ac:dyDescent="0.25">
      <c r="A15" s="4">
        <v>10</v>
      </c>
      <c r="B15" s="37" t="s">
        <v>66</v>
      </c>
      <c r="C15" s="37" t="s">
        <v>154</v>
      </c>
      <c r="D15" s="38" t="s">
        <v>44</v>
      </c>
      <c r="E15" s="39">
        <v>868183034617469</v>
      </c>
      <c r="F15" s="53" t="s">
        <v>102</v>
      </c>
      <c r="G15" s="38" t="s">
        <v>62</v>
      </c>
      <c r="H15" s="1"/>
      <c r="I15" s="1" t="s">
        <v>96</v>
      </c>
      <c r="J15" s="40" t="s">
        <v>100</v>
      </c>
      <c r="K15" s="1" t="s">
        <v>63</v>
      </c>
      <c r="L15" s="40"/>
      <c r="M15" s="40" t="s">
        <v>101</v>
      </c>
      <c r="N15" s="1"/>
      <c r="O15" s="40" t="s">
        <v>153</v>
      </c>
      <c r="P15" s="1" t="s">
        <v>71</v>
      </c>
      <c r="Q15" s="4" t="s">
        <v>19</v>
      </c>
      <c r="R15" s="38" t="s">
        <v>25</v>
      </c>
      <c r="S15" s="4"/>
      <c r="T15" s="14"/>
      <c r="U15" s="73"/>
      <c r="V15" s="4" t="s">
        <v>24</v>
      </c>
      <c r="W15" s="44"/>
    </row>
    <row r="16" spans="1:23" ht="18" customHeight="1" x14ac:dyDescent="0.25">
      <c r="A16" s="55">
        <v>11</v>
      </c>
      <c r="B16" s="56" t="s">
        <v>66</v>
      </c>
      <c r="C16" s="56"/>
      <c r="D16" s="57" t="s">
        <v>44</v>
      </c>
      <c r="E16" s="58">
        <v>868183034560263</v>
      </c>
      <c r="F16" s="57"/>
      <c r="G16" s="57" t="s">
        <v>62</v>
      </c>
      <c r="H16" s="55" t="s">
        <v>157</v>
      </c>
      <c r="I16" s="55" t="s">
        <v>84</v>
      </c>
      <c r="J16" s="55" t="s">
        <v>97</v>
      </c>
      <c r="K16" s="55" t="s">
        <v>63</v>
      </c>
      <c r="L16" s="57"/>
      <c r="M16" s="57" t="s">
        <v>98</v>
      </c>
      <c r="N16" s="55"/>
      <c r="O16" s="57" t="s">
        <v>153</v>
      </c>
      <c r="P16" s="55" t="s">
        <v>71</v>
      </c>
      <c r="Q16" s="55" t="s">
        <v>18</v>
      </c>
      <c r="R16" s="57" t="s">
        <v>99</v>
      </c>
      <c r="S16" s="55"/>
      <c r="T16" s="14"/>
      <c r="U16" s="74"/>
      <c r="V16" s="4" t="s">
        <v>25</v>
      </c>
      <c r="W16" s="44"/>
    </row>
    <row r="17" spans="1:23" ht="18" customHeight="1" x14ac:dyDescent="0.25">
      <c r="A17" s="4">
        <v>12</v>
      </c>
      <c r="B17" s="37" t="s">
        <v>66</v>
      </c>
      <c r="C17" s="37" t="s">
        <v>154</v>
      </c>
      <c r="D17" s="38" t="s">
        <v>44</v>
      </c>
      <c r="E17" s="39">
        <v>868183033820833</v>
      </c>
      <c r="F17" s="38"/>
      <c r="G17" s="38" t="s">
        <v>62</v>
      </c>
      <c r="H17" s="1"/>
      <c r="I17" s="40" t="s">
        <v>96</v>
      </c>
      <c r="J17" s="40" t="s">
        <v>100</v>
      </c>
      <c r="K17" s="1" t="s">
        <v>95</v>
      </c>
      <c r="L17" s="1" t="s">
        <v>63</v>
      </c>
      <c r="M17" s="40" t="s">
        <v>38</v>
      </c>
      <c r="N17" s="1"/>
      <c r="O17" s="40" t="s">
        <v>153</v>
      </c>
      <c r="P17" s="1" t="s">
        <v>71</v>
      </c>
      <c r="Q17" s="4" t="s">
        <v>19</v>
      </c>
      <c r="R17" s="38" t="s">
        <v>24</v>
      </c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37" t="s">
        <v>66</v>
      </c>
      <c r="C18" s="37" t="s">
        <v>154</v>
      </c>
      <c r="D18" s="38" t="s">
        <v>44</v>
      </c>
      <c r="E18" s="39">
        <v>868183035909055</v>
      </c>
      <c r="F18" s="38"/>
      <c r="G18" s="38" t="s">
        <v>62</v>
      </c>
      <c r="H18" s="1"/>
      <c r="I18" s="1" t="s">
        <v>84</v>
      </c>
      <c r="J18" s="1" t="s">
        <v>100</v>
      </c>
      <c r="K18" s="1" t="s">
        <v>63</v>
      </c>
      <c r="L18" s="1"/>
      <c r="M18" s="10" t="s">
        <v>101</v>
      </c>
      <c r="N18" s="1"/>
      <c r="O18" s="40" t="s">
        <v>153</v>
      </c>
      <c r="P18" s="1" t="s">
        <v>71</v>
      </c>
      <c r="Q18" s="4" t="s">
        <v>19</v>
      </c>
      <c r="R18" s="10" t="s">
        <v>25</v>
      </c>
      <c r="S18" s="4"/>
      <c r="T18" s="14"/>
      <c r="U18" s="14"/>
      <c r="V18" s="16"/>
      <c r="W18" s="14"/>
    </row>
    <row r="19" spans="1:23" ht="18" customHeight="1" x14ac:dyDescent="0.25">
      <c r="A19" s="55">
        <v>14</v>
      </c>
      <c r="B19" s="56" t="s">
        <v>66</v>
      </c>
      <c r="C19" s="56"/>
      <c r="D19" s="57" t="s">
        <v>44</v>
      </c>
      <c r="E19" s="58">
        <v>867857039911115</v>
      </c>
      <c r="F19" s="57"/>
      <c r="G19" s="57" t="s">
        <v>62</v>
      </c>
      <c r="H19" s="55"/>
      <c r="I19" s="55" t="s">
        <v>79</v>
      </c>
      <c r="J19" s="55" t="s">
        <v>93</v>
      </c>
      <c r="K19" s="55" t="s">
        <v>69</v>
      </c>
      <c r="L19" s="55"/>
      <c r="M19" s="55" t="s">
        <v>159</v>
      </c>
      <c r="N19" s="55"/>
      <c r="O19" s="57" t="s">
        <v>153</v>
      </c>
      <c r="P19" s="55" t="s">
        <v>71</v>
      </c>
      <c r="Q19" s="55" t="s">
        <v>19</v>
      </c>
      <c r="R19" s="55" t="s">
        <v>23</v>
      </c>
      <c r="S19" s="55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 t="s">
        <v>66</v>
      </c>
      <c r="C20" s="37" t="s">
        <v>154</v>
      </c>
      <c r="D20" s="38" t="s">
        <v>44</v>
      </c>
      <c r="E20" s="39">
        <v>868183035908321</v>
      </c>
      <c r="F20" s="38"/>
      <c r="G20" s="38" t="s">
        <v>62</v>
      </c>
      <c r="H20" s="1"/>
      <c r="I20" s="1" t="s">
        <v>84</v>
      </c>
      <c r="J20" s="1" t="s">
        <v>106</v>
      </c>
      <c r="K20" s="1" t="s">
        <v>69</v>
      </c>
      <c r="L20" s="10" t="s">
        <v>63</v>
      </c>
      <c r="M20" s="1" t="s">
        <v>109</v>
      </c>
      <c r="N20" s="1"/>
      <c r="O20" s="40" t="s">
        <v>153</v>
      </c>
      <c r="P20" s="1" t="s">
        <v>71</v>
      </c>
      <c r="Q20" s="4" t="s">
        <v>87</v>
      </c>
      <c r="R20" s="10" t="s">
        <v>108</v>
      </c>
      <c r="S20" s="4">
        <f>+H19</f>
        <v>0</v>
      </c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37" t="s">
        <v>66</v>
      </c>
      <c r="C21" s="37" t="s">
        <v>154</v>
      </c>
      <c r="D21" s="38" t="s">
        <v>44</v>
      </c>
      <c r="E21" s="39">
        <v>868183034686035</v>
      </c>
      <c r="F21" s="38"/>
      <c r="G21" s="38" t="s">
        <v>62</v>
      </c>
      <c r="H21" s="1"/>
      <c r="I21" s="1" t="s">
        <v>96</v>
      </c>
      <c r="J21" s="1" t="s">
        <v>115</v>
      </c>
      <c r="K21" s="1" t="s">
        <v>88</v>
      </c>
      <c r="L21" s="10" t="s">
        <v>63</v>
      </c>
      <c r="M21" s="1" t="s">
        <v>109</v>
      </c>
      <c r="N21" s="1"/>
      <c r="O21" s="40" t="s">
        <v>153</v>
      </c>
      <c r="P21" s="1" t="s">
        <v>71</v>
      </c>
      <c r="Q21" s="4" t="s">
        <v>19</v>
      </c>
      <c r="R21" s="10" t="s">
        <v>108</v>
      </c>
      <c r="S21" s="4"/>
      <c r="T21" s="14"/>
      <c r="U21" s="10" t="s">
        <v>49</v>
      </c>
      <c r="V21" s="10">
        <f>COUNTIF($Q$6:$Q$51,"PC")</f>
        <v>6</v>
      </c>
      <c r="W21" s="14"/>
    </row>
    <row r="22" spans="1:23" ht="18" customHeight="1" x14ac:dyDescent="0.25">
      <c r="A22" s="4">
        <v>17</v>
      </c>
      <c r="B22" s="37" t="s">
        <v>66</v>
      </c>
      <c r="C22" s="37" t="s">
        <v>154</v>
      </c>
      <c r="D22" s="38" t="s">
        <v>44</v>
      </c>
      <c r="E22" s="39">
        <v>868183034629316</v>
      </c>
      <c r="F22" s="38"/>
      <c r="G22" s="38" t="s">
        <v>62</v>
      </c>
      <c r="H22" s="10"/>
      <c r="I22" s="1" t="s">
        <v>89</v>
      </c>
      <c r="J22" s="10" t="s">
        <v>91</v>
      </c>
      <c r="K22" s="10" t="s">
        <v>88</v>
      </c>
      <c r="L22" s="10" t="s">
        <v>63</v>
      </c>
      <c r="M22" s="10" t="s">
        <v>92</v>
      </c>
      <c r="N22" s="10"/>
      <c r="O22" s="40" t="s">
        <v>153</v>
      </c>
      <c r="P22" s="10" t="s">
        <v>71</v>
      </c>
      <c r="Q22" s="4" t="s">
        <v>87</v>
      </c>
      <c r="R22" s="10" t="s">
        <v>90</v>
      </c>
      <c r="S22" s="4"/>
      <c r="T22" s="14"/>
      <c r="U22" s="10" t="s">
        <v>50</v>
      </c>
      <c r="V22" s="10">
        <f>COUNTIF($Q$6:$Q$51,"PC+PM")</f>
        <v>8</v>
      </c>
      <c r="W22" s="14"/>
    </row>
    <row r="23" spans="1:23" ht="18" customHeight="1" x14ac:dyDescent="0.25">
      <c r="A23" s="4">
        <v>18</v>
      </c>
      <c r="B23" s="37" t="s">
        <v>66</v>
      </c>
      <c r="C23" s="37" t="s">
        <v>154</v>
      </c>
      <c r="D23" s="38" t="s">
        <v>44</v>
      </c>
      <c r="E23" s="39">
        <v>868183033799284</v>
      </c>
      <c r="F23" s="38"/>
      <c r="G23" s="38" t="s">
        <v>62</v>
      </c>
      <c r="H23" s="10"/>
      <c r="I23" s="1" t="s">
        <v>70</v>
      </c>
      <c r="J23" s="1" t="s">
        <v>106</v>
      </c>
      <c r="K23" s="10" t="s">
        <v>88</v>
      </c>
      <c r="L23" s="10" t="s">
        <v>63</v>
      </c>
      <c r="M23" s="10" t="s">
        <v>107</v>
      </c>
      <c r="N23" s="10"/>
      <c r="O23" s="40" t="s">
        <v>153</v>
      </c>
      <c r="P23" s="10" t="s">
        <v>71</v>
      </c>
      <c r="Q23" s="4" t="s">
        <v>19</v>
      </c>
      <c r="R23" s="10" t="s">
        <v>108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 t="s">
        <v>66</v>
      </c>
      <c r="C24" s="37" t="s">
        <v>154</v>
      </c>
      <c r="D24" s="38" t="s">
        <v>44</v>
      </c>
      <c r="E24" s="39">
        <v>868183033824017</v>
      </c>
      <c r="F24" s="38"/>
      <c r="G24" s="38" t="s">
        <v>62</v>
      </c>
      <c r="H24" s="10"/>
      <c r="I24" s="1" t="s">
        <v>83</v>
      </c>
      <c r="J24" s="1" t="s">
        <v>80</v>
      </c>
      <c r="K24" s="10" t="s">
        <v>82</v>
      </c>
      <c r="L24" s="10" t="s">
        <v>63</v>
      </c>
      <c r="M24" s="10" t="s">
        <v>81</v>
      </c>
      <c r="N24" s="10"/>
      <c r="O24" s="40" t="s">
        <v>153</v>
      </c>
      <c r="P24" s="10" t="s">
        <v>71</v>
      </c>
      <c r="Q24" s="4" t="s">
        <v>18</v>
      </c>
      <c r="R24" s="10" t="s">
        <v>78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 t="s">
        <v>66</v>
      </c>
      <c r="C25" s="37" t="s">
        <v>154</v>
      </c>
      <c r="D25" s="38" t="s">
        <v>44</v>
      </c>
      <c r="E25" s="39">
        <v>868183037872582</v>
      </c>
      <c r="F25" s="38"/>
      <c r="G25" s="38" t="s">
        <v>62</v>
      </c>
      <c r="H25" s="10"/>
      <c r="I25" s="1" t="s">
        <v>75</v>
      </c>
      <c r="J25" s="1" t="s">
        <v>76</v>
      </c>
      <c r="K25" s="10" t="s">
        <v>74</v>
      </c>
      <c r="L25" s="10" t="s">
        <v>63</v>
      </c>
      <c r="M25" s="10" t="s">
        <v>77</v>
      </c>
      <c r="N25" s="10"/>
      <c r="O25" s="40" t="s">
        <v>153</v>
      </c>
      <c r="P25" s="10" t="s">
        <v>71</v>
      </c>
      <c r="Q25" s="4" t="s">
        <v>18</v>
      </c>
      <c r="R25" s="10" t="s">
        <v>78</v>
      </c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37" t="s">
        <v>66</v>
      </c>
      <c r="C26" s="37" t="s">
        <v>154</v>
      </c>
      <c r="D26" s="38" t="s">
        <v>44</v>
      </c>
      <c r="E26" s="39">
        <v>868183033820213</v>
      </c>
      <c r="F26" s="38"/>
      <c r="G26" s="38" t="s">
        <v>62</v>
      </c>
      <c r="H26" s="10"/>
      <c r="I26" s="1" t="s">
        <v>79</v>
      </c>
      <c r="J26" s="1" t="s">
        <v>80</v>
      </c>
      <c r="K26" s="10" t="s">
        <v>69</v>
      </c>
      <c r="L26" s="10" t="s">
        <v>63</v>
      </c>
      <c r="M26" s="10" t="s">
        <v>81</v>
      </c>
      <c r="N26" s="10"/>
      <c r="O26" s="40" t="s">
        <v>153</v>
      </c>
      <c r="P26" s="10" t="s">
        <v>71</v>
      </c>
      <c r="Q26" s="4" t="s">
        <v>18</v>
      </c>
      <c r="R26" s="10" t="s">
        <v>78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 t="s">
        <v>66</v>
      </c>
      <c r="C27" s="37" t="s">
        <v>154</v>
      </c>
      <c r="D27" s="38" t="s">
        <v>44</v>
      </c>
      <c r="E27" s="39">
        <v>867857039904664</v>
      </c>
      <c r="F27" s="38"/>
      <c r="G27" s="38" t="s">
        <v>62</v>
      </c>
      <c r="H27" s="10" t="s">
        <v>73</v>
      </c>
      <c r="I27" s="1" t="s">
        <v>72</v>
      </c>
      <c r="J27" s="1"/>
      <c r="K27" s="10" t="s">
        <v>63</v>
      </c>
      <c r="L27" s="10"/>
      <c r="M27" s="10" t="s">
        <v>101</v>
      </c>
      <c r="N27" s="10"/>
      <c r="O27" s="40" t="s">
        <v>153</v>
      </c>
      <c r="P27" s="10" t="s">
        <v>71</v>
      </c>
      <c r="Q27" s="4" t="s">
        <v>19</v>
      </c>
      <c r="R27" s="10" t="s">
        <v>25</v>
      </c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37" t="s">
        <v>66</v>
      </c>
      <c r="C28" s="37" t="s">
        <v>154</v>
      </c>
      <c r="D28" s="38" t="s">
        <v>44</v>
      </c>
      <c r="E28" s="39">
        <v>868183033831707</v>
      </c>
      <c r="F28" s="38"/>
      <c r="G28" s="38" t="s">
        <v>62</v>
      </c>
      <c r="H28" s="1"/>
      <c r="I28" s="1" t="s">
        <v>70</v>
      </c>
      <c r="J28" s="1"/>
      <c r="K28" s="1" t="s">
        <v>69</v>
      </c>
      <c r="L28" s="10" t="s">
        <v>63</v>
      </c>
      <c r="M28" s="10" t="s">
        <v>38</v>
      </c>
      <c r="N28" s="1"/>
      <c r="O28" s="40" t="s">
        <v>153</v>
      </c>
      <c r="P28" s="10" t="s">
        <v>71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 t="s">
        <v>66</v>
      </c>
      <c r="C29" s="37" t="s">
        <v>154</v>
      </c>
      <c r="D29" s="38" t="s">
        <v>44</v>
      </c>
      <c r="E29" s="39">
        <v>868183034711312</v>
      </c>
      <c r="F29" s="38"/>
      <c r="G29" s="38" t="s">
        <v>62</v>
      </c>
      <c r="H29" s="1"/>
      <c r="I29" s="1" t="s">
        <v>84</v>
      </c>
      <c r="J29" s="1" t="s">
        <v>85</v>
      </c>
      <c r="K29" s="1" t="s">
        <v>69</v>
      </c>
      <c r="L29" s="10" t="s">
        <v>63</v>
      </c>
      <c r="M29" s="10" t="s">
        <v>86</v>
      </c>
      <c r="N29" s="1"/>
      <c r="O29" s="40" t="s">
        <v>153</v>
      </c>
      <c r="P29" s="10" t="s">
        <v>71</v>
      </c>
      <c r="Q29" s="4" t="s">
        <v>87</v>
      </c>
      <c r="R29" s="10" t="s">
        <v>78</v>
      </c>
      <c r="S29" s="4"/>
      <c r="T29" s="14"/>
      <c r="U29" s="4" t="s">
        <v>52</v>
      </c>
      <c r="V29" s="10">
        <f>COUNTIF($R$6:$R$51,"*NG*")</f>
        <v>9</v>
      </c>
      <c r="W29" s="14"/>
    </row>
    <row r="30" spans="1:23" ht="18" customHeight="1" x14ac:dyDescent="0.25">
      <c r="A30" s="4">
        <v>25</v>
      </c>
      <c r="B30" s="37" t="s">
        <v>66</v>
      </c>
      <c r="C30" s="37" t="s">
        <v>154</v>
      </c>
      <c r="D30" s="38" t="s">
        <v>44</v>
      </c>
      <c r="E30" s="39">
        <v>868183035941926</v>
      </c>
      <c r="F30" s="38"/>
      <c r="G30" s="38" t="s">
        <v>62</v>
      </c>
      <c r="H30" s="1"/>
      <c r="I30" s="1" t="s">
        <v>72</v>
      </c>
      <c r="J30" s="1" t="s">
        <v>106</v>
      </c>
      <c r="K30" s="1" t="s">
        <v>69</v>
      </c>
      <c r="L30" s="10" t="s">
        <v>63</v>
      </c>
      <c r="M30" s="1" t="s">
        <v>120</v>
      </c>
      <c r="N30" s="1"/>
      <c r="O30" s="40" t="s">
        <v>153</v>
      </c>
      <c r="P30" s="1" t="s">
        <v>71</v>
      </c>
      <c r="Q30" s="4" t="s">
        <v>87</v>
      </c>
      <c r="R30" s="10" t="s">
        <v>108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8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3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8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69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1" t="s">
        <v>15</v>
      </c>
      <c r="J5" s="64"/>
      <c r="K5" s="51" t="s">
        <v>12</v>
      </c>
      <c r="L5" s="51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 t="s">
        <v>66</v>
      </c>
      <c r="C6" s="37" t="s">
        <v>154</v>
      </c>
      <c r="D6" s="38" t="s">
        <v>67</v>
      </c>
      <c r="E6" s="39">
        <v>864811036970494</v>
      </c>
      <c r="F6" s="38"/>
      <c r="G6" s="38" t="s">
        <v>64</v>
      </c>
      <c r="H6" s="38"/>
      <c r="I6" s="40" t="s">
        <v>83</v>
      </c>
      <c r="J6" s="40" t="s">
        <v>116</v>
      </c>
      <c r="K6" s="43"/>
      <c r="L6" s="43" t="s">
        <v>123</v>
      </c>
      <c r="M6" s="40" t="s">
        <v>124</v>
      </c>
      <c r="N6" s="42"/>
      <c r="O6" s="40" t="s">
        <v>153</v>
      </c>
      <c r="P6" s="40" t="s">
        <v>71</v>
      </c>
      <c r="Q6" s="3" t="s">
        <v>87</v>
      </c>
      <c r="R6" s="38" t="s">
        <v>125</v>
      </c>
      <c r="S6" s="4" t="s">
        <v>126</v>
      </c>
      <c r="T6" s="52"/>
      <c r="U6" s="72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 t="s">
        <v>66</v>
      </c>
      <c r="C7" s="37" t="s">
        <v>155</v>
      </c>
      <c r="D7" s="38" t="s">
        <v>67</v>
      </c>
      <c r="E7" s="39">
        <v>864811037219727</v>
      </c>
      <c r="F7" s="38"/>
      <c r="G7" s="38" t="s">
        <v>64</v>
      </c>
      <c r="H7" s="38"/>
      <c r="I7" s="40" t="s">
        <v>121</v>
      </c>
      <c r="J7" s="40" t="s">
        <v>116</v>
      </c>
      <c r="K7" s="43">
        <v>0</v>
      </c>
      <c r="L7" s="43" t="s">
        <v>123</v>
      </c>
      <c r="M7" s="40" t="s">
        <v>113</v>
      </c>
      <c r="N7" s="3"/>
      <c r="O7" s="40" t="s">
        <v>153</v>
      </c>
      <c r="P7" s="40" t="s">
        <v>71</v>
      </c>
      <c r="Q7" s="3" t="s">
        <v>19</v>
      </c>
      <c r="R7" s="38" t="s">
        <v>23</v>
      </c>
      <c r="S7" s="4"/>
      <c r="T7" s="52"/>
      <c r="U7" s="73"/>
      <c r="V7" s="4" t="s">
        <v>35</v>
      </c>
      <c r="W7" s="52"/>
    </row>
    <row r="8" spans="1:23" s="12" customFormat="1" ht="18" customHeight="1" x14ac:dyDescent="0.25">
      <c r="A8" s="4">
        <v>3</v>
      </c>
      <c r="B8" s="37" t="s">
        <v>66</v>
      </c>
      <c r="C8" s="37" t="s">
        <v>156</v>
      </c>
      <c r="D8" s="38" t="s">
        <v>67</v>
      </c>
      <c r="E8" s="39">
        <v>863586032909792</v>
      </c>
      <c r="F8" s="38"/>
      <c r="G8" s="38" t="s">
        <v>64</v>
      </c>
      <c r="H8" s="38"/>
      <c r="I8" s="40" t="s">
        <v>70</v>
      </c>
      <c r="J8" s="40" t="s">
        <v>106</v>
      </c>
      <c r="K8" s="41" t="s">
        <v>127</v>
      </c>
      <c r="L8" s="40"/>
      <c r="M8" s="40" t="s">
        <v>151</v>
      </c>
      <c r="N8" s="3"/>
      <c r="O8" s="40" t="s">
        <v>153</v>
      </c>
      <c r="P8" s="40" t="s">
        <v>71</v>
      </c>
      <c r="Q8" s="3" t="s">
        <v>18</v>
      </c>
      <c r="R8" s="38" t="s">
        <v>125</v>
      </c>
      <c r="S8" s="4" t="s">
        <v>126</v>
      </c>
      <c r="T8" s="52"/>
      <c r="U8" s="73"/>
      <c r="V8" s="4" t="s">
        <v>21</v>
      </c>
      <c r="W8" s="5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3"/>
      <c r="M9" s="40"/>
      <c r="N9" s="1"/>
      <c r="O9" s="40"/>
      <c r="P9" s="1"/>
      <c r="Q9" s="3"/>
      <c r="R9" s="38"/>
      <c r="S9" s="4"/>
      <c r="T9" s="52"/>
      <c r="U9" s="73"/>
      <c r="V9" s="4" t="s">
        <v>51</v>
      </c>
      <c r="W9" s="5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1"/>
      <c r="M10" s="40"/>
      <c r="N10" s="1"/>
      <c r="O10" s="40"/>
      <c r="P10" s="1"/>
      <c r="Q10" s="3"/>
      <c r="R10" s="38"/>
      <c r="S10" s="4"/>
      <c r="T10" s="52"/>
      <c r="U10" s="73"/>
      <c r="V10" s="4" t="s">
        <v>31</v>
      </c>
      <c r="W10" s="5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2"/>
      <c r="U11" s="73"/>
      <c r="V11" s="4" t="s">
        <v>30</v>
      </c>
      <c r="W11" s="5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2"/>
      <c r="U12" s="72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2"/>
      <c r="U13" s="73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2"/>
      <c r="U14" s="73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1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8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69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1" t="s">
        <v>15</v>
      </c>
      <c r="J5" s="64"/>
      <c r="K5" s="51" t="s">
        <v>12</v>
      </c>
      <c r="L5" s="51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9"/>
    </row>
    <row r="6" spans="1:23" s="12" customFormat="1" ht="18" customHeight="1" x14ac:dyDescent="0.25">
      <c r="A6" s="55">
        <v>1</v>
      </c>
      <c r="B6" s="56" t="s">
        <v>66</v>
      </c>
      <c r="C6" s="56" t="s">
        <v>154</v>
      </c>
      <c r="D6" s="57" t="s">
        <v>68</v>
      </c>
      <c r="E6" s="58">
        <v>866104024656384</v>
      </c>
      <c r="F6" s="57"/>
      <c r="G6" s="57" t="s">
        <v>64</v>
      </c>
      <c r="H6" s="57" t="s">
        <v>146</v>
      </c>
      <c r="I6" s="57" t="s">
        <v>135</v>
      </c>
      <c r="J6" s="57" t="s">
        <v>136</v>
      </c>
      <c r="K6" s="57" t="s">
        <v>134</v>
      </c>
      <c r="L6" s="57" t="s">
        <v>131</v>
      </c>
      <c r="M6" s="57" t="s">
        <v>152</v>
      </c>
      <c r="N6" s="62"/>
      <c r="O6" s="57" t="s">
        <v>153</v>
      </c>
      <c r="P6" s="57" t="s">
        <v>71</v>
      </c>
      <c r="Q6" s="61" t="s">
        <v>19</v>
      </c>
      <c r="R6" s="57" t="s">
        <v>24</v>
      </c>
      <c r="S6" s="55"/>
      <c r="T6" s="52"/>
      <c r="U6" s="72" t="s">
        <v>18</v>
      </c>
      <c r="V6" s="4" t="s">
        <v>20</v>
      </c>
      <c r="W6" s="52"/>
    </row>
    <row r="7" spans="1:23" s="12" customFormat="1" ht="18" customHeight="1" x14ac:dyDescent="0.25">
      <c r="A7" s="55">
        <v>2</v>
      </c>
      <c r="B7" s="56" t="s">
        <v>66</v>
      </c>
      <c r="C7" s="56" t="s">
        <v>154</v>
      </c>
      <c r="D7" s="57" t="s">
        <v>68</v>
      </c>
      <c r="E7" s="58">
        <v>861694037969308</v>
      </c>
      <c r="F7" s="57"/>
      <c r="G7" s="57" t="s">
        <v>64</v>
      </c>
      <c r="H7" s="57" t="s">
        <v>147</v>
      </c>
      <c r="I7" s="57" t="s">
        <v>83</v>
      </c>
      <c r="J7" s="57"/>
      <c r="K7" s="57" t="s">
        <v>144</v>
      </c>
      <c r="L7" s="57" t="s">
        <v>131</v>
      </c>
      <c r="M7" s="57" t="s">
        <v>143</v>
      </c>
      <c r="N7" s="61"/>
      <c r="O7" s="57" t="s">
        <v>153</v>
      </c>
      <c r="P7" s="57" t="s">
        <v>71</v>
      </c>
      <c r="Q7" s="61" t="s">
        <v>19</v>
      </c>
      <c r="R7" s="57" t="s">
        <v>24</v>
      </c>
      <c r="S7" s="55"/>
      <c r="T7" s="52"/>
      <c r="U7" s="73"/>
      <c r="V7" s="4" t="s">
        <v>35</v>
      </c>
      <c r="W7" s="52"/>
    </row>
    <row r="8" spans="1:23" s="12" customFormat="1" ht="18" customHeight="1" x14ac:dyDescent="0.25">
      <c r="A8" s="55">
        <v>3</v>
      </c>
      <c r="B8" s="56" t="s">
        <v>66</v>
      </c>
      <c r="C8" s="56" t="s">
        <v>154</v>
      </c>
      <c r="D8" s="57" t="s">
        <v>68</v>
      </c>
      <c r="E8" s="58">
        <v>862631034708882</v>
      </c>
      <c r="F8" s="57"/>
      <c r="G8" s="57" t="s">
        <v>64</v>
      </c>
      <c r="H8" s="57" t="s">
        <v>148</v>
      </c>
      <c r="I8" s="57" t="s">
        <v>140</v>
      </c>
      <c r="J8" s="57"/>
      <c r="K8" s="60" t="s">
        <v>139</v>
      </c>
      <c r="L8" s="57" t="s">
        <v>131</v>
      </c>
      <c r="M8" s="57" t="s">
        <v>143</v>
      </c>
      <c r="N8" s="61"/>
      <c r="O8" s="57" t="s">
        <v>153</v>
      </c>
      <c r="P8" s="57" t="s">
        <v>71</v>
      </c>
      <c r="Q8" s="61" t="s">
        <v>19</v>
      </c>
      <c r="R8" s="57" t="s">
        <v>24</v>
      </c>
      <c r="S8" s="55"/>
      <c r="T8" s="52"/>
      <c r="U8" s="73"/>
      <c r="V8" s="4" t="s">
        <v>21</v>
      </c>
      <c r="W8" s="52"/>
    </row>
    <row r="9" spans="1:23" s="12" customFormat="1" ht="18" customHeight="1" x14ac:dyDescent="0.25">
      <c r="A9" s="55">
        <v>4</v>
      </c>
      <c r="B9" s="56" t="s">
        <v>66</v>
      </c>
      <c r="C9" s="56" t="s">
        <v>154</v>
      </c>
      <c r="D9" s="57" t="s">
        <v>68</v>
      </c>
      <c r="E9" s="58">
        <v>864811037260556</v>
      </c>
      <c r="F9" s="57"/>
      <c r="G9" s="57" t="s">
        <v>64</v>
      </c>
      <c r="H9" s="59" t="s">
        <v>149</v>
      </c>
      <c r="I9" s="57" t="s">
        <v>142</v>
      </c>
      <c r="J9" s="57"/>
      <c r="K9" s="57" t="s">
        <v>141</v>
      </c>
      <c r="L9" s="57" t="s">
        <v>131</v>
      </c>
      <c r="M9" s="57" t="s">
        <v>143</v>
      </c>
      <c r="N9" s="55"/>
      <c r="O9" s="57" t="s">
        <v>153</v>
      </c>
      <c r="P9" s="55" t="s">
        <v>71</v>
      </c>
      <c r="Q9" s="61" t="s">
        <v>19</v>
      </c>
      <c r="R9" s="57" t="s">
        <v>24</v>
      </c>
      <c r="S9" s="55"/>
      <c r="T9" s="52"/>
      <c r="U9" s="73"/>
      <c r="V9" s="4" t="s">
        <v>51</v>
      </c>
      <c r="W9" s="52"/>
    </row>
    <row r="10" spans="1:23" s="12" customFormat="1" ht="18" customHeight="1" x14ac:dyDescent="0.25">
      <c r="A10" s="55">
        <v>5</v>
      </c>
      <c r="B10" s="56" t="s">
        <v>66</v>
      </c>
      <c r="C10" s="56" t="s">
        <v>154</v>
      </c>
      <c r="D10" s="57" t="s">
        <v>68</v>
      </c>
      <c r="E10" s="58">
        <v>863586032895207</v>
      </c>
      <c r="F10" s="57"/>
      <c r="G10" s="57" t="s">
        <v>64</v>
      </c>
      <c r="H10" s="59" t="s">
        <v>150</v>
      </c>
      <c r="I10" s="57" t="s">
        <v>138</v>
      </c>
      <c r="J10" s="57"/>
      <c r="K10" s="55" t="s">
        <v>137</v>
      </c>
      <c r="L10" s="57" t="s">
        <v>131</v>
      </c>
      <c r="M10" s="57" t="s">
        <v>143</v>
      </c>
      <c r="N10" s="55"/>
      <c r="O10" s="57" t="s">
        <v>153</v>
      </c>
      <c r="P10" s="55" t="s">
        <v>71</v>
      </c>
      <c r="Q10" s="61" t="s">
        <v>19</v>
      </c>
      <c r="R10" s="57" t="s">
        <v>24</v>
      </c>
      <c r="S10" s="55"/>
      <c r="T10" s="52"/>
      <c r="U10" s="73"/>
      <c r="V10" s="4" t="s">
        <v>31</v>
      </c>
      <c r="W10" s="52"/>
    </row>
    <row r="11" spans="1:23" s="12" customFormat="1" ht="18" customHeight="1" x14ac:dyDescent="0.25">
      <c r="A11" s="4">
        <v>6</v>
      </c>
      <c r="B11" s="37" t="s">
        <v>66</v>
      </c>
      <c r="C11" s="37" t="s">
        <v>154</v>
      </c>
      <c r="D11" s="38" t="s">
        <v>68</v>
      </c>
      <c r="E11" s="39">
        <v>862631037446548</v>
      </c>
      <c r="F11" s="38"/>
      <c r="G11" s="38" t="s">
        <v>64</v>
      </c>
      <c r="H11" s="2" t="s">
        <v>145</v>
      </c>
      <c r="I11" s="1" t="s">
        <v>70</v>
      </c>
      <c r="J11" s="40" t="s">
        <v>34</v>
      </c>
      <c r="K11" s="1" t="s">
        <v>131</v>
      </c>
      <c r="L11" s="40"/>
      <c r="M11" s="40" t="s">
        <v>133</v>
      </c>
      <c r="N11" s="54">
        <v>220000</v>
      </c>
      <c r="O11" s="40" t="s">
        <v>153</v>
      </c>
      <c r="P11" s="1" t="s">
        <v>71</v>
      </c>
      <c r="Q11" s="3" t="s">
        <v>18</v>
      </c>
      <c r="R11" s="38" t="s">
        <v>35</v>
      </c>
      <c r="S11" s="4"/>
      <c r="T11" s="52"/>
      <c r="U11" s="73"/>
      <c r="V11" s="4" t="s">
        <v>30</v>
      </c>
      <c r="W11" s="52"/>
    </row>
    <row r="12" spans="1:23" s="12" customFormat="1" ht="18" customHeight="1" x14ac:dyDescent="0.25">
      <c r="A12" s="4">
        <v>7</v>
      </c>
      <c r="B12" s="37" t="s">
        <v>66</v>
      </c>
      <c r="C12" s="37" t="s">
        <v>154</v>
      </c>
      <c r="D12" s="38" t="s">
        <v>68</v>
      </c>
      <c r="E12" s="39">
        <v>862631034733211</v>
      </c>
      <c r="F12" s="38"/>
      <c r="G12" s="38" t="s">
        <v>64</v>
      </c>
      <c r="H12" s="1"/>
      <c r="I12" s="1" t="s">
        <v>129</v>
      </c>
      <c r="J12" s="40" t="s">
        <v>106</v>
      </c>
      <c r="K12" s="1" t="s">
        <v>128</v>
      </c>
      <c r="L12" s="40" t="s">
        <v>131</v>
      </c>
      <c r="M12" s="40" t="s">
        <v>130</v>
      </c>
      <c r="N12" s="1"/>
      <c r="O12" s="40" t="s">
        <v>153</v>
      </c>
      <c r="P12" s="1" t="s">
        <v>71</v>
      </c>
      <c r="Q12" s="4" t="s">
        <v>19</v>
      </c>
      <c r="R12" s="38" t="s">
        <v>132</v>
      </c>
      <c r="S12" s="4"/>
      <c r="T12" s="52"/>
      <c r="U12" s="72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2"/>
      <c r="U13" s="73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2"/>
      <c r="U14" s="73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1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Q47" sqref="Q4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8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6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4"/>
      <c r="K5" s="45" t="s">
        <v>12</v>
      </c>
      <c r="L5" s="45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 t="s">
        <v>66</v>
      </c>
      <c r="C6" s="37" t="s">
        <v>154</v>
      </c>
      <c r="D6" s="38" t="s">
        <v>44</v>
      </c>
      <c r="E6" s="39">
        <v>868183034517214</v>
      </c>
      <c r="F6" s="38"/>
      <c r="G6" s="38" t="s">
        <v>62</v>
      </c>
      <c r="H6" s="38" t="s">
        <v>73</v>
      </c>
      <c r="I6" s="40" t="s">
        <v>70</v>
      </c>
      <c r="J6" s="40" t="s">
        <v>106</v>
      </c>
      <c r="K6" s="43" t="s">
        <v>74</v>
      </c>
      <c r="L6" s="43" t="s">
        <v>63</v>
      </c>
      <c r="M6" s="40" t="s">
        <v>107</v>
      </c>
      <c r="N6" s="42"/>
      <c r="O6" s="40" t="s">
        <v>153</v>
      </c>
      <c r="P6" s="40" t="s">
        <v>71</v>
      </c>
      <c r="Q6" s="3" t="s">
        <v>19</v>
      </c>
      <c r="R6" s="38" t="s">
        <v>108</v>
      </c>
      <c r="S6" s="4"/>
      <c r="T6" s="44"/>
      <c r="U6" s="7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66</v>
      </c>
      <c r="C7" s="37" t="s">
        <v>154</v>
      </c>
      <c r="D7" s="38" t="s">
        <v>44</v>
      </c>
      <c r="E7" s="39">
        <v>868183035885164</v>
      </c>
      <c r="F7" s="38"/>
      <c r="G7" s="38" t="s">
        <v>62</v>
      </c>
      <c r="H7" s="38"/>
      <c r="I7" s="40" t="s">
        <v>72</v>
      </c>
      <c r="J7" s="40" t="s">
        <v>118</v>
      </c>
      <c r="K7" s="43" t="s">
        <v>74</v>
      </c>
      <c r="L7" s="43" t="s">
        <v>63</v>
      </c>
      <c r="M7" s="40" t="s">
        <v>119</v>
      </c>
      <c r="N7" s="3"/>
      <c r="O7" s="40" t="s">
        <v>153</v>
      </c>
      <c r="P7" s="40" t="s">
        <v>71</v>
      </c>
      <c r="Q7" s="3" t="s">
        <v>87</v>
      </c>
      <c r="R7" s="38" t="s">
        <v>78</v>
      </c>
      <c r="S7" s="4"/>
      <c r="T7" s="44"/>
      <c r="U7" s="73"/>
      <c r="V7" s="4" t="s">
        <v>35</v>
      </c>
      <c r="W7" s="44"/>
    </row>
    <row r="8" spans="1:23" s="12" customFormat="1" ht="18" customHeight="1" x14ac:dyDescent="0.25">
      <c r="A8" s="4">
        <v>3</v>
      </c>
      <c r="B8" s="37" t="s">
        <v>66</v>
      </c>
      <c r="C8" s="37" t="s">
        <v>154</v>
      </c>
      <c r="D8" s="38" t="s">
        <v>44</v>
      </c>
      <c r="E8" s="39">
        <v>868183034782883</v>
      </c>
      <c r="F8" s="38"/>
      <c r="G8" s="38" t="s">
        <v>62</v>
      </c>
      <c r="H8" s="38"/>
      <c r="I8" s="40" t="s">
        <v>70</v>
      </c>
      <c r="J8" s="40" t="s">
        <v>118</v>
      </c>
      <c r="K8" s="41" t="s">
        <v>69</v>
      </c>
      <c r="L8" s="43" t="s">
        <v>63</v>
      </c>
      <c r="M8" s="40" t="s">
        <v>122</v>
      </c>
      <c r="N8" s="3"/>
      <c r="O8" s="40" t="s">
        <v>153</v>
      </c>
      <c r="P8" s="40" t="s">
        <v>71</v>
      </c>
      <c r="Q8" s="3" t="s">
        <v>87</v>
      </c>
      <c r="R8" s="38" t="s">
        <v>78</v>
      </c>
      <c r="S8" s="4"/>
      <c r="T8" s="44"/>
      <c r="U8" s="73"/>
      <c r="V8" s="4" t="s">
        <v>21</v>
      </c>
      <c r="W8" s="44"/>
    </row>
    <row r="9" spans="1:23" s="12" customFormat="1" ht="18" customHeight="1" x14ac:dyDescent="0.25">
      <c r="A9" s="4">
        <v>4</v>
      </c>
      <c r="B9" s="37" t="s">
        <v>66</v>
      </c>
      <c r="C9" s="37" t="s">
        <v>154</v>
      </c>
      <c r="D9" s="38" t="s">
        <v>44</v>
      </c>
      <c r="E9" s="39">
        <v>868183034550090</v>
      </c>
      <c r="F9" s="38"/>
      <c r="G9" s="38" t="s">
        <v>62</v>
      </c>
      <c r="H9" s="2"/>
      <c r="I9" s="40" t="s">
        <v>84</v>
      </c>
      <c r="J9" s="40" t="s">
        <v>76</v>
      </c>
      <c r="K9" s="40" t="s">
        <v>63</v>
      </c>
      <c r="L9" s="43"/>
      <c r="M9" s="43" t="s">
        <v>114</v>
      </c>
      <c r="N9" s="1"/>
      <c r="O9" s="40" t="s">
        <v>153</v>
      </c>
      <c r="P9" s="1" t="s">
        <v>71</v>
      </c>
      <c r="Q9" s="3" t="s">
        <v>18</v>
      </c>
      <c r="R9" s="38" t="s">
        <v>31</v>
      </c>
      <c r="S9" s="4"/>
      <c r="T9" s="44"/>
      <c r="U9" s="73"/>
      <c r="V9" s="4" t="s">
        <v>51</v>
      </c>
      <c r="W9" s="44"/>
    </row>
    <row r="10" spans="1:23" s="12" customFormat="1" ht="18" customHeight="1" x14ac:dyDescent="0.25">
      <c r="A10" s="4">
        <v>5</v>
      </c>
      <c r="B10" s="37" t="s">
        <v>66</v>
      </c>
      <c r="C10" s="37" t="s">
        <v>154</v>
      </c>
      <c r="D10" s="38" t="s">
        <v>44</v>
      </c>
      <c r="E10" s="39">
        <v>868183035901011</v>
      </c>
      <c r="F10" s="38"/>
      <c r="G10" s="38" t="s">
        <v>62</v>
      </c>
      <c r="H10" s="2" t="s">
        <v>73</v>
      </c>
      <c r="I10" s="1" t="s">
        <v>84</v>
      </c>
      <c r="J10" s="40" t="s">
        <v>112</v>
      </c>
      <c r="K10" s="1" t="s">
        <v>63</v>
      </c>
      <c r="L10" s="41"/>
      <c r="M10" s="40" t="s">
        <v>113</v>
      </c>
      <c r="N10" s="1"/>
      <c r="O10" s="40" t="s">
        <v>153</v>
      </c>
      <c r="P10" s="1" t="s">
        <v>71</v>
      </c>
      <c r="Q10" s="3" t="s">
        <v>19</v>
      </c>
      <c r="R10" s="38" t="s">
        <v>23</v>
      </c>
      <c r="S10" s="4"/>
      <c r="T10" s="44"/>
      <c r="U10" s="73"/>
      <c r="V10" s="4" t="s">
        <v>31</v>
      </c>
      <c r="W10" s="44"/>
    </row>
    <row r="11" spans="1:23" s="12" customFormat="1" ht="18" customHeight="1" x14ac:dyDescent="0.25">
      <c r="A11" s="4">
        <v>6</v>
      </c>
      <c r="B11" s="37" t="s">
        <v>66</v>
      </c>
      <c r="C11" s="37" t="s">
        <v>154</v>
      </c>
      <c r="D11" s="38" t="s">
        <v>44</v>
      </c>
      <c r="E11" s="39">
        <v>860157040196500</v>
      </c>
      <c r="F11" s="38"/>
      <c r="G11" s="38" t="s">
        <v>62</v>
      </c>
      <c r="H11" s="2"/>
      <c r="I11" s="40" t="s">
        <v>75</v>
      </c>
      <c r="J11" s="40" t="s">
        <v>110</v>
      </c>
      <c r="K11" s="1" t="s">
        <v>74</v>
      </c>
      <c r="L11" s="43" t="s">
        <v>63</v>
      </c>
      <c r="M11" s="40" t="s">
        <v>111</v>
      </c>
      <c r="N11" s="1"/>
      <c r="O11" s="40" t="s">
        <v>153</v>
      </c>
      <c r="P11" s="1" t="s">
        <v>71</v>
      </c>
      <c r="Q11" s="3" t="s">
        <v>87</v>
      </c>
      <c r="R11" s="38" t="s">
        <v>78</v>
      </c>
      <c r="S11" s="4"/>
      <c r="T11" s="44"/>
      <c r="U11" s="73"/>
      <c r="V11" s="4" t="s">
        <v>30</v>
      </c>
      <c r="W11" s="44"/>
    </row>
    <row r="12" spans="1:23" s="12" customFormat="1" ht="18" customHeight="1" x14ac:dyDescent="0.25">
      <c r="A12" s="4">
        <v>7</v>
      </c>
      <c r="B12" s="37" t="s">
        <v>66</v>
      </c>
      <c r="C12" s="37" t="s">
        <v>154</v>
      </c>
      <c r="D12" s="38" t="s">
        <v>44</v>
      </c>
      <c r="E12" s="39">
        <v>868183034525423</v>
      </c>
      <c r="F12" s="38"/>
      <c r="G12" s="38" t="s">
        <v>62</v>
      </c>
      <c r="H12" s="1"/>
      <c r="I12" s="1" t="s">
        <v>84</v>
      </c>
      <c r="J12" s="40" t="s">
        <v>116</v>
      </c>
      <c r="K12" s="1"/>
      <c r="L12" s="40" t="s">
        <v>63</v>
      </c>
      <c r="M12" s="40" t="s">
        <v>113</v>
      </c>
      <c r="N12" s="1"/>
      <c r="O12" s="40" t="s">
        <v>153</v>
      </c>
      <c r="P12" s="1" t="s">
        <v>71</v>
      </c>
      <c r="Q12" s="4" t="s">
        <v>19</v>
      </c>
      <c r="R12" s="38" t="s">
        <v>23</v>
      </c>
      <c r="S12" s="4"/>
      <c r="T12" s="44"/>
      <c r="U12" s="7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56" t="s">
        <v>66</v>
      </c>
      <c r="C13" s="56"/>
      <c r="D13" s="57" t="s">
        <v>44</v>
      </c>
      <c r="E13" s="58">
        <v>868183034756986</v>
      </c>
      <c r="F13" s="57"/>
      <c r="G13" s="57" t="s">
        <v>62</v>
      </c>
      <c r="H13" s="63"/>
      <c r="I13" s="57" t="s">
        <v>84</v>
      </c>
      <c r="J13" s="55" t="s">
        <v>85</v>
      </c>
      <c r="K13" s="55"/>
      <c r="L13" s="57" t="s">
        <v>63</v>
      </c>
      <c r="M13" s="55" t="s">
        <v>117</v>
      </c>
      <c r="N13" s="55"/>
      <c r="O13" s="57"/>
      <c r="P13" s="55" t="s">
        <v>71</v>
      </c>
      <c r="Q13" s="61" t="s">
        <v>18</v>
      </c>
      <c r="R13" s="55" t="s">
        <v>31</v>
      </c>
      <c r="S13" s="55"/>
      <c r="T13" s="44"/>
      <c r="U13" s="73"/>
      <c r="V13" s="4" t="s">
        <v>37</v>
      </c>
      <c r="W13" s="44"/>
    </row>
    <row r="14" spans="1:23" s="12" customFormat="1" ht="18" customHeight="1" x14ac:dyDescent="0.25">
      <c r="A14" s="4">
        <v>9</v>
      </c>
      <c r="B14" s="37" t="s">
        <v>66</v>
      </c>
      <c r="C14" s="37" t="s">
        <v>154</v>
      </c>
      <c r="D14" s="38" t="s">
        <v>44</v>
      </c>
      <c r="E14" s="39">
        <v>868183034535786</v>
      </c>
      <c r="F14" s="38"/>
      <c r="G14" s="38" t="s">
        <v>62</v>
      </c>
      <c r="H14" s="1"/>
      <c r="I14" s="1" t="s">
        <v>84</v>
      </c>
      <c r="J14" s="40" t="s">
        <v>104</v>
      </c>
      <c r="K14" s="1" t="s">
        <v>103</v>
      </c>
      <c r="L14" s="1" t="s">
        <v>63</v>
      </c>
      <c r="M14" s="40" t="s">
        <v>105</v>
      </c>
      <c r="N14" s="1"/>
      <c r="O14" s="40" t="s">
        <v>153</v>
      </c>
      <c r="P14" s="1" t="s">
        <v>71</v>
      </c>
      <c r="Q14" s="4" t="s">
        <v>87</v>
      </c>
      <c r="R14" s="38" t="s">
        <v>90</v>
      </c>
      <c r="S14" s="4"/>
      <c r="T14" s="44"/>
      <c r="U14" s="73"/>
      <c r="V14" s="4" t="s">
        <v>36</v>
      </c>
      <c r="W14" s="44"/>
    </row>
    <row r="15" spans="1:23" ht="18" customHeight="1" x14ac:dyDescent="0.25">
      <c r="A15" s="4">
        <v>10</v>
      </c>
      <c r="B15" s="37" t="s">
        <v>66</v>
      </c>
      <c r="C15" s="37" t="s">
        <v>154</v>
      </c>
      <c r="D15" s="38" t="s">
        <v>44</v>
      </c>
      <c r="E15" s="39">
        <v>868183034617469</v>
      </c>
      <c r="F15" s="53" t="s">
        <v>102</v>
      </c>
      <c r="G15" s="38" t="s">
        <v>62</v>
      </c>
      <c r="H15" s="1"/>
      <c r="I15" s="1" t="s">
        <v>96</v>
      </c>
      <c r="J15" s="40" t="s">
        <v>100</v>
      </c>
      <c r="K15" s="1" t="s">
        <v>63</v>
      </c>
      <c r="L15" s="40"/>
      <c r="M15" s="40" t="s">
        <v>101</v>
      </c>
      <c r="N15" s="1"/>
      <c r="O15" s="40" t="s">
        <v>153</v>
      </c>
      <c r="P15" s="1" t="s">
        <v>71</v>
      </c>
      <c r="Q15" s="4" t="s">
        <v>19</v>
      </c>
      <c r="R15" s="38" t="s">
        <v>25</v>
      </c>
      <c r="S15" s="4"/>
      <c r="T15" s="14"/>
      <c r="U15" s="73"/>
      <c r="V15" s="4" t="s">
        <v>24</v>
      </c>
      <c r="W15" s="44"/>
    </row>
    <row r="16" spans="1:23" ht="18" customHeight="1" x14ac:dyDescent="0.25">
      <c r="A16" s="4">
        <v>11</v>
      </c>
      <c r="B16" s="56" t="s">
        <v>66</v>
      </c>
      <c r="C16" s="56"/>
      <c r="D16" s="57" t="s">
        <v>44</v>
      </c>
      <c r="E16" s="58">
        <v>868183034560263</v>
      </c>
      <c r="F16" s="57"/>
      <c r="G16" s="57" t="s">
        <v>62</v>
      </c>
      <c r="H16" s="55"/>
      <c r="I16" s="55" t="s">
        <v>84</v>
      </c>
      <c r="J16" s="55" t="s">
        <v>97</v>
      </c>
      <c r="K16" s="55" t="s">
        <v>63</v>
      </c>
      <c r="L16" s="57"/>
      <c r="M16" s="57" t="s">
        <v>98</v>
      </c>
      <c r="N16" s="55"/>
      <c r="O16" s="57"/>
      <c r="P16" s="55" t="s">
        <v>71</v>
      </c>
      <c r="Q16" s="55" t="s">
        <v>18</v>
      </c>
      <c r="R16" s="57" t="s">
        <v>99</v>
      </c>
      <c r="S16" s="55"/>
      <c r="T16" s="14"/>
      <c r="U16" s="74"/>
      <c r="V16" s="4" t="s">
        <v>25</v>
      </c>
      <c r="W16" s="44"/>
    </row>
    <row r="17" spans="1:23" ht="18" customHeight="1" x14ac:dyDescent="0.25">
      <c r="A17" s="4">
        <v>12</v>
      </c>
      <c r="B17" s="37" t="s">
        <v>66</v>
      </c>
      <c r="C17" s="37" t="s">
        <v>154</v>
      </c>
      <c r="D17" s="38" t="s">
        <v>44</v>
      </c>
      <c r="E17" s="39">
        <v>868183033820833</v>
      </c>
      <c r="F17" s="38"/>
      <c r="G17" s="38" t="s">
        <v>62</v>
      </c>
      <c r="H17" s="1"/>
      <c r="I17" s="40" t="s">
        <v>96</v>
      </c>
      <c r="J17" s="40" t="s">
        <v>100</v>
      </c>
      <c r="K17" s="1" t="s">
        <v>95</v>
      </c>
      <c r="L17" s="1" t="s">
        <v>63</v>
      </c>
      <c r="M17" s="40" t="s">
        <v>38</v>
      </c>
      <c r="N17" s="1"/>
      <c r="O17" s="40" t="s">
        <v>153</v>
      </c>
      <c r="P17" s="1" t="s">
        <v>71</v>
      </c>
      <c r="Q17" s="4" t="s">
        <v>19</v>
      </c>
      <c r="R17" s="38" t="s">
        <v>24</v>
      </c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37" t="s">
        <v>66</v>
      </c>
      <c r="C18" s="37" t="s">
        <v>154</v>
      </c>
      <c r="D18" s="38" t="s">
        <v>44</v>
      </c>
      <c r="E18" s="39">
        <v>868183035909055</v>
      </c>
      <c r="F18" s="38"/>
      <c r="G18" s="38" t="s">
        <v>62</v>
      </c>
      <c r="H18" s="1"/>
      <c r="I18" s="1" t="s">
        <v>84</v>
      </c>
      <c r="J18" s="1" t="s">
        <v>100</v>
      </c>
      <c r="K18" s="1" t="s">
        <v>63</v>
      </c>
      <c r="L18" s="1"/>
      <c r="M18" s="10" t="s">
        <v>101</v>
      </c>
      <c r="N18" s="1"/>
      <c r="O18" s="40" t="s">
        <v>153</v>
      </c>
      <c r="P18" s="1" t="s">
        <v>71</v>
      </c>
      <c r="Q18" s="4" t="s">
        <v>19</v>
      </c>
      <c r="R18" s="10" t="s">
        <v>25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56" t="s">
        <v>66</v>
      </c>
      <c r="C19" s="56"/>
      <c r="D19" s="57" t="s">
        <v>44</v>
      </c>
      <c r="E19" s="58">
        <v>867857039911115</v>
      </c>
      <c r="F19" s="57"/>
      <c r="G19" s="57" t="s">
        <v>62</v>
      </c>
      <c r="H19" s="55"/>
      <c r="I19" s="55" t="s">
        <v>79</v>
      </c>
      <c r="J19" s="55" t="s">
        <v>93</v>
      </c>
      <c r="K19" s="55" t="s">
        <v>69</v>
      </c>
      <c r="L19" s="55"/>
      <c r="M19" s="55" t="s">
        <v>94</v>
      </c>
      <c r="N19" s="55"/>
      <c r="O19" s="57"/>
      <c r="P19" s="55" t="s">
        <v>71</v>
      </c>
      <c r="Q19" s="55" t="s">
        <v>18</v>
      </c>
      <c r="R19" s="55" t="s">
        <v>35</v>
      </c>
      <c r="S19" s="55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 t="s">
        <v>66</v>
      </c>
      <c r="C20" s="37" t="s">
        <v>154</v>
      </c>
      <c r="D20" s="38" t="s">
        <v>44</v>
      </c>
      <c r="E20" s="39">
        <v>868183035908321</v>
      </c>
      <c r="F20" s="38"/>
      <c r="G20" s="38" t="s">
        <v>62</v>
      </c>
      <c r="H20" s="1"/>
      <c r="I20" s="1" t="s">
        <v>84</v>
      </c>
      <c r="J20" s="1" t="s">
        <v>106</v>
      </c>
      <c r="K20" s="1" t="s">
        <v>69</v>
      </c>
      <c r="L20" s="10" t="s">
        <v>63</v>
      </c>
      <c r="M20" s="1" t="s">
        <v>109</v>
      </c>
      <c r="N20" s="1"/>
      <c r="O20" s="40" t="s">
        <v>153</v>
      </c>
      <c r="P20" s="1" t="s">
        <v>71</v>
      </c>
      <c r="Q20" s="4" t="s">
        <v>87</v>
      </c>
      <c r="R20" s="10" t="s">
        <v>108</v>
      </c>
      <c r="S20" s="4">
        <f>+H19</f>
        <v>0</v>
      </c>
      <c r="T20" s="14"/>
      <c r="U20" s="10" t="s">
        <v>17</v>
      </c>
      <c r="V20" s="10">
        <f>COUNTIF($Q$6:$Q$51,"PM")</f>
        <v>17</v>
      </c>
      <c r="W20" s="14"/>
    </row>
    <row r="21" spans="1:23" ht="18" customHeight="1" x14ac:dyDescent="0.25">
      <c r="A21" s="4">
        <v>16</v>
      </c>
      <c r="B21" s="37" t="s">
        <v>66</v>
      </c>
      <c r="C21" s="37" t="s">
        <v>154</v>
      </c>
      <c r="D21" s="38" t="s">
        <v>44</v>
      </c>
      <c r="E21" s="39">
        <v>868183034686035</v>
      </c>
      <c r="F21" s="38"/>
      <c r="G21" s="38" t="s">
        <v>62</v>
      </c>
      <c r="H21" s="1"/>
      <c r="I21" s="1" t="s">
        <v>96</v>
      </c>
      <c r="J21" s="1" t="s">
        <v>115</v>
      </c>
      <c r="K21" s="1" t="s">
        <v>88</v>
      </c>
      <c r="L21" s="10" t="s">
        <v>63</v>
      </c>
      <c r="M21" s="1" t="s">
        <v>109</v>
      </c>
      <c r="N21" s="1"/>
      <c r="O21" s="40" t="s">
        <v>153</v>
      </c>
      <c r="P21" s="1" t="s">
        <v>71</v>
      </c>
      <c r="Q21" s="4" t="s">
        <v>19</v>
      </c>
      <c r="R21" s="10" t="s">
        <v>108</v>
      </c>
      <c r="S21" s="4"/>
      <c r="T21" s="14"/>
      <c r="U21" s="10" t="s">
        <v>49</v>
      </c>
      <c r="V21" s="10">
        <f>COUNTIF($Q$6:$Q$51,"PC")</f>
        <v>9</v>
      </c>
      <c r="W21" s="14"/>
    </row>
    <row r="22" spans="1:23" ht="18" customHeight="1" x14ac:dyDescent="0.25">
      <c r="A22" s="4">
        <v>17</v>
      </c>
      <c r="B22" s="37" t="s">
        <v>66</v>
      </c>
      <c r="C22" s="37" t="s">
        <v>154</v>
      </c>
      <c r="D22" s="38" t="s">
        <v>44</v>
      </c>
      <c r="E22" s="39">
        <v>868183034629316</v>
      </c>
      <c r="F22" s="38"/>
      <c r="G22" s="38" t="s">
        <v>62</v>
      </c>
      <c r="H22" s="10"/>
      <c r="I22" s="1" t="s">
        <v>89</v>
      </c>
      <c r="J22" s="10" t="s">
        <v>91</v>
      </c>
      <c r="K22" s="10" t="s">
        <v>88</v>
      </c>
      <c r="L22" s="10" t="s">
        <v>63</v>
      </c>
      <c r="M22" s="10" t="s">
        <v>92</v>
      </c>
      <c r="N22" s="10"/>
      <c r="O22" s="40" t="s">
        <v>153</v>
      </c>
      <c r="P22" s="10" t="s">
        <v>71</v>
      </c>
      <c r="Q22" s="4" t="s">
        <v>87</v>
      </c>
      <c r="R22" s="10" t="s">
        <v>90</v>
      </c>
      <c r="S22" s="4"/>
      <c r="T22" s="14"/>
      <c r="U22" s="10" t="s">
        <v>50</v>
      </c>
      <c r="V22" s="10">
        <f>COUNTIF($Q$6:$Q$51,"PC+PM")</f>
        <v>9</v>
      </c>
      <c r="W22" s="14"/>
    </row>
    <row r="23" spans="1:23" ht="18" customHeight="1" x14ac:dyDescent="0.25">
      <c r="A23" s="4">
        <v>18</v>
      </c>
      <c r="B23" s="37" t="s">
        <v>66</v>
      </c>
      <c r="C23" s="37" t="s">
        <v>154</v>
      </c>
      <c r="D23" s="38" t="s">
        <v>44</v>
      </c>
      <c r="E23" s="39">
        <v>868183033799284</v>
      </c>
      <c r="F23" s="38"/>
      <c r="G23" s="38" t="s">
        <v>62</v>
      </c>
      <c r="H23" s="10"/>
      <c r="I23" s="1" t="s">
        <v>70</v>
      </c>
      <c r="J23" s="1" t="s">
        <v>106</v>
      </c>
      <c r="K23" s="10" t="s">
        <v>88</v>
      </c>
      <c r="L23" s="10" t="s">
        <v>63</v>
      </c>
      <c r="M23" s="10" t="s">
        <v>107</v>
      </c>
      <c r="N23" s="10"/>
      <c r="O23" s="40" t="s">
        <v>153</v>
      </c>
      <c r="P23" s="10" t="s">
        <v>71</v>
      </c>
      <c r="Q23" s="4" t="s">
        <v>19</v>
      </c>
      <c r="R23" s="10" t="s">
        <v>108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 t="s">
        <v>66</v>
      </c>
      <c r="C24" s="37" t="s">
        <v>154</v>
      </c>
      <c r="D24" s="38" t="s">
        <v>44</v>
      </c>
      <c r="E24" s="39">
        <v>868183033824017</v>
      </c>
      <c r="F24" s="38"/>
      <c r="G24" s="38" t="s">
        <v>62</v>
      </c>
      <c r="H24" s="10"/>
      <c r="I24" s="1" t="s">
        <v>83</v>
      </c>
      <c r="J24" s="1" t="s">
        <v>80</v>
      </c>
      <c r="K24" s="10" t="s">
        <v>82</v>
      </c>
      <c r="L24" s="10" t="s">
        <v>63</v>
      </c>
      <c r="M24" s="10" t="s">
        <v>81</v>
      </c>
      <c r="N24" s="10"/>
      <c r="O24" s="40" t="s">
        <v>153</v>
      </c>
      <c r="P24" s="10" t="s">
        <v>71</v>
      </c>
      <c r="Q24" s="4" t="s">
        <v>18</v>
      </c>
      <c r="R24" s="10" t="s">
        <v>78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 t="s">
        <v>66</v>
      </c>
      <c r="C25" s="37" t="s">
        <v>154</v>
      </c>
      <c r="D25" s="38" t="s">
        <v>44</v>
      </c>
      <c r="E25" s="39">
        <v>868183037872582</v>
      </c>
      <c r="F25" s="38"/>
      <c r="G25" s="38" t="s">
        <v>62</v>
      </c>
      <c r="H25" s="10"/>
      <c r="I25" s="1" t="s">
        <v>75</v>
      </c>
      <c r="J25" s="1" t="s">
        <v>76</v>
      </c>
      <c r="K25" s="10" t="s">
        <v>74</v>
      </c>
      <c r="L25" s="10" t="s">
        <v>63</v>
      </c>
      <c r="M25" s="10" t="s">
        <v>77</v>
      </c>
      <c r="N25" s="10"/>
      <c r="O25" s="40" t="s">
        <v>153</v>
      </c>
      <c r="P25" s="10" t="s">
        <v>71</v>
      </c>
      <c r="Q25" s="4" t="s">
        <v>18</v>
      </c>
      <c r="R25" s="10" t="s">
        <v>78</v>
      </c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37" t="s">
        <v>66</v>
      </c>
      <c r="C26" s="37" t="s">
        <v>154</v>
      </c>
      <c r="D26" s="38" t="s">
        <v>44</v>
      </c>
      <c r="E26" s="39">
        <v>868183033820213</v>
      </c>
      <c r="F26" s="38"/>
      <c r="G26" s="38" t="s">
        <v>62</v>
      </c>
      <c r="H26" s="10"/>
      <c r="I26" s="1" t="s">
        <v>79</v>
      </c>
      <c r="J26" s="1" t="s">
        <v>80</v>
      </c>
      <c r="K26" s="10" t="s">
        <v>69</v>
      </c>
      <c r="L26" s="10" t="s">
        <v>63</v>
      </c>
      <c r="M26" s="10" t="s">
        <v>81</v>
      </c>
      <c r="N26" s="10"/>
      <c r="O26" s="40" t="s">
        <v>153</v>
      </c>
      <c r="P26" s="10" t="s">
        <v>71</v>
      </c>
      <c r="Q26" s="4" t="s">
        <v>18</v>
      </c>
      <c r="R26" s="10" t="s">
        <v>78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 t="s">
        <v>66</v>
      </c>
      <c r="C27" s="37" t="s">
        <v>154</v>
      </c>
      <c r="D27" s="38" t="s">
        <v>44</v>
      </c>
      <c r="E27" s="39">
        <v>867857039904664</v>
      </c>
      <c r="F27" s="38"/>
      <c r="G27" s="38" t="s">
        <v>62</v>
      </c>
      <c r="H27" s="10" t="s">
        <v>73</v>
      </c>
      <c r="I27" s="1" t="s">
        <v>72</v>
      </c>
      <c r="J27" s="1"/>
      <c r="K27" s="10" t="s">
        <v>63</v>
      </c>
      <c r="L27" s="10"/>
      <c r="M27" s="10" t="s">
        <v>101</v>
      </c>
      <c r="N27" s="10"/>
      <c r="O27" s="40" t="s">
        <v>153</v>
      </c>
      <c r="P27" s="10" t="s">
        <v>71</v>
      </c>
      <c r="Q27" s="4" t="s">
        <v>19</v>
      </c>
      <c r="R27" s="10" t="s">
        <v>25</v>
      </c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37" t="s">
        <v>66</v>
      </c>
      <c r="C28" s="37" t="s">
        <v>154</v>
      </c>
      <c r="D28" s="38" t="s">
        <v>44</v>
      </c>
      <c r="E28" s="39">
        <v>868183033831707</v>
      </c>
      <c r="F28" s="38"/>
      <c r="G28" s="38" t="s">
        <v>62</v>
      </c>
      <c r="H28" s="1"/>
      <c r="I28" s="1" t="s">
        <v>70</v>
      </c>
      <c r="J28" s="1"/>
      <c r="K28" s="1" t="s">
        <v>69</v>
      </c>
      <c r="L28" s="10" t="s">
        <v>63</v>
      </c>
      <c r="M28" s="10" t="s">
        <v>38</v>
      </c>
      <c r="N28" s="1"/>
      <c r="O28" s="40" t="s">
        <v>153</v>
      </c>
      <c r="P28" s="10" t="s">
        <v>71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 t="s">
        <v>66</v>
      </c>
      <c r="C29" s="37" t="s">
        <v>154</v>
      </c>
      <c r="D29" s="38" t="s">
        <v>44</v>
      </c>
      <c r="E29" s="39">
        <v>868183034711312</v>
      </c>
      <c r="F29" s="38"/>
      <c r="G29" s="38" t="s">
        <v>62</v>
      </c>
      <c r="H29" s="1"/>
      <c r="I29" s="1" t="s">
        <v>84</v>
      </c>
      <c r="J29" s="1" t="s">
        <v>85</v>
      </c>
      <c r="K29" s="1" t="s">
        <v>69</v>
      </c>
      <c r="L29" s="10" t="s">
        <v>63</v>
      </c>
      <c r="M29" s="10" t="s">
        <v>86</v>
      </c>
      <c r="N29" s="1"/>
      <c r="O29" s="40" t="s">
        <v>153</v>
      </c>
      <c r="P29" s="10" t="s">
        <v>71</v>
      </c>
      <c r="Q29" s="4" t="s">
        <v>87</v>
      </c>
      <c r="R29" s="10" t="s">
        <v>78</v>
      </c>
      <c r="S29" s="4"/>
      <c r="T29" s="14"/>
      <c r="U29" s="4" t="s">
        <v>52</v>
      </c>
      <c r="V29" s="10">
        <f>COUNTIF($R$6:$R$51,"*NG*")</f>
        <v>9</v>
      </c>
      <c r="W29" s="14"/>
    </row>
    <row r="30" spans="1:23" ht="18" customHeight="1" x14ac:dyDescent="0.25">
      <c r="A30" s="4">
        <v>25</v>
      </c>
      <c r="B30" s="37" t="s">
        <v>66</v>
      </c>
      <c r="C30" s="37" t="s">
        <v>154</v>
      </c>
      <c r="D30" s="38" t="s">
        <v>44</v>
      </c>
      <c r="E30" s="39">
        <v>868183035941926</v>
      </c>
      <c r="F30" s="38"/>
      <c r="G30" s="38" t="s">
        <v>62</v>
      </c>
      <c r="H30" s="1"/>
      <c r="I30" s="1" t="s">
        <v>72</v>
      </c>
      <c r="J30" s="1" t="s">
        <v>106</v>
      </c>
      <c r="K30" s="1" t="s">
        <v>69</v>
      </c>
      <c r="L30" s="10" t="s">
        <v>63</v>
      </c>
      <c r="M30" s="1" t="s">
        <v>120</v>
      </c>
      <c r="N30" s="1"/>
      <c r="O30" s="40" t="s">
        <v>153</v>
      </c>
      <c r="P30" s="1" t="s">
        <v>71</v>
      </c>
      <c r="Q30" s="4" t="s">
        <v>87</v>
      </c>
      <c r="R30" s="10" t="s">
        <v>108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 t="s">
        <v>66</v>
      </c>
      <c r="C31" s="37" t="s">
        <v>154</v>
      </c>
      <c r="D31" s="38" t="s">
        <v>67</v>
      </c>
      <c r="E31" s="39">
        <v>864811036970494</v>
      </c>
      <c r="F31" s="38"/>
      <c r="G31" s="38" t="s">
        <v>64</v>
      </c>
      <c r="H31" s="38"/>
      <c r="I31" s="40" t="s">
        <v>83</v>
      </c>
      <c r="J31" s="40" t="s">
        <v>116</v>
      </c>
      <c r="K31" s="43"/>
      <c r="L31" s="43" t="s">
        <v>123</v>
      </c>
      <c r="M31" s="40" t="s">
        <v>124</v>
      </c>
      <c r="N31" s="42"/>
      <c r="O31" s="40" t="s">
        <v>153</v>
      </c>
      <c r="P31" s="40" t="s">
        <v>71</v>
      </c>
      <c r="Q31" s="3" t="s">
        <v>87</v>
      </c>
      <c r="R31" s="38" t="s">
        <v>125</v>
      </c>
      <c r="S31" s="4" t="s">
        <v>126</v>
      </c>
      <c r="T31" s="14"/>
      <c r="U31" s="4" t="s">
        <v>22</v>
      </c>
      <c r="V31" s="10">
        <f>COUNTIF($R$6:$R$51,"*LK*")</f>
        <v>5</v>
      </c>
      <c r="W31" s="14"/>
    </row>
    <row r="32" spans="1:23" ht="18" customHeight="1" x14ac:dyDescent="0.25">
      <c r="A32" s="4">
        <v>27</v>
      </c>
      <c r="B32" s="37" t="s">
        <v>66</v>
      </c>
      <c r="C32" s="37" t="s">
        <v>155</v>
      </c>
      <c r="D32" s="38" t="s">
        <v>67</v>
      </c>
      <c r="E32" s="39">
        <v>864811037219727</v>
      </c>
      <c r="F32" s="38"/>
      <c r="G32" s="38" t="s">
        <v>64</v>
      </c>
      <c r="H32" s="38"/>
      <c r="I32" s="40" t="s">
        <v>121</v>
      </c>
      <c r="J32" s="40" t="s">
        <v>116</v>
      </c>
      <c r="K32" s="43">
        <v>0</v>
      </c>
      <c r="L32" s="43" t="s">
        <v>123</v>
      </c>
      <c r="M32" s="40" t="s">
        <v>113</v>
      </c>
      <c r="N32" s="3"/>
      <c r="O32" s="40" t="s">
        <v>153</v>
      </c>
      <c r="P32" s="40" t="s">
        <v>71</v>
      </c>
      <c r="Q32" s="3" t="s">
        <v>19</v>
      </c>
      <c r="R32" s="38" t="s">
        <v>23</v>
      </c>
      <c r="S32" s="4"/>
      <c r="T32" s="14"/>
      <c r="U32" s="4" t="s">
        <v>28</v>
      </c>
      <c r="V32" s="10">
        <f>COUNTIF($R$6:$R$51,"*MCH*")</f>
        <v>11</v>
      </c>
      <c r="W32" s="14"/>
    </row>
    <row r="33" spans="1:24" ht="18" customHeight="1" x14ac:dyDescent="0.25">
      <c r="A33" s="4">
        <v>28</v>
      </c>
      <c r="B33" s="37" t="s">
        <v>66</v>
      </c>
      <c r="C33" s="37" t="s">
        <v>156</v>
      </c>
      <c r="D33" s="38" t="s">
        <v>67</v>
      </c>
      <c r="E33" s="39">
        <v>863586032909792</v>
      </c>
      <c r="F33" s="38"/>
      <c r="G33" s="38" t="s">
        <v>64</v>
      </c>
      <c r="H33" s="38"/>
      <c r="I33" s="40" t="s">
        <v>70</v>
      </c>
      <c r="J33" s="40" t="s">
        <v>106</v>
      </c>
      <c r="K33" s="41" t="s">
        <v>127</v>
      </c>
      <c r="L33" s="40"/>
      <c r="M33" s="40" t="s">
        <v>151</v>
      </c>
      <c r="N33" s="3"/>
      <c r="O33" s="40" t="s">
        <v>153</v>
      </c>
      <c r="P33" s="40" t="s">
        <v>71</v>
      </c>
      <c r="Q33" s="3" t="s">
        <v>18</v>
      </c>
      <c r="R33" s="38" t="s">
        <v>125</v>
      </c>
      <c r="S33" s="4" t="s">
        <v>126</v>
      </c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56" t="s">
        <v>66</v>
      </c>
      <c r="C34" s="56" t="s">
        <v>154</v>
      </c>
      <c r="D34" s="57" t="s">
        <v>68</v>
      </c>
      <c r="E34" s="58">
        <v>866104024656384</v>
      </c>
      <c r="F34" s="57"/>
      <c r="G34" s="57" t="s">
        <v>64</v>
      </c>
      <c r="H34" s="57" t="s">
        <v>146</v>
      </c>
      <c r="I34" s="57" t="s">
        <v>135</v>
      </c>
      <c r="J34" s="57" t="s">
        <v>136</v>
      </c>
      <c r="K34" s="57" t="s">
        <v>134</v>
      </c>
      <c r="L34" s="57" t="s">
        <v>131</v>
      </c>
      <c r="M34" s="57" t="s">
        <v>152</v>
      </c>
      <c r="N34" s="62"/>
      <c r="O34" s="57" t="s">
        <v>153</v>
      </c>
      <c r="P34" s="57" t="s">
        <v>71</v>
      </c>
      <c r="Q34" s="61" t="s">
        <v>19</v>
      </c>
      <c r="R34" s="57" t="s">
        <v>24</v>
      </c>
      <c r="S34" s="55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56" t="s">
        <v>66</v>
      </c>
      <c r="C35" s="56" t="s">
        <v>154</v>
      </c>
      <c r="D35" s="57" t="s">
        <v>68</v>
      </c>
      <c r="E35" s="58">
        <v>861694037969308</v>
      </c>
      <c r="F35" s="57"/>
      <c r="G35" s="57" t="s">
        <v>64</v>
      </c>
      <c r="H35" s="57" t="s">
        <v>147</v>
      </c>
      <c r="I35" s="57" t="s">
        <v>83</v>
      </c>
      <c r="J35" s="57"/>
      <c r="K35" s="57" t="s">
        <v>144</v>
      </c>
      <c r="L35" s="57" t="s">
        <v>131</v>
      </c>
      <c r="M35" s="57" t="s">
        <v>143</v>
      </c>
      <c r="N35" s="61"/>
      <c r="O35" s="57" t="s">
        <v>153</v>
      </c>
      <c r="P35" s="57" t="s">
        <v>71</v>
      </c>
      <c r="Q35" s="61" t="s">
        <v>19</v>
      </c>
      <c r="R35" s="57" t="s">
        <v>24</v>
      </c>
      <c r="S35" s="55"/>
      <c r="T35" s="14"/>
      <c r="U35" s="4" t="s">
        <v>38</v>
      </c>
      <c r="V35" s="10">
        <f>COUNTIF($R$6:$R$51,"*NCFW*")</f>
        <v>22</v>
      </c>
      <c r="W35" s="14"/>
    </row>
    <row r="36" spans="1:24" ht="18" customHeight="1" x14ac:dyDescent="0.25">
      <c r="A36" s="4">
        <v>31</v>
      </c>
      <c r="B36" s="56" t="s">
        <v>66</v>
      </c>
      <c r="C36" s="56" t="s">
        <v>154</v>
      </c>
      <c r="D36" s="57" t="s">
        <v>68</v>
      </c>
      <c r="E36" s="58">
        <v>862631034708882</v>
      </c>
      <c r="F36" s="57"/>
      <c r="G36" s="57" t="s">
        <v>64</v>
      </c>
      <c r="H36" s="57" t="s">
        <v>148</v>
      </c>
      <c r="I36" s="57" t="s">
        <v>140</v>
      </c>
      <c r="J36" s="57"/>
      <c r="K36" s="60" t="s">
        <v>139</v>
      </c>
      <c r="L36" s="57" t="s">
        <v>131</v>
      </c>
      <c r="M36" s="57" t="s">
        <v>143</v>
      </c>
      <c r="N36" s="61"/>
      <c r="O36" s="57" t="s">
        <v>153</v>
      </c>
      <c r="P36" s="57" t="s">
        <v>71</v>
      </c>
      <c r="Q36" s="61" t="s">
        <v>19</v>
      </c>
      <c r="R36" s="57" t="s">
        <v>24</v>
      </c>
      <c r="S36" s="55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56" t="s">
        <v>66</v>
      </c>
      <c r="C37" s="56" t="s">
        <v>154</v>
      </c>
      <c r="D37" s="57" t="s">
        <v>68</v>
      </c>
      <c r="E37" s="58">
        <v>864811037260556</v>
      </c>
      <c r="F37" s="57"/>
      <c r="G37" s="57" t="s">
        <v>64</v>
      </c>
      <c r="H37" s="59" t="s">
        <v>149</v>
      </c>
      <c r="I37" s="57" t="s">
        <v>142</v>
      </c>
      <c r="J37" s="57"/>
      <c r="K37" s="57" t="s">
        <v>141</v>
      </c>
      <c r="L37" s="57" t="s">
        <v>131</v>
      </c>
      <c r="M37" s="57" t="s">
        <v>143</v>
      </c>
      <c r="N37" s="55"/>
      <c r="O37" s="57" t="s">
        <v>153</v>
      </c>
      <c r="P37" s="55" t="s">
        <v>71</v>
      </c>
      <c r="Q37" s="61" t="s">
        <v>19</v>
      </c>
      <c r="R37" s="57" t="s">
        <v>24</v>
      </c>
      <c r="S37" s="55"/>
      <c r="T37" s="14"/>
      <c r="U37" s="18" t="s">
        <v>33</v>
      </c>
      <c r="V37" s="10">
        <f>SUM(V26:V36)</f>
        <v>53</v>
      </c>
      <c r="W37" s="14"/>
    </row>
    <row r="38" spans="1:24" ht="18" customHeight="1" x14ac:dyDescent="0.25">
      <c r="A38" s="4">
        <v>33</v>
      </c>
      <c r="B38" s="56" t="s">
        <v>66</v>
      </c>
      <c r="C38" s="56" t="s">
        <v>154</v>
      </c>
      <c r="D38" s="57" t="s">
        <v>68</v>
      </c>
      <c r="E38" s="58">
        <v>863586032895207</v>
      </c>
      <c r="F38" s="57"/>
      <c r="G38" s="57" t="s">
        <v>64</v>
      </c>
      <c r="H38" s="59" t="s">
        <v>150</v>
      </c>
      <c r="I38" s="57" t="s">
        <v>138</v>
      </c>
      <c r="J38" s="57"/>
      <c r="K38" s="55" t="s">
        <v>137</v>
      </c>
      <c r="L38" s="57" t="s">
        <v>131</v>
      </c>
      <c r="M38" s="57" t="s">
        <v>143</v>
      </c>
      <c r="N38" s="55"/>
      <c r="O38" s="57" t="s">
        <v>153</v>
      </c>
      <c r="P38" s="55" t="s">
        <v>71</v>
      </c>
      <c r="Q38" s="61" t="s">
        <v>19</v>
      </c>
      <c r="R38" s="57" t="s">
        <v>24</v>
      </c>
      <c r="S38" s="55"/>
      <c r="T38" s="14"/>
      <c r="U38" s="14"/>
      <c r="V38" s="16"/>
      <c r="W38" s="14"/>
    </row>
    <row r="39" spans="1:24" ht="18" customHeight="1" x14ac:dyDescent="0.25">
      <c r="A39" s="4">
        <v>34</v>
      </c>
      <c r="B39" s="37" t="s">
        <v>66</v>
      </c>
      <c r="C39" s="37" t="s">
        <v>154</v>
      </c>
      <c r="D39" s="38" t="s">
        <v>68</v>
      </c>
      <c r="E39" s="39">
        <v>862631037446548</v>
      </c>
      <c r="F39" s="38"/>
      <c r="G39" s="38" t="s">
        <v>64</v>
      </c>
      <c r="H39" s="2" t="s">
        <v>145</v>
      </c>
      <c r="I39" s="1" t="s">
        <v>70</v>
      </c>
      <c r="J39" s="40" t="s">
        <v>34</v>
      </c>
      <c r="K39" s="1" t="s">
        <v>131</v>
      </c>
      <c r="L39" s="40"/>
      <c r="M39" s="40" t="s">
        <v>133</v>
      </c>
      <c r="N39" s="54">
        <v>220000</v>
      </c>
      <c r="O39" s="40" t="s">
        <v>153</v>
      </c>
      <c r="P39" s="1" t="s">
        <v>71</v>
      </c>
      <c r="Q39" s="3" t="s">
        <v>18</v>
      </c>
      <c r="R39" s="38" t="s">
        <v>35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37" t="s">
        <v>66</v>
      </c>
      <c r="C40" s="37" t="s">
        <v>154</v>
      </c>
      <c r="D40" s="38" t="s">
        <v>68</v>
      </c>
      <c r="E40" s="39">
        <v>862631034733211</v>
      </c>
      <c r="F40" s="38"/>
      <c r="G40" s="38" t="s">
        <v>64</v>
      </c>
      <c r="H40" s="1"/>
      <c r="I40" s="1" t="s">
        <v>129</v>
      </c>
      <c r="J40" s="40" t="s">
        <v>106</v>
      </c>
      <c r="K40" s="1" t="s">
        <v>128</v>
      </c>
      <c r="L40" s="40" t="s">
        <v>131</v>
      </c>
      <c r="M40" s="40" t="s">
        <v>130</v>
      </c>
      <c r="N40" s="1"/>
      <c r="O40" s="40" t="s">
        <v>153</v>
      </c>
      <c r="P40" s="1" t="s">
        <v>71</v>
      </c>
      <c r="Q40" s="4" t="s">
        <v>19</v>
      </c>
      <c r="R40" s="38" t="s">
        <v>132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3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2021-05-27T09:39:28Z</dcterms:modified>
</cp:coreProperties>
</file>