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V" sheetId="29" r:id="rId1"/>
    <sheet name="TG102E" sheetId="28" r:id="rId2"/>
    <sheet name="TG102LE" sheetId="27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V37" i="29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<sst xmlns="http://schemas.openxmlformats.org/spreadsheetml/2006/main" count="1000" uniqueCount="183">
  <si>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</si>
  <si>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</si>
  <si>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</si>
  <si>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</si>
  <si>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</si>
  <si>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</si>
  <si>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</si>
  <si>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</si>
  <si>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</si>
  <si>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</si>
  <si>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</si>
  <si>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</si>
  <si>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</si>
  <si>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</si>
  <si>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</si>
  <si>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</si>
  <si>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</si>
  <si>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</si>
  <si>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</si>
  <si>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</si>
  <si>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</si>
  <si>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</si>
  <si>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</si>
  <si>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</si>
  <si>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</si>
  <si>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</si>
  <si>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</si>
  <si>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</si>
  <si>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</si>
  <si>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</si>
  <si>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</si>
  <si>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</si>
  <si>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</si>
  <si>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</si>
  <si>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</si>
  <si>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</si>
  <si>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</si>
  <si>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</si>
  <si>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</si>
  <si>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</si>
  <si>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</si>
  <si>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</si>
  <si>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</si>
  <si>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</si>
  <si>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</si>
  <si>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</si>
  <si>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</si>
  <si>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</si>
  <si>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</si>
  <si>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</si>
  <si>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</si>
  <si>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</si>
  <si>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</si>
  <si>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</si>
  <si>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</si>
  <si>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</si>
  <si>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</si>
  <si>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</si>
  <si>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</si>
  <si>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</si>
  <si>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</si>
  <si>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</si>
  <si>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</si>
  <si>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XỬ LÝ THIẾT BỊ BẢO HÀNH THÁNG 5 NĂM 2021</t>
  </si>
  <si>
    <t>Taris SG</t>
  </si>
  <si>
    <t>Còn BH</t>
  </si>
  <si>
    <t>TG102V</t>
  </si>
  <si>
    <t>LE.1.00.---05.190404</t>
  </si>
  <si>
    <t>203.162.69.57,20005</t>
  </si>
  <si>
    <t>LE.1.00.---01.180710</t>
  </si>
  <si>
    <t>203.162.69.57,20001</t>
  </si>
  <si>
    <t>LE.2.00.---28.200624</t>
  </si>
  <si>
    <t>Thiết bị treo</t>
  </si>
  <si>
    <t>203.162.69.75,30000</t>
  </si>
  <si>
    <t>203.162.69.75,20775</t>
  </si>
  <si>
    <t>Thiết bị không nhận sim</t>
  </si>
  <si>
    <t>Nạp lại FW module SIM868</t>
  </si>
  <si>
    <t>BT</t>
  </si>
  <si>
    <t>Thể</t>
  </si>
  <si>
    <t>LE.1.00.---01.180405</t>
  </si>
  <si>
    <t>203.162.69.75,30051</t>
  </si>
  <si>
    <t>Nạp lại FW cho thiết bị</t>
  </si>
  <si>
    <t>203.162.69.18,16882</t>
  </si>
  <si>
    <t>Khởi tạo lại thiết bị, nâng cấp FW</t>
  </si>
  <si>
    <t>SF, NCFW</t>
  </si>
  <si>
    <t>203.162.69.75,20675</t>
  </si>
  <si>
    <t>LE.1.00.---01.180925</t>
  </si>
  <si>
    <t>203.162.69.57,20003</t>
  </si>
  <si>
    <t>112.213.94.88,31006</t>
  </si>
  <si>
    <t>LE.1.00.---06.191010</t>
  </si>
  <si>
    <t>Thiết bị lỗi GPS</t>
  </si>
  <si>
    <t>Thiết bị chập nguồn 3v3, hỏng MCU</t>
  </si>
  <si>
    <t>Thiết bị chập chờn nguồn</t>
  </si>
  <si>
    <t>LE.1.00.---04.181025</t>
  </si>
  <si>
    <t>203.162.69.75,20575</t>
  </si>
  <si>
    <t>Xử lý phần cứng, nâng cấp FW</t>
  </si>
  <si>
    <t>PC+PM</t>
  </si>
  <si>
    <t>LK, NCFW</t>
  </si>
  <si>
    <t>203.162.69.75,30001</t>
  </si>
  <si>
    <t>203.162.69.75,20375</t>
  </si>
  <si>
    <t>Thiết bị có dấu hiệu nước vào, oxi hóa toàn mạch</t>
  </si>
  <si>
    <t>Không khắc phục được</t>
  </si>
  <si>
    <t>KS</t>
  </si>
  <si>
    <t>203.162.69.75,30031</t>
  </si>
  <si>
    <t>Thiết bị hỏng diode chống quá áp</t>
  </si>
  <si>
    <t>Thiết bị nổ cầu chì, hỏng diode chống quá áp</t>
  </si>
  <si>
    <t>Thay diode chống quá áp</t>
  </si>
  <si>
    <t>NG,NCFW</t>
  </si>
  <si>
    <t>112.213.94.88,30001</t>
  </si>
  <si>
    <t>Thiết bị lỏng chân nguồn</t>
  </si>
  <si>
    <t>112.213.94.88,30005</t>
  </si>
  <si>
    <t>Thay cầu chì, diode chống quá áp</t>
  </si>
  <si>
    <t>Nâng cấp FW cho thiết bị</t>
  </si>
  <si>
    <t>203.162.69.75,30020</t>
  </si>
  <si>
    <t xml:space="preserve">W.1.00.---01.180629 </t>
  </si>
  <si>
    <t>112.213.94.88,30003</t>
  </si>
  <si>
    <t xml:space="preserve">W.1.00.---01.181101 </t>
  </si>
  <si>
    <t>203.162.69.18,17881</t>
  </si>
  <si>
    <t>Thiết bị treo, không nhận sim</t>
  </si>
  <si>
    <t>W.2.00.---21.200630</t>
  </si>
  <si>
    <t>VI.1.00.---01.180115</t>
  </si>
  <si>
    <t>VI.2.00.---21.200630</t>
  </si>
  <si>
    <t>LK,NCFW</t>
  </si>
  <si>
    <t>VI.1.00.---01.180629</t>
  </si>
  <si>
    <t>203.162.69.57,20002</t>
  </si>
  <si>
    <t>W.1.00.---01.180320</t>
  </si>
  <si>
    <t>RTB,LK,NCFW</t>
  </si>
  <si>
    <t>W.1.00.---01.181101</t>
  </si>
  <si>
    <t>Nâng cấp khay sim+FW cho thiết bị</t>
  </si>
  <si>
    <t>203.162.69.75,30040</t>
  </si>
  <si>
    <t>203.162.69.75,30011</t>
  </si>
  <si>
    <t>112.213.94.88,30004</t>
  </si>
  <si>
    <t>203.162.69.75,20275</t>
  </si>
  <si>
    <t>203.162.69.18,16883</t>
  </si>
  <si>
    <t>203.162.69.75,20175</t>
  </si>
  <si>
    <t>Khách không sửa chữa thiết bị</t>
  </si>
  <si>
    <t>Thiết bị lỗi nguồn, đứt ngầm mạch</t>
  </si>
  <si>
    <t>203.162.69.18,17880</t>
  </si>
  <si>
    <t>Restore lại thiết bị</t>
  </si>
  <si>
    <t>LE.2.00.---27.200525</t>
  </si>
  <si>
    <t>Thiết bị lỗi module SIM 868</t>
  </si>
  <si>
    <t>112.213.94.88,20005</t>
  </si>
  <si>
    <t>Thiết bị lỗi khay sim</t>
  </si>
  <si>
    <t>Xử lý phần cứng</t>
  </si>
  <si>
    <t>Thiết bị không sáng đèn mem</t>
  </si>
  <si>
    <t>Thiết bị chạy baudrate GPS 115200</t>
  </si>
  <si>
    <t>Set lại baudrate GPS, nâng cấp FW cho thiết bị</t>
  </si>
  <si>
    <t>MCH, NCFW</t>
  </si>
  <si>
    <t>Thiết bị X GPS</t>
  </si>
  <si>
    <t>Thiết bị lỗi nguồn</t>
  </si>
  <si>
    <t>112.213.94.88,31003</t>
  </si>
  <si>
    <t xml:space="preserve">Nâng cấp FW </t>
  </si>
  <si>
    <t>203.162.69.75,30010</t>
  </si>
  <si>
    <t>Thiết bị lỗi anten GSM</t>
  </si>
  <si>
    <t>Thay anten GSM, nâng cấp FW</t>
  </si>
  <si>
    <t>112.213.94.88,30002</t>
  </si>
  <si>
    <t>203.162.69.75,21675</t>
  </si>
  <si>
    <t>Thiết bị hoạt đông bình thường</t>
  </si>
  <si>
    <t>Thiết bị hỏng diode chống quá áp, không nhận sim</t>
  </si>
  <si>
    <t>VI.1.00.---01.170906</t>
  </si>
  <si>
    <t xml:space="preserve">W.1.00.---01.180320 </t>
  </si>
  <si>
    <t>W.1.00.---01.180629</t>
  </si>
  <si>
    <t>Thay khay sim cho thiết bị, nâng cấp FW</t>
  </si>
  <si>
    <t>Tùng</t>
  </si>
  <si>
    <t>Lock: 112.213.94.88,31001</t>
  </si>
  <si>
    <t>Thiết bị mất cấu hình</t>
  </si>
  <si>
    <t>Nạp lại FW, nâng cấp khay sim</t>
  </si>
  <si>
    <t>LK,MCH</t>
  </si>
  <si>
    <t>Nâng cấp khay sim, nâng cấp FW</t>
  </si>
  <si>
    <t>Lock: 203.162.69.75,20575</t>
  </si>
  <si>
    <t>Thiết bị reset liên tục</t>
  </si>
  <si>
    <t>Thay thạch anh, nạp lại FW, nâng cấp FW</t>
  </si>
  <si>
    <t>Lock: 203.162.69.75,30001</t>
  </si>
  <si>
    <t>VI.1.00.---01.180320</t>
  </si>
  <si>
    <t>Lock: 203.162.69.18,16884</t>
  </si>
  <si>
    <t>Lock: 203.162.69.75,20275</t>
  </si>
  <si>
    <t>Lock: 203.162.69.75,30031</t>
  </si>
  <si>
    <t>Thiết bị chập ACC</t>
  </si>
  <si>
    <t>Lock: 203.162.69.75,30000</t>
  </si>
  <si>
    <t>Lock: 203.162.69.75,20475</t>
  </si>
  <si>
    <t>Mạch oxi hóa</t>
  </si>
  <si>
    <t>Không sửa chữa</t>
  </si>
  <si>
    <t>Báo giá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</si>
</sst>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7" zoomScale="85" zoomScaleNormal="85" workbookViewId="0">
      <selection activeCell="M21" sqref="M21:M33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6"/>
      <c r="K5" s="75" t="s">
        <v>12</v>
      </c>
      <c r="L5" s="7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66</v>
      </c>
      <c r="E6" s="39">
        <v>864811037182453</v>
      </c>
      <c r="F6" s="53"/>
      <c r="G6" s="38" t="s">
        <v>61</v>
      </c>
      <c r="H6" s="38"/>
      <c r="I6" s="51" t="s">
        <v>80</v>
      </c>
      <c r="J6" s="1" t="s">
        <v>75</v>
      </c>
      <c r="K6" s="1" t="s">
        <v>123</v>
      </c>
      <c r="L6" s="1" t="s">
        <v>121</v>
      </c>
      <c r="M6" s="40" t="s">
        <v>128</v>
      </c>
      <c r="N6" s="1"/>
      <c r="O6" s="40" t="s">
        <v>77</v>
      </c>
      <c r="P6" s="1" t="s">
        <v>78</v>
      </c>
      <c r="Q6" s="4" t="s">
        <v>96</v>
      </c>
      <c r="R6" s="38" t="s">
        <v>122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44327</v>
      </c>
      <c r="C7" s="37">
        <v>44335</v>
      </c>
      <c r="D7" s="38" t="s">
        <v>66</v>
      </c>
      <c r="E7" s="39">
        <v>868345035609411</v>
      </c>
      <c r="F7" s="53"/>
      <c r="G7" s="38" t="s">
        <v>61</v>
      </c>
      <c r="H7" s="38"/>
      <c r="I7" s="51" t="s">
        <v>129</v>
      </c>
      <c r="J7" s="1" t="s">
        <v>75</v>
      </c>
      <c r="K7" s="40" t="s">
        <v>125</v>
      </c>
      <c r="L7" s="40" t="s">
        <v>119</v>
      </c>
      <c r="M7" s="40" t="s">
        <v>128</v>
      </c>
      <c r="N7" s="1"/>
      <c r="O7" s="40" t="s">
        <v>77</v>
      </c>
      <c r="P7" s="1" t="s">
        <v>78</v>
      </c>
      <c r="Q7" s="4" t="s">
        <v>96</v>
      </c>
      <c r="R7" s="38" t="s">
        <v>122</v>
      </c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44327</v>
      </c>
      <c r="C8" s="37">
        <v>44335</v>
      </c>
      <c r="D8" s="38" t="s">
        <v>66</v>
      </c>
      <c r="E8" s="39">
        <v>866192037750096</v>
      </c>
      <c r="F8" s="53"/>
      <c r="G8" s="38" t="s">
        <v>61</v>
      </c>
      <c r="H8" s="38"/>
      <c r="I8" s="51" t="s">
        <v>115</v>
      </c>
      <c r="J8" s="1" t="s">
        <v>75</v>
      </c>
      <c r="K8" s="51" t="s">
        <v>114</v>
      </c>
      <c r="L8" s="40" t="s">
        <v>119</v>
      </c>
      <c r="M8" s="40" t="s">
        <v>128</v>
      </c>
      <c r="N8" s="1"/>
      <c r="O8" s="40" t="s">
        <v>77</v>
      </c>
      <c r="P8" s="1" t="s">
        <v>78</v>
      </c>
      <c r="Q8" s="4" t="s">
        <v>96</v>
      </c>
      <c r="R8" s="38" t="s">
        <v>122</v>
      </c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44327</v>
      </c>
      <c r="C9" s="37">
        <v>44335</v>
      </c>
      <c r="D9" s="38" t="s">
        <v>66</v>
      </c>
      <c r="E9" s="39">
        <v>868926033962470</v>
      </c>
      <c r="F9" s="53"/>
      <c r="G9" s="38" t="s">
        <v>61</v>
      </c>
      <c r="H9" s="2"/>
      <c r="I9" s="51" t="s">
        <v>103</v>
      </c>
      <c r="J9" s="1" t="s">
        <v>75</v>
      </c>
      <c r="K9" s="40" t="s">
        <v>125</v>
      </c>
      <c r="L9" s="40" t="s">
        <v>119</v>
      </c>
      <c r="M9" s="40" t="s">
        <v>128</v>
      </c>
      <c r="N9" s="1"/>
      <c r="O9" s="40" t="s">
        <v>77</v>
      </c>
      <c r="P9" s="1" t="s">
        <v>78</v>
      </c>
      <c r="Q9" s="4" t="s">
        <v>96</v>
      </c>
      <c r="R9" s="38" t="s">
        <v>122</v>
      </c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>
        <v>44327</v>
      </c>
      <c r="C10" s="37">
        <v>44335</v>
      </c>
      <c r="D10" s="38" t="s">
        <v>66</v>
      </c>
      <c r="E10" s="39">
        <v>866050031761354</v>
      </c>
      <c r="F10" s="53"/>
      <c r="G10" s="38" t="s">
        <v>61</v>
      </c>
      <c r="H10" s="2"/>
      <c r="I10" s="51" t="s">
        <v>134</v>
      </c>
      <c r="J10" s="1" t="s">
        <v>75</v>
      </c>
      <c r="K10" s="1" t="s">
        <v>120</v>
      </c>
      <c r="L10" s="1" t="s">
        <v>121</v>
      </c>
      <c r="M10" s="40" t="s">
        <v>128</v>
      </c>
      <c r="N10" s="1"/>
      <c r="O10" s="40" t="s">
        <v>77</v>
      </c>
      <c r="P10" s="1" t="s">
        <v>78</v>
      </c>
      <c r="Q10" s="4" t="s">
        <v>96</v>
      </c>
      <c r="R10" s="38" t="s">
        <v>122</v>
      </c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37">
        <v>44327</v>
      </c>
      <c r="C11" s="37">
        <v>44335</v>
      </c>
      <c r="D11" s="38" t="s">
        <v>66</v>
      </c>
      <c r="E11" s="39">
        <v>866192037794615</v>
      </c>
      <c r="F11" s="53"/>
      <c r="G11" s="38" t="s">
        <v>61</v>
      </c>
      <c r="H11" s="2"/>
      <c r="I11" s="51" t="s">
        <v>124</v>
      </c>
      <c r="J11" s="1" t="s">
        <v>75</v>
      </c>
      <c r="K11" s="1" t="s">
        <v>123</v>
      </c>
      <c r="L11" s="1" t="s">
        <v>121</v>
      </c>
      <c r="M11" s="40" t="s">
        <v>128</v>
      </c>
      <c r="N11" s="1"/>
      <c r="O11" s="40" t="s">
        <v>77</v>
      </c>
      <c r="P11" s="1" t="s">
        <v>78</v>
      </c>
      <c r="Q11" s="4" t="s">
        <v>96</v>
      </c>
      <c r="R11" s="38" t="s">
        <v>122</v>
      </c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37">
        <v>44327</v>
      </c>
      <c r="C12" s="37">
        <v>44335</v>
      </c>
      <c r="D12" s="38" t="s">
        <v>66</v>
      </c>
      <c r="E12" s="39">
        <v>868345035591320</v>
      </c>
      <c r="F12" s="53"/>
      <c r="G12" s="38" t="s">
        <v>61</v>
      </c>
      <c r="H12" s="1"/>
      <c r="I12" s="57" t="s">
        <v>132</v>
      </c>
      <c r="J12" s="1" t="s">
        <v>75</v>
      </c>
      <c r="K12" s="40" t="s">
        <v>125</v>
      </c>
      <c r="L12" s="40" t="s">
        <v>119</v>
      </c>
      <c r="M12" s="40" t="s">
        <v>128</v>
      </c>
      <c r="N12" s="1"/>
      <c r="O12" s="40" t="s">
        <v>77</v>
      </c>
      <c r="P12" s="1" t="s">
        <v>78</v>
      </c>
      <c r="Q12" s="4" t="s">
        <v>96</v>
      </c>
      <c r="R12" s="38" t="s">
        <v>122</v>
      </c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>
        <v>44327</v>
      </c>
      <c r="C13" s="37">
        <v>44335</v>
      </c>
      <c r="D13" s="38" t="s">
        <v>66</v>
      </c>
      <c r="E13" s="39">
        <v>868926033948214</v>
      </c>
      <c r="F13" s="53"/>
      <c r="G13" s="38" t="s">
        <v>61</v>
      </c>
      <c r="H13" s="13"/>
      <c r="I13" s="51" t="s">
        <v>133</v>
      </c>
      <c r="J13" s="1" t="s">
        <v>75</v>
      </c>
      <c r="K13" s="40" t="s">
        <v>125</v>
      </c>
      <c r="L13" s="40" t="s">
        <v>119</v>
      </c>
      <c r="M13" s="40" t="s">
        <v>128</v>
      </c>
      <c r="N13" s="1"/>
      <c r="O13" s="40" t="s">
        <v>77</v>
      </c>
      <c r="P13" s="1" t="s">
        <v>78</v>
      </c>
      <c r="Q13" s="4" t="s">
        <v>96</v>
      </c>
      <c r="R13" s="38" t="s">
        <v>122</v>
      </c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37">
        <v>44327</v>
      </c>
      <c r="C14" s="37">
        <v>44335</v>
      </c>
      <c r="D14" s="38" t="s">
        <v>66</v>
      </c>
      <c r="E14" s="39">
        <v>868926033932895</v>
      </c>
      <c r="F14" s="53"/>
      <c r="G14" s="38" t="s">
        <v>61</v>
      </c>
      <c r="H14" s="1"/>
      <c r="I14" s="51" t="s">
        <v>117</v>
      </c>
      <c r="J14" s="1" t="s">
        <v>75</v>
      </c>
      <c r="K14" s="1" t="s">
        <v>116</v>
      </c>
      <c r="L14" s="40" t="s">
        <v>119</v>
      </c>
      <c r="M14" s="40" t="s">
        <v>128</v>
      </c>
      <c r="N14" s="1"/>
      <c r="O14" s="40" t="s">
        <v>77</v>
      </c>
      <c r="P14" s="1" t="s">
        <v>78</v>
      </c>
      <c r="Q14" s="4" t="s">
        <v>96</v>
      </c>
      <c r="R14" s="38" t="s">
        <v>122</v>
      </c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37">
        <v>44327</v>
      </c>
      <c r="C15" s="37">
        <v>44335</v>
      </c>
      <c r="D15" s="38" t="s">
        <v>66</v>
      </c>
      <c r="E15" s="39">
        <v>868345035623875</v>
      </c>
      <c r="F15" s="53"/>
      <c r="G15" s="38" t="s">
        <v>61</v>
      </c>
      <c r="H15" s="1"/>
      <c r="I15" s="57" t="s">
        <v>131</v>
      </c>
      <c r="J15" s="1" t="s">
        <v>75</v>
      </c>
      <c r="K15" s="1" t="s">
        <v>116</v>
      </c>
      <c r="L15" s="40" t="s">
        <v>119</v>
      </c>
      <c r="M15" s="40" t="s">
        <v>128</v>
      </c>
      <c r="N15" s="1"/>
      <c r="O15" s="40" t="s">
        <v>77</v>
      </c>
      <c r="P15" s="1" t="s">
        <v>78</v>
      </c>
      <c r="Q15" s="4" t="s">
        <v>96</v>
      </c>
      <c r="R15" s="38" t="s">
        <v>122</v>
      </c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37">
        <v>44327</v>
      </c>
      <c r="C16" s="37">
        <v>44335</v>
      </c>
      <c r="D16" s="38" t="s">
        <v>66</v>
      </c>
      <c r="E16" s="39">
        <v>866192037785464</v>
      </c>
      <c r="F16" s="53"/>
      <c r="G16" s="38" t="s">
        <v>61</v>
      </c>
      <c r="H16" s="1"/>
      <c r="I16" s="57" t="s">
        <v>130</v>
      </c>
      <c r="J16" s="1" t="s">
        <v>75</v>
      </c>
      <c r="K16" s="1" t="s">
        <v>123</v>
      </c>
      <c r="L16" s="1" t="s">
        <v>121</v>
      </c>
      <c r="M16" s="40" t="s">
        <v>128</v>
      </c>
      <c r="N16" s="1"/>
      <c r="O16" s="40" t="s">
        <v>77</v>
      </c>
      <c r="P16" s="1" t="s">
        <v>78</v>
      </c>
      <c r="Q16" s="4" t="s">
        <v>96</v>
      </c>
      <c r="R16" s="38" t="s">
        <v>122</v>
      </c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37">
        <v>44327</v>
      </c>
      <c r="C17" s="37">
        <v>44335</v>
      </c>
      <c r="D17" s="38" t="s">
        <v>66</v>
      </c>
      <c r="E17" s="39">
        <v>868345035633783</v>
      </c>
      <c r="F17" s="53"/>
      <c r="G17" s="38" t="s">
        <v>61</v>
      </c>
      <c r="H17" s="1"/>
      <c r="I17" s="51" t="s">
        <v>82</v>
      </c>
      <c r="J17" s="1" t="s">
        <v>75</v>
      </c>
      <c r="K17" s="1" t="s">
        <v>120</v>
      </c>
      <c r="L17" s="1" t="s">
        <v>121</v>
      </c>
      <c r="M17" s="40" t="s">
        <v>128</v>
      </c>
      <c r="N17" s="1"/>
      <c r="O17" s="40" t="s">
        <v>77</v>
      </c>
      <c r="P17" s="1" t="s">
        <v>78</v>
      </c>
      <c r="Q17" s="4" t="s">
        <v>96</v>
      </c>
      <c r="R17" s="38" t="s">
        <v>122</v>
      </c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37">
        <v>44327</v>
      </c>
      <c r="C18" s="37">
        <v>44335</v>
      </c>
      <c r="D18" s="38" t="s">
        <v>66</v>
      </c>
      <c r="E18" s="39">
        <v>869627031756059</v>
      </c>
      <c r="F18" s="53"/>
      <c r="G18" s="38" t="s">
        <v>61</v>
      </c>
      <c r="H18" s="1"/>
      <c r="I18" s="57" t="s">
        <v>85</v>
      </c>
      <c r="J18" s="1" t="s">
        <v>75</v>
      </c>
      <c r="K18" s="1" t="s">
        <v>114</v>
      </c>
      <c r="L18" s="40" t="s">
        <v>119</v>
      </c>
      <c r="M18" s="40" t="s">
        <v>128</v>
      </c>
      <c r="N18" s="1"/>
      <c r="O18" s="40" t="s">
        <v>77</v>
      </c>
      <c r="P18" s="1" t="s">
        <v>78</v>
      </c>
      <c r="Q18" s="4" t="s">
        <v>96</v>
      </c>
      <c r="R18" s="38" t="s">
        <v>122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37">
        <v>44335</v>
      </c>
      <c r="D19" s="38" t="s">
        <v>66</v>
      </c>
      <c r="E19" s="39">
        <v>868345035625565</v>
      </c>
      <c r="F19" s="53"/>
      <c r="G19" s="38" t="s">
        <v>61</v>
      </c>
      <c r="H19" s="1"/>
      <c r="I19" s="57"/>
      <c r="J19" s="1" t="s">
        <v>75</v>
      </c>
      <c r="K19" s="1" t="s">
        <v>127</v>
      </c>
      <c r="L19" s="40" t="s">
        <v>119</v>
      </c>
      <c r="M19" s="40" t="s">
        <v>128</v>
      </c>
      <c r="N19" s="1"/>
      <c r="O19" s="40" t="s">
        <v>77</v>
      </c>
      <c r="P19" s="1" t="s">
        <v>78</v>
      </c>
      <c r="Q19" s="4" t="s">
        <v>96</v>
      </c>
      <c r="R19" s="38" t="s">
        <v>122</v>
      </c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37">
        <v>44335</v>
      </c>
      <c r="D20" s="38" t="s">
        <v>66</v>
      </c>
      <c r="E20" s="39">
        <v>864811036990740</v>
      </c>
      <c r="F20" s="53"/>
      <c r="G20" s="38" t="s">
        <v>61</v>
      </c>
      <c r="H20" s="1"/>
      <c r="I20" s="57" t="s">
        <v>113</v>
      </c>
      <c r="J20" s="1" t="s">
        <v>118</v>
      </c>
      <c r="K20" s="1" t="s">
        <v>119</v>
      </c>
      <c r="L20" s="1"/>
      <c r="M20" s="40" t="s">
        <v>128</v>
      </c>
      <c r="N20" s="1"/>
      <c r="O20" s="40" t="s">
        <v>77</v>
      </c>
      <c r="P20" s="1" t="s">
        <v>78</v>
      </c>
      <c r="Q20" s="4" t="s">
        <v>96</v>
      </c>
      <c r="R20" s="38" t="s">
        <v>126</v>
      </c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>
        <v>44342</v>
      </c>
      <c r="C21" s="37">
        <v>44391</v>
      </c>
      <c r="D21" s="38" t="s">
        <v>66</v>
      </c>
      <c r="E21" s="39">
        <v>864811037109159</v>
      </c>
      <c r="F21" s="53"/>
      <c r="G21" s="38" t="s">
        <v>61</v>
      </c>
      <c r="H21" s="1"/>
      <c r="I21" s="57" t="s">
        <v>172</v>
      </c>
      <c r="J21" s="1" t="s">
        <v>75</v>
      </c>
      <c r="K21" s="1" t="s">
        <v>159</v>
      </c>
      <c r="L21" s="1" t="s">
        <v>121</v>
      </c>
      <c r="M21" s="40" t="s">
        <v>128</v>
      </c>
      <c r="N21" s="1"/>
      <c r="O21" s="40" t="s">
        <v>77</v>
      </c>
      <c r="P21" s="1" t="s">
        <v>163</v>
      </c>
      <c r="Q21" s="4" t="s">
        <v>96</v>
      </c>
      <c r="R21" s="10" t="s">
        <v>122</v>
      </c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9">
        <v>44342</v>
      </c>
      <c r="C22" s="37">
        <v>44391</v>
      </c>
      <c r="D22" s="38" t="s">
        <v>66</v>
      </c>
      <c r="E22" s="39">
        <v>868345035600485</v>
      </c>
      <c r="F22" s="53"/>
      <c r="G22" s="38" t="s">
        <v>61</v>
      </c>
      <c r="H22" s="10"/>
      <c r="I22" s="57"/>
      <c r="J22" s="10" t="s">
        <v>180</v>
      </c>
      <c r="K22" s="10"/>
      <c r="L22" s="1"/>
      <c r="M22" s="10" t="s">
        <v>181</v>
      </c>
      <c r="N22" s="10"/>
      <c r="O22" s="40" t="s">
        <v>102</v>
      </c>
      <c r="P22" s="10" t="s">
        <v>163</v>
      </c>
      <c r="Q22" s="4" t="s">
        <v>18</v>
      </c>
      <c r="R22" s="10" t="s">
        <v>30</v>
      </c>
      <c r="S22" s="4"/>
      <c r="T22" s="14"/>
      <c r="U22" s="10" t="s">
        <v>50</v>
      </c>
      <c r="V22" s="10">
        <f>COUNTIF($Q$6:$Q$51,"PC+PM")</f>
        <v>25</v>
      </c>
      <c r="W22" s="14"/>
    </row>
    <row r="23" spans="1:23" ht="18" customHeight="1" x14ac:dyDescent="0.25">
      <c r="A23" s="4">
        <v>18</v>
      </c>
      <c r="B23" s="69">
        <v>44342</v>
      </c>
      <c r="C23" s="37">
        <v>44391</v>
      </c>
      <c r="D23" s="38" t="s">
        <v>66</v>
      </c>
      <c r="E23" s="39">
        <v>866192037845805</v>
      </c>
      <c r="F23" s="53"/>
      <c r="G23" s="38" t="s">
        <v>61</v>
      </c>
      <c r="H23" s="10"/>
      <c r="I23" s="57"/>
      <c r="J23" s="1" t="s">
        <v>165</v>
      </c>
      <c r="K23" s="10"/>
      <c r="L23" s="10" t="s">
        <v>121</v>
      </c>
      <c r="M23" s="10" t="s">
        <v>166</v>
      </c>
      <c r="N23" s="10"/>
      <c r="O23" s="40" t="s">
        <v>77</v>
      </c>
      <c r="P23" s="10" t="s">
        <v>163</v>
      </c>
      <c r="Q23" s="4" t="s">
        <v>96</v>
      </c>
      <c r="R23" s="10" t="s">
        <v>167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>
        <v>44342</v>
      </c>
      <c r="C24" s="37">
        <v>44391</v>
      </c>
      <c r="D24" s="38" t="s">
        <v>66</v>
      </c>
      <c r="E24" s="39">
        <v>868345031042625</v>
      </c>
      <c r="F24" s="53"/>
      <c r="G24" s="38" t="s">
        <v>61</v>
      </c>
      <c r="H24" s="10"/>
      <c r="I24" s="57" t="s">
        <v>176</v>
      </c>
      <c r="J24" s="1" t="s">
        <v>75</v>
      </c>
      <c r="K24" s="10" t="s">
        <v>160</v>
      </c>
      <c r="L24" s="40" t="s">
        <v>119</v>
      </c>
      <c r="M24" s="10" t="s">
        <v>168</v>
      </c>
      <c r="N24" s="10"/>
      <c r="O24" s="40" t="s">
        <v>77</v>
      </c>
      <c r="P24" s="10" t="s">
        <v>163</v>
      </c>
      <c r="Q24" s="4" t="s">
        <v>96</v>
      </c>
      <c r="R24" s="10" t="s">
        <v>122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>
        <v>44342</v>
      </c>
      <c r="C25" s="37">
        <v>44391</v>
      </c>
      <c r="D25" s="38" t="s">
        <v>66</v>
      </c>
      <c r="E25" s="39">
        <v>869627031838089</v>
      </c>
      <c r="F25" s="53"/>
      <c r="G25" s="38" t="s">
        <v>61</v>
      </c>
      <c r="H25" s="10"/>
      <c r="I25" s="57" t="s">
        <v>164</v>
      </c>
      <c r="J25" s="1" t="s">
        <v>75</v>
      </c>
      <c r="K25" s="10" t="s">
        <v>161</v>
      </c>
      <c r="L25" s="40" t="s">
        <v>119</v>
      </c>
      <c r="M25" s="40" t="s">
        <v>128</v>
      </c>
      <c r="N25" s="10"/>
      <c r="O25" s="40" t="s">
        <v>77</v>
      </c>
      <c r="P25" s="10" t="s">
        <v>163</v>
      </c>
      <c r="Q25" s="4" t="s">
        <v>96</v>
      </c>
      <c r="R25" s="10" t="s">
        <v>122</v>
      </c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>
        <v>44342</v>
      </c>
      <c r="C26" s="37">
        <v>44391</v>
      </c>
      <c r="D26" s="38" t="s">
        <v>66</v>
      </c>
      <c r="E26" s="39">
        <v>866192037789557</v>
      </c>
      <c r="F26" s="53"/>
      <c r="G26" s="38" t="s">
        <v>61</v>
      </c>
      <c r="H26" s="10"/>
      <c r="I26" s="57" t="s">
        <v>169</v>
      </c>
      <c r="J26" s="1" t="s">
        <v>170</v>
      </c>
      <c r="K26" s="10"/>
      <c r="L26" s="10" t="s">
        <v>121</v>
      </c>
      <c r="M26" s="10" t="s">
        <v>171</v>
      </c>
      <c r="N26" s="10"/>
      <c r="O26" s="40" t="s">
        <v>77</v>
      </c>
      <c r="P26" s="10" t="s">
        <v>163</v>
      </c>
      <c r="Q26" s="4" t="s">
        <v>96</v>
      </c>
      <c r="R26" s="10" t="s">
        <v>122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>
        <v>44342</v>
      </c>
      <c r="C27" s="37">
        <v>44391</v>
      </c>
      <c r="D27" s="38" t="s">
        <v>66</v>
      </c>
      <c r="E27" s="39">
        <v>868345035606623</v>
      </c>
      <c r="F27" s="53"/>
      <c r="G27" s="38" t="s">
        <v>61</v>
      </c>
      <c r="H27" s="10"/>
      <c r="I27" s="57" t="s">
        <v>174</v>
      </c>
      <c r="J27" s="1" t="s">
        <v>75</v>
      </c>
      <c r="K27" s="10" t="s">
        <v>173</v>
      </c>
      <c r="L27" s="10" t="s">
        <v>121</v>
      </c>
      <c r="M27" s="10" t="s">
        <v>128</v>
      </c>
      <c r="N27" s="10"/>
      <c r="O27" s="40" t="s">
        <v>77</v>
      </c>
      <c r="P27" s="10" t="s">
        <v>163</v>
      </c>
      <c r="Q27" s="4" t="s">
        <v>96</v>
      </c>
      <c r="R27" s="10" t="s">
        <v>122</v>
      </c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>
        <v>44342</v>
      </c>
      <c r="C28" s="37">
        <v>44391</v>
      </c>
      <c r="D28" s="38" t="s">
        <v>66</v>
      </c>
      <c r="E28" s="39">
        <v>868926033917516</v>
      </c>
      <c r="F28" s="53"/>
      <c r="G28" s="38" t="s">
        <v>61</v>
      </c>
      <c r="H28" s="1"/>
      <c r="I28" s="57" t="s">
        <v>175</v>
      </c>
      <c r="J28" s="1" t="s">
        <v>75</v>
      </c>
      <c r="K28" s="57" t="s">
        <v>160</v>
      </c>
      <c r="L28" s="40" t="s">
        <v>119</v>
      </c>
      <c r="M28" s="10" t="s">
        <v>128</v>
      </c>
      <c r="N28" s="1"/>
      <c r="O28" s="40" t="s">
        <v>77</v>
      </c>
      <c r="P28" s="10" t="s">
        <v>163</v>
      </c>
      <c r="Q28" s="4" t="s">
        <v>96</v>
      </c>
      <c r="R28" s="10" t="s">
        <v>122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>
        <v>44342</v>
      </c>
      <c r="C29" s="37">
        <v>44391</v>
      </c>
      <c r="D29" s="38" t="s">
        <v>66</v>
      </c>
      <c r="E29" s="39">
        <v>868345031032832</v>
      </c>
      <c r="F29" s="53"/>
      <c r="G29" s="38" t="s">
        <v>61</v>
      </c>
      <c r="H29" s="1"/>
      <c r="I29" s="57" t="s">
        <v>80</v>
      </c>
      <c r="J29" s="1" t="s">
        <v>90</v>
      </c>
      <c r="K29" s="40" t="s">
        <v>119</v>
      </c>
      <c r="L29" s="40" t="s">
        <v>119</v>
      </c>
      <c r="M29" s="10" t="s">
        <v>143</v>
      </c>
      <c r="N29" s="1"/>
      <c r="O29" s="40" t="s">
        <v>77</v>
      </c>
      <c r="P29" s="10" t="s">
        <v>78</v>
      </c>
      <c r="Q29" s="4" t="s">
        <v>18</v>
      </c>
      <c r="R29" s="10" t="s">
        <v>21</v>
      </c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>
        <v>44342</v>
      </c>
      <c r="C30" s="37">
        <v>44391</v>
      </c>
      <c r="D30" s="38" t="s">
        <v>66</v>
      </c>
      <c r="E30" s="39">
        <v>868345031032923</v>
      </c>
      <c r="F30" s="53"/>
      <c r="G30" s="38" t="s">
        <v>61</v>
      </c>
      <c r="H30" s="1"/>
      <c r="I30" s="57" t="s">
        <v>132</v>
      </c>
      <c r="J30" s="1" t="s">
        <v>75</v>
      </c>
      <c r="K30" s="57" t="s">
        <v>160</v>
      </c>
      <c r="L30" s="1"/>
      <c r="M30" s="1" t="s">
        <v>168</v>
      </c>
      <c r="N30" s="1"/>
      <c r="O30" s="1" t="s">
        <v>77</v>
      </c>
      <c r="P30" s="1" t="s">
        <v>163</v>
      </c>
      <c r="Q30" s="4" t="s">
        <v>96</v>
      </c>
      <c r="R30" s="10" t="s">
        <v>122</v>
      </c>
      <c r="S30" s="4"/>
      <c r="T30" s="14"/>
      <c r="U30" s="4" t="s">
        <v>32</v>
      </c>
      <c r="V30" s="10">
        <f>COUNTIF($R$6:$R$51,"*I/O*")</f>
        <v>1</v>
      </c>
      <c r="W30" s="14"/>
    </row>
    <row r="31" spans="1:23" ht="18" customHeight="1" x14ac:dyDescent="0.25">
      <c r="A31" s="4">
        <v>26</v>
      </c>
      <c r="B31" s="69">
        <v>44342</v>
      </c>
      <c r="C31" s="37">
        <v>44391</v>
      </c>
      <c r="D31" s="38" t="s">
        <v>66</v>
      </c>
      <c r="E31" s="39">
        <v>868926033920627</v>
      </c>
      <c r="F31" s="53"/>
      <c r="G31" s="38" t="s">
        <v>61</v>
      </c>
      <c r="H31" s="1"/>
      <c r="I31" s="57" t="s">
        <v>179</v>
      </c>
      <c r="J31" s="1" t="s">
        <v>75</v>
      </c>
      <c r="K31" s="1" t="s">
        <v>160</v>
      </c>
      <c r="L31" s="40" t="s">
        <v>119</v>
      </c>
      <c r="M31" s="1" t="s">
        <v>168</v>
      </c>
      <c r="N31" s="1"/>
      <c r="O31" s="1" t="s">
        <v>77</v>
      </c>
      <c r="P31" s="1" t="s">
        <v>163</v>
      </c>
      <c r="Q31" s="4" t="s">
        <v>96</v>
      </c>
      <c r="R31" s="10" t="s">
        <v>122</v>
      </c>
      <c r="S31" s="4"/>
      <c r="T31" s="14"/>
      <c r="U31" s="4" t="s">
        <v>22</v>
      </c>
      <c r="V31" s="10">
        <f>COUNTIF($R$6:$R$51,"*LK*")</f>
        <v>26</v>
      </c>
      <c r="W31" s="14"/>
    </row>
    <row r="32" spans="1:23" ht="18" customHeight="1" x14ac:dyDescent="0.25">
      <c r="A32" s="4">
        <v>27</v>
      </c>
      <c r="B32" s="69">
        <v>44342</v>
      </c>
      <c r="C32" s="37">
        <v>44391</v>
      </c>
      <c r="D32" s="38" t="s">
        <v>66</v>
      </c>
      <c r="E32" s="39">
        <v>864811037292781</v>
      </c>
      <c r="F32" s="53"/>
      <c r="G32" s="38" t="s">
        <v>61</v>
      </c>
      <c r="H32" s="1"/>
      <c r="I32" s="57"/>
      <c r="J32" s="1" t="s">
        <v>177</v>
      </c>
      <c r="K32" s="1"/>
      <c r="L32" s="1"/>
      <c r="M32" s="1" t="s">
        <v>182</v>
      </c>
      <c r="N32" s="52"/>
      <c r="O32" s="1" t="s">
        <v>102</v>
      </c>
      <c r="P32" s="1" t="s">
        <v>163</v>
      </c>
      <c r="Q32" s="4" t="s">
        <v>18</v>
      </c>
      <c r="R32" s="10" t="s">
        <v>51</v>
      </c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9">
        <v>44342</v>
      </c>
      <c r="C33" s="37">
        <v>44391</v>
      </c>
      <c r="D33" s="38" t="s">
        <v>66</v>
      </c>
      <c r="E33" s="39">
        <v>866050031810854</v>
      </c>
      <c r="F33" s="53"/>
      <c r="G33" s="38" t="s">
        <v>61</v>
      </c>
      <c r="H33" s="1"/>
      <c r="I33" s="57" t="s">
        <v>178</v>
      </c>
      <c r="J33" s="1" t="s">
        <v>75</v>
      </c>
      <c r="K33" s="1" t="s">
        <v>120</v>
      </c>
      <c r="L33" s="10" t="s">
        <v>121</v>
      </c>
      <c r="M33" s="1" t="s">
        <v>168</v>
      </c>
      <c r="N33" s="1"/>
      <c r="O33" s="1" t="s">
        <v>77</v>
      </c>
      <c r="P33" s="1" t="s">
        <v>163</v>
      </c>
      <c r="Q33" s="4" t="s">
        <v>96</v>
      </c>
      <c r="R33" s="10" t="s">
        <v>122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24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54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6"/>
      <c r="K5" s="75" t="s">
        <v>12</v>
      </c>
      <c r="L5" s="7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45</v>
      </c>
      <c r="E6" s="39">
        <v>862549040723283</v>
      </c>
      <c r="F6" s="53"/>
      <c r="G6" s="38" t="s">
        <v>65</v>
      </c>
      <c r="H6" s="38"/>
      <c r="I6" s="51"/>
      <c r="J6" s="1" t="s">
        <v>136</v>
      </c>
      <c r="K6" s="61"/>
      <c r="L6" s="40"/>
      <c r="M6" s="1" t="s">
        <v>101</v>
      </c>
      <c r="N6" s="42"/>
      <c r="O6" s="40" t="s">
        <v>102</v>
      </c>
      <c r="P6" s="40" t="s">
        <v>78</v>
      </c>
      <c r="Q6" s="3" t="s">
        <v>18</v>
      </c>
      <c r="R6" s="38" t="s">
        <v>31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6" zoomScale="70" zoomScaleNormal="70" workbookViewId="0">
      <selection activeCell="I28" sqref="I2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6"/>
      <c r="K5" s="6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44</v>
      </c>
      <c r="E6" s="39">
        <v>867717030427521</v>
      </c>
      <c r="F6" s="53"/>
      <c r="G6" s="38" t="s">
        <v>61</v>
      </c>
      <c r="H6" s="38"/>
      <c r="I6" s="51" t="s">
        <v>87</v>
      </c>
      <c r="J6" s="1" t="s">
        <v>90</v>
      </c>
      <c r="K6" s="61" t="s">
        <v>86</v>
      </c>
      <c r="L6" s="10" t="s">
        <v>71</v>
      </c>
      <c r="M6" s="1" t="s">
        <v>135</v>
      </c>
      <c r="N6" s="42"/>
      <c r="O6" s="40" t="s">
        <v>102</v>
      </c>
      <c r="P6" s="40" t="s">
        <v>78</v>
      </c>
      <c r="Q6" s="3" t="s">
        <v>18</v>
      </c>
      <c r="R6" s="38" t="s">
        <v>21</v>
      </c>
      <c r="S6" s="4"/>
      <c r="T6" s="64"/>
      <c r="U6" s="8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44327</v>
      </c>
      <c r="C7" s="37">
        <v>44335</v>
      </c>
      <c r="D7" s="38" t="s">
        <v>44</v>
      </c>
      <c r="E7" s="39">
        <v>867717030417613</v>
      </c>
      <c r="F7" s="53"/>
      <c r="G7" s="38" t="s">
        <v>61</v>
      </c>
      <c r="H7" s="38"/>
      <c r="I7" s="51" t="s">
        <v>82</v>
      </c>
      <c r="J7" s="1" t="s">
        <v>72</v>
      </c>
      <c r="K7" s="40"/>
      <c r="L7" s="10" t="s">
        <v>71</v>
      </c>
      <c r="M7" s="1" t="s">
        <v>81</v>
      </c>
      <c r="N7" s="1"/>
      <c r="O7" s="40" t="s">
        <v>77</v>
      </c>
      <c r="P7" s="1" t="s">
        <v>78</v>
      </c>
      <c r="Q7" s="4" t="s">
        <v>19</v>
      </c>
      <c r="R7" s="10" t="s">
        <v>36</v>
      </c>
      <c r="S7" s="4"/>
      <c r="T7" s="64"/>
      <c r="U7" s="85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44327</v>
      </c>
      <c r="C8" s="37">
        <v>44335</v>
      </c>
      <c r="D8" s="38" t="s">
        <v>44</v>
      </c>
      <c r="E8" s="39">
        <v>868183035852362</v>
      </c>
      <c r="F8" s="53"/>
      <c r="G8" s="38" t="s">
        <v>65</v>
      </c>
      <c r="H8" s="38"/>
      <c r="I8" s="51" t="s">
        <v>68</v>
      </c>
      <c r="J8" s="40" t="s">
        <v>75</v>
      </c>
      <c r="K8" s="51" t="s">
        <v>67</v>
      </c>
      <c r="L8" s="40" t="s">
        <v>71</v>
      </c>
      <c r="M8" s="10" t="s">
        <v>112</v>
      </c>
      <c r="N8" s="10"/>
      <c r="O8" s="40" t="s">
        <v>77</v>
      </c>
      <c r="P8" s="10" t="s">
        <v>78</v>
      </c>
      <c r="Q8" s="4" t="s">
        <v>19</v>
      </c>
      <c r="R8" s="10" t="s">
        <v>24</v>
      </c>
      <c r="S8" s="4"/>
      <c r="T8" s="64"/>
      <c r="U8" s="85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44327</v>
      </c>
      <c r="C9" s="37">
        <v>44335</v>
      </c>
      <c r="D9" s="38" t="s">
        <v>44</v>
      </c>
      <c r="E9" s="39">
        <v>868183038492729</v>
      </c>
      <c r="F9" s="53"/>
      <c r="G9" s="38" t="s">
        <v>61</v>
      </c>
      <c r="H9" s="2"/>
      <c r="I9" s="51"/>
      <c r="J9" s="1" t="s">
        <v>91</v>
      </c>
      <c r="K9" s="40"/>
      <c r="L9" s="40"/>
      <c r="M9" s="1" t="s">
        <v>135</v>
      </c>
      <c r="N9" s="42"/>
      <c r="O9" s="40" t="s">
        <v>102</v>
      </c>
      <c r="P9" s="40" t="s">
        <v>78</v>
      </c>
      <c r="Q9" s="3" t="s">
        <v>18</v>
      </c>
      <c r="R9" s="38" t="s">
        <v>35</v>
      </c>
      <c r="S9" s="4"/>
      <c r="T9" s="64"/>
      <c r="U9" s="85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44327</v>
      </c>
      <c r="C10" s="37">
        <v>44335</v>
      </c>
      <c r="D10" s="38" t="s">
        <v>44</v>
      </c>
      <c r="E10" s="39">
        <v>868183034593967</v>
      </c>
      <c r="F10" s="53"/>
      <c r="G10" s="38" t="s">
        <v>61</v>
      </c>
      <c r="H10" s="2"/>
      <c r="I10" s="51" t="s">
        <v>85</v>
      </c>
      <c r="J10" s="1"/>
      <c r="K10" s="1" t="s">
        <v>69</v>
      </c>
      <c r="L10" s="10" t="s">
        <v>71</v>
      </c>
      <c r="M10" s="10" t="s">
        <v>112</v>
      </c>
      <c r="N10" s="10"/>
      <c r="O10" s="40" t="s">
        <v>77</v>
      </c>
      <c r="P10" s="10" t="s">
        <v>78</v>
      </c>
      <c r="Q10" s="4" t="s">
        <v>19</v>
      </c>
      <c r="R10" s="10" t="s">
        <v>24</v>
      </c>
      <c r="S10" s="4"/>
      <c r="T10" s="64"/>
      <c r="U10" s="85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44327</v>
      </c>
      <c r="C11" s="37">
        <v>44335</v>
      </c>
      <c r="D11" s="38" t="s">
        <v>44</v>
      </c>
      <c r="E11" s="39">
        <v>868183035938674</v>
      </c>
      <c r="F11" s="53"/>
      <c r="G11" s="38" t="s">
        <v>61</v>
      </c>
      <c r="H11" s="2"/>
      <c r="I11" s="51" t="s">
        <v>74</v>
      </c>
      <c r="J11" s="40" t="s">
        <v>75</v>
      </c>
      <c r="K11" s="40" t="s">
        <v>71</v>
      </c>
      <c r="L11" s="40"/>
      <c r="M11" s="40" t="s">
        <v>76</v>
      </c>
      <c r="N11" s="1"/>
      <c r="O11" s="40" t="s">
        <v>77</v>
      </c>
      <c r="P11" s="1" t="s">
        <v>78</v>
      </c>
      <c r="Q11" s="3" t="s">
        <v>19</v>
      </c>
      <c r="R11" s="38" t="s">
        <v>24</v>
      </c>
      <c r="S11" s="4"/>
      <c r="T11" s="64"/>
      <c r="U11" s="85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44327</v>
      </c>
      <c r="C12" s="37">
        <v>44335</v>
      </c>
      <c r="D12" s="38" t="s">
        <v>44</v>
      </c>
      <c r="E12" s="39">
        <v>868183035936694</v>
      </c>
      <c r="F12" s="53"/>
      <c r="G12" s="38" t="s">
        <v>65</v>
      </c>
      <c r="H12" s="1"/>
      <c r="I12" s="57" t="s">
        <v>110</v>
      </c>
      <c r="J12" s="40" t="s">
        <v>105</v>
      </c>
      <c r="K12" s="1" t="s">
        <v>89</v>
      </c>
      <c r="L12" s="10" t="s">
        <v>71</v>
      </c>
      <c r="M12" s="40" t="s">
        <v>111</v>
      </c>
      <c r="N12" s="1"/>
      <c r="O12" s="40" t="s">
        <v>77</v>
      </c>
      <c r="P12" s="1" t="s">
        <v>78</v>
      </c>
      <c r="Q12" s="4" t="s">
        <v>18</v>
      </c>
      <c r="R12" s="38" t="s">
        <v>31</v>
      </c>
      <c r="S12" s="4"/>
      <c r="T12" s="64"/>
      <c r="U12" s="8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44327</v>
      </c>
      <c r="C13" s="37">
        <v>44335</v>
      </c>
      <c r="D13" s="38" t="s">
        <v>44</v>
      </c>
      <c r="E13" s="39">
        <v>868183035935407</v>
      </c>
      <c r="F13" s="53"/>
      <c r="G13" s="38" t="s">
        <v>61</v>
      </c>
      <c r="H13" s="13"/>
      <c r="I13" s="51"/>
      <c r="J13" s="1" t="s">
        <v>100</v>
      </c>
      <c r="K13" s="1"/>
      <c r="L13" s="40"/>
      <c r="M13" s="1" t="s">
        <v>101</v>
      </c>
      <c r="N13" s="1"/>
      <c r="O13" s="40" t="s">
        <v>102</v>
      </c>
      <c r="P13" s="1" t="s">
        <v>78</v>
      </c>
      <c r="Q13" s="3" t="s">
        <v>18</v>
      </c>
      <c r="R13" s="10" t="s">
        <v>30</v>
      </c>
      <c r="S13" s="4"/>
      <c r="T13" s="64"/>
      <c r="U13" s="85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44327</v>
      </c>
      <c r="C14" s="37">
        <v>44335</v>
      </c>
      <c r="D14" s="38" t="s">
        <v>44</v>
      </c>
      <c r="E14" s="39">
        <v>868183034613963</v>
      </c>
      <c r="F14" s="53"/>
      <c r="G14" s="38" t="s">
        <v>61</v>
      </c>
      <c r="H14" s="1"/>
      <c r="I14" s="51" t="s">
        <v>94</v>
      </c>
      <c r="J14" s="40" t="s">
        <v>92</v>
      </c>
      <c r="K14" s="1" t="s">
        <v>93</v>
      </c>
      <c r="L14" s="10" t="s">
        <v>71</v>
      </c>
      <c r="M14" s="40" t="s">
        <v>95</v>
      </c>
      <c r="N14" s="1"/>
      <c r="O14" s="40" t="s">
        <v>77</v>
      </c>
      <c r="P14" s="1" t="s">
        <v>78</v>
      </c>
      <c r="Q14" s="4" t="s">
        <v>96</v>
      </c>
      <c r="R14" s="38" t="s">
        <v>97</v>
      </c>
      <c r="S14" s="4"/>
      <c r="T14" s="64"/>
      <c r="U14" s="85"/>
      <c r="V14" s="4" t="s">
        <v>36</v>
      </c>
      <c r="W14" s="64"/>
    </row>
    <row r="15" spans="1:23" ht="18" customHeight="1" x14ac:dyDescent="0.25">
      <c r="A15" s="4">
        <v>10</v>
      </c>
      <c r="B15" s="37">
        <v>44327</v>
      </c>
      <c r="C15" s="37">
        <v>44335</v>
      </c>
      <c r="D15" s="38" t="s">
        <v>44</v>
      </c>
      <c r="E15" s="39">
        <v>867717030423033</v>
      </c>
      <c r="F15" s="53"/>
      <c r="G15" s="38" t="s">
        <v>61</v>
      </c>
      <c r="H15" s="1"/>
      <c r="I15" s="57" t="s">
        <v>99</v>
      </c>
      <c r="J15" s="1" t="s">
        <v>72</v>
      </c>
      <c r="K15" s="1"/>
      <c r="L15" s="10" t="s">
        <v>71</v>
      </c>
      <c r="M15" s="1" t="s">
        <v>81</v>
      </c>
      <c r="N15" s="1"/>
      <c r="O15" s="40" t="s">
        <v>77</v>
      </c>
      <c r="P15" s="1" t="s">
        <v>78</v>
      </c>
      <c r="Q15" s="4" t="s">
        <v>19</v>
      </c>
      <c r="R15" s="10" t="s">
        <v>36</v>
      </c>
      <c r="S15" s="4"/>
      <c r="T15" s="14"/>
      <c r="U15" s="85"/>
      <c r="V15" s="4" t="s">
        <v>24</v>
      </c>
      <c r="W15" s="64"/>
    </row>
    <row r="16" spans="1:23" ht="18" customHeight="1" x14ac:dyDescent="0.25">
      <c r="A16" s="4">
        <v>11</v>
      </c>
      <c r="B16" s="37">
        <v>44327</v>
      </c>
      <c r="C16" s="37">
        <v>44335</v>
      </c>
      <c r="D16" s="38" t="s">
        <v>44</v>
      </c>
      <c r="E16" s="39">
        <v>868183034806963</v>
      </c>
      <c r="F16" s="53"/>
      <c r="G16" s="38" t="s">
        <v>61</v>
      </c>
      <c r="H16" s="1"/>
      <c r="I16" s="57" t="s">
        <v>80</v>
      </c>
      <c r="J16" s="1" t="s">
        <v>72</v>
      </c>
      <c r="K16" s="1"/>
      <c r="L16" s="10" t="s">
        <v>71</v>
      </c>
      <c r="M16" s="1" t="s">
        <v>81</v>
      </c>
      <c r="N16" s="1"/>
      <c r="O16" s="40" t="s">
        <v>77</v>
      </c>
      <c r="P16" s="1" t="s">
        <v>78</v>
      </c>
      <c r="Q16" s="4" t="s">
        <v>19</v>
      </c>
      <c r="R16" s="10" t="s">
        <v>36</v>
      </c>
      <c r="S16" s="4"/>
      <c r="T16" s="14"/>
      <c r="U16" s="86"/>
      <c r="V16" s="4" t="s">
        <v>25</v>
      </c>
      <c r="W16" s="64"/>
    </row>
    <row r="17" spans="1:23" ht="18" customHeight="1" x14ac:dyDescent="0.25">
      <c r="A17" s="4">
        <v>12</v>
      </c>
      <c r="B17" s="37">
        <v>44327</v>
      </c>
      <c r="C17" s="37">
        <v>44335</v>
      </c>
      <c r="D17" s="38" t="s">
        <v>44</v>
      </c>
      <c r="E17" s="39">
        <v>868183035932362</v>
      </c>
      <c r="F17" s="53"/>
      <c r="G17" s="38" t="s">
        <v>61</v>
      </c>
      <c r="H17" s="1"/>
      <c r="I17" s="51" t="s">
        <v>88</v>
      </c>
      <c r="J17" s="40" t="s">
        <v>75</v>
      </c>
      <c r="K17" s="1" t="s">
        <v>89</v>
      </c>
      <c r="L17" s="10" t="s">
        <v>71</v>
      </c>
      <c r="M17" s="1" t="s">
        <v>135</v>
      </c>
      <c r="N17" s="42"/>
      <c r="O17" s="40" t="s">
        <v>102</v>
      </c>
      <c r="P17" s="40" t="s">
        <v>78</v>
      </c>
      <c r="Q17" s="3" t="s">
        <v>18</v>
      </c>
      <c r="R17" s="38" t="s">
        <v>35</v>
      </c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>
        <v>44327</v>
      </c>
      <c r="C18" s="37">
        <v>44335</v>
      </c>
      <c r="D18" s="38" t="s">
        <v>44</v>
      </c>
      <c r="E18" s="39">
        <v>868183034607536</v>
      </c>
      <c r="F18" s="53"/>
      <c r="G18" s="38" t="s">
        <v>61</v>
      </c>
      <c r="H18" s="1"/>
      <c r="I18" s="57" t="s">
        <v>98</v>
      </c>
      <c r="J18" s="1" t="s">
        <v>72</v>
      </c>
      <c r="K18" s="1"/>
      <c r="L18" s="10" t="s">
        <v>71</v>
      </c>
      <c r="M18" s="1" t="s">
        <v>81</v>
      </c>
      <c r="N18" s="1"/>
      <c r="O18" s="40" t="s">
        <v>77</v>
      </c>
      <c r="P18" s="1" t="s">
        <v>78</v>
      </c>
      <c r="Q18" s="4" t="s">
        <v>19</v>
      </c>
      <c r="R18" s="10" t="s">
        <v>36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37">
        <v>44335</v>
      </c>
      <c r="D19" s="38" t="s">
        <v>44</v>
      </c>
      <c r="E19" s="39">
        <v>868183035876486</v>
      </c>
      <c r="F19" s="53"/>
      <c r="G19" s="38" t="s">
        <v>61</v>
      </c>
      <c r="H19" s="1"/>
      <c r="I19" s="57" t="s">
        <v>108</v>
      </c>
      <c r="J19" s="1" t="s">
        <v>109</v>
      </c>
      <c r="K19" s="1" t="s">
        <v>89</v>
      </c>
      <c r="L19" s="10" t="s">
        <v>71</v>
      </c>
      <c r="M19" s="1" t="s">
        <v>95</v>
      </c>
      <c r="N19" s="1"/>
      <c r="O19" s="40" t="s">
        <v>77</v>
      </c>
      <c r="P19" s="1" t="s">
        <v>78</v>
      </c>
      <c r="Q19" s="4" t="s">
        <v>96</v>
      </c>
      <c r="R19" s="10" t="s">
        <v>97</v>
      </c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37">
        <v>44335</v>
      </c>
      <c r="D20" s="38" t="s">
        <v>44</v>
      </c>
      <c r="E20" s="39">
        <v>868183035890735</v>
      </c>
      <c r="F20" s="53"/>
      <c r="G20" s="38" t="s">
        <v>61</v>
      </c>
      <c r="H20" s="1"/>
      <c r="I20" s="57" t="s">
        <v>74</v>
      </c>
      <c r="J20" s="1" t="s">
        <v>72</v>
      </c>
      <c r="K20" s="1"/>
      <c r="L20" s="1" t="s">
        <v>71</v>
      </c>
      <c r="M20" s="1" t="s">
        <v>81</v>
      </c>
      <c r="N20" s="1"/>
      <c r="O20" s="40" t="s">
        <v>77</v>
      </c>
      <c r="P20" s="1" t="s">
        <v>78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24</v>
      </c>
      <c r="W20" s="14"/>
    </row>
    <row r="21" spans="1:23" ht="18" customHeight="1" x14ac:dyDescent="0.25">
      <c r="A21" s="4">
        <v>16</v>
      </c>
      <c r="B21" s="37">
        <v>44327</v>
      </c>
      <c r="C21" s="37">
        <v>44335</v>
      </c>
      <c r="D21" s="38" t="s">
        <v>44</v>
      </c>
      <c r="E21" s="39">
        <v>867717030430723</v>
      </c>
      <c r="F21" s="53"/>
      <c r="G21" s="38" t="s">
        <v>61</v>
      </c>
      <c r="H21" s="1"/>
      <c r="I21" s="57" t="s">
        <v>73</v>
      </c>
      <c r="J21" s="1" t="s">
        <v>72</v>
      </c>
      <c r="K21" s="1" t="s">
        <v>89</v>
      </c>
      <c r="L21" s="1" t="s">
        <v>71</v>
      </c>
      <c r="M21" s="1" t="s">
        <v>81</v>
      </c>
      <c r="N21" s="1"/>
      <c r="O21" s="40" t="s">
        <v>77</v>
      </c>
      <c r="P21" s="1" t="s">
        <v>78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12</v>
      </c>
      <c r="W21" s="14"/>
    </row>
    <row r="22" spans="1:23" ht="18" customHeight="1" x14ac:dyDescent="0.25">
      <c r="A22" s="4">
        <v>17</v>
      </c>
      <c r="B22" s="37">
        <v>44327</v>
      </c>
      <c r="C22" s="37">
        <v>44335</v>
      </c>
      <c r="D22" s="38" t="s">
        <v>44</v>
      </c>
      <c r="E22" s="39">
        <v>868183035873202</v>
      </c>
      <c r="F22" s="53"/>
      <c r="G22" s="38" t="s">
        <v>65</v>
      </c>
      <c r="H22" s="10"/>
      <c r="I22" s="57" t="s">
        <v>80</v>
      </c>
      <c r="J22" s="10" t="s">
        <v>104</v>
      </c>
      <c r="K22" s="1" t="s">
        <v>89</v>
      </c>
      <c r="L22" s="10" t="s">
        <v>71</v>
      </c>
      <c r="M22" s="10" t="s">
        <v>106</v>
      </c>
      <c r="N22" s="10"/>
      <c r="O22" s="40" t="s">
        <v>77</v>
      </c>
      <c r="P22" s="10" t="s">
        <v>78</v>
      </c>
      <c r="Q22" s="4" t="s">
        <v>96</v>
      </c>
      <c r="R22" s="10" t="s">
        <v>107</v>
      </c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37">
        <v>44327</v>
      </c>
      <c r="C23" s="37">
        <v>44335</v>
      </c>
      <c r="D23" s="38" t="s">
        <v>44</v>
      </c>
      <c r="E23" s="39">
        <v>868183034650924</v>
      </c>
      <c r="F23" s="53"/>
      <c r="G23" s="38" t="s">
        <v>61</v>
      </c>
      <c r="H23" s="10"/>
      <c r="I23" s="57" t="s">
        <v>70</v>
      </c>
      <c r="J23" s="1"/>
      <c r="K23" s="10" t="s">
        <v>69</v>
      </c>
      <c r="L23" s="10" t="s">
        <v>71</v>
      </c>
      <c r="M23" s="10" t="s">
        <v>112</v>
      </c>
      <c r="N23" s="10"/>
      <c r="O23" s="40" t="s">
        <v>77</v>
      </c>
      <c r="P23" s="10" t="s">
        <v>78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44327</v>
      </c>
      <c r="C24" s="37">
        <v>44335</v>
      </c>
      <c r="D24" s="38" t="s">
        <v>44</v>
      </c>
      <c r="E24" s="39">
        <v>867717030433578</v>
      </c>
      <c r="F24" s="53"/>
      <c r="G24" s="38" t="s">
        <v>61</v>
      </c>
      <c r="H24" s="10"/>
      <c r="I24" s="57" t="s">
        <v>103</v>
      </c>
      <c r="J24" s="1" t="s">
        <v>72</v>
      </c>
      <c r="K24" s="1"/>
      <c r="L24" s="1" t="s">
        <v>71</v>
      </c>
      <c r="M24" s="1" t="s">
        <v>81</v>
      </c>
      <c r="N24" s="1"/>
      <c r="O24" s="40" t="s">
        <v>77</v>
      </c>
      <c r="P24" s="1" t="s">
        <v>78</v>
      </c>
      <c r="Q24" s="4" t="s">
        <v>19</v>
      </c>
      <c r="R24" s="10" t="s">
        <v>36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44327</v>
      </c>
      <c r="C25" s="37">
        <v>44335</v>
      </c>
      <c r="D25" s="38" t="s">
        <v>44</v>
      </c>
      <c r="E25" s="39">
        <v>867717030427711</v>
      </c>
      <c r="F25" s="53"/>
      <c r="G25" s="38" t="s">
        <v>61</v>
      </c>
      <c r="H25" s="10"/>
      <c r="I25" s="57" t="s">
        <v>80</v>
      </c>
      <c r="J25" s="40" t="s">
        <v>75</v>
      </c>
      <c r="K25" s="10" t="s">
        <v>79</v>
      </c>
      <c r="L25" s="10" t="s">
        <v>71</v>
      </c>
      <c r="M25" s="1" t="s">
        <v>83</v>
      </c>
      <c r="N25" s="1"/>
      <c r="O25" s="40" t="s">
        <v>77</v>
      </c>
      <c r="P25" s="1" t="s">
        <v>78</v>
      </c>
      <c r="Q25" s="4" t="s">
        <v>19</v>
      </c>
      <c r="R25" s="10" t="s">
        <v>84</v>
      </c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>
        <v>44342</v>
      </c>
      <c r="C26" s="69">
        <v>44357</v>
      </c>
      <c r="D26" s="38" t="s">
        <v>44</v>
      </c>
      <c r="E26" s="39">
        <v>868183035877989</v>
      </c>
      <c r="F26" s="53"/>
      <c r="G26" s="38" t="s">
        <v>61</v>
      </c>
      <c r="H26" s="10"/>
      <c r="I26" s="57" t="s">
        <v>156</v>
      </c>
      <c r="J26" s="1" t="s">
        <v>72</v>
      </c>
      <c r="K26" s="10"/>
      <c r="L26" s="10" t="s">
        <v>71</v>
      </c>
      <c r="M26" s="1" t="s">
        <v>138</v>
      </c>
      <c r="N26" s="1"/>
      <c r="O26" s="40" t="s">
        <v>77</v>
      </c>
      <c r="P26" s="1" t="s">
        <v>78</v>
      </c>
      <c r="Q26" s="4" t="s">
        <v>19</v>
      </c>
      <c r="R26" s="10" t="s">
        <v>36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>
        <v>44342</v>
      </c>
      <c r="C27" s="69">
        <v>44357</v>
      </c>
      <c r="D27" s="38" t="s">
        <v>44</v>
      </c>
      <c r="E27" s="39">
        <v>867857039912493</v>
      </c>
      <c r="F27" s="53"/>
      <c r="G27" s="38" t="s">
        <v>61</v>
      </c>
      <c r="H27" s="10"/>
      <c r="I27" s="57" t="s">
        <v>80</v>
      </c>
      <c r="J27" s="1" t="s">
        <v>72</v>
      </c>
      <c r="K27" s="10"/>
      <c r="L27" s="10" t="s">
        <v>71</v>
      </c>
      <c r="M27" s="1" t="s">
        <v>138</v>
      </c>
      <c r="N27" s="1"/>
      <c r="O27" s="40" t="s">
        <v>77</v>
      </c>
      <c r="P27" s="1" t="s">
        <v>78</v>
      </c>
      <c r="Q27" s="4" t="s">
        <v>19</v>
      </c>
      <c r="R27" s="10" t="s">
        <v>36</v>
      </c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69">
        <v>44342</v>
      </c>
      <c r="C28" s="69">
        <v>44357</v>
      </c>
      <c r="D28" s="38" t="s">
        <v>44</v>
      </c>
      <c r="E28" s="39">
        <v>867717030420799</v>
      </c>
      <c r="F28" s="53"/>
      <c r="G28" s="38" t="s">
        <v>61</v>
      </c>
      <c r="H28" s="1"/>
      <c r="I28" s="57" t="s">
        <v>137</v>
      </c>
      <c r="J28" s="1" t="s">
        <v>72</v>
      </c>
      <c r="K28" s="1"/>
      <c r="L28" s="10" t="s">
        <v>71</v>
      </c>
      <c r="M28" s="1" t="s">
        <v>138</v>
      </c>
      <c r="N28" s="1"/>
      <c r="O28" s="40" t="s">
        <v>77</v>
      </c>
      <c r="P28" s="1" t="s">
        <v>78</v>
      </c>
      <c r="Q28" s="4" t="s">
        <v>19</v>
      </c>
      <c r="R28" s="10" t="s">
        <v>36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>
        <v>44342</v>
      </c>
      <c r="C29" s="69">
        <v>44357</v>
      </c>
      <c r="D29" s="38" t="s">
        <v>44</v>
      </c>
      <c r="E29" s="39">
        <v>868183033789475</v>
      </c>
      <c r="F29" s="53"/>
      <c r="G29" s="38" t="s">
        <v>61</v>
      </c>
      <c r="H29" s="1"/>
      <c r="I29" s="57" t="s">
        <v>150</v>
      </c>
      <c r="J29" s="1" t="s">
        <v>149</v>
      </c>
      <c r="K29" s="10" t="s">
        <v>69</v>
      </c>
      <c r="L29" s="10" t="s">
        <v>71</v>
      </c>
      <c r="M29" s="1" t="s">
        <v>143</v>
      </c>
      <c r="N29" s="1"/>
      <c r="O29" s="1" t="s">
        <v>77</v>
      </c>
      <c r="P29" s="1" t="s">
        <v>78</v>
      </c>
      <c r="Q29" s="4" t="s">
        <v>18</v>
      </c>
      <c r="R29" s="10" t="s">
        <v>31</v>
      </c>
      <c r="S29" s="4"/>
      <c r="T29" s="14"/>
      <c r="U29" s="4" t="s">
        <v>52</v>
      </c>
      <c r="V29" s="10">
        <f>COUNTIF($R$6:$R$51,"*NG*")</f>
        <v>5</v>
      </c>
      <c r="W29" s="14"/>
    </row>
    <row r="30" spans="1:23" ht="18" customHeight="1" x14ac:dyDescent="0.25">
      <c r="A30" s="4">
        <v>25</v>
      </c>
      <c r="B30" s="69">
        <v>44342</v>
      </c>
      <c r="C30" s="69">
        <v>44357</v>
      </c>
      <c r="D30" s="38" t="s">
        <v>44</v>
      </c>
      <c r="E30" s="39">
        <v>867717030420260</v>
      </c>
      <c r="F30" s="53"/>
      <c r="G30" s="38" t="s">
        <v>61</v>
      </c>
      <c r="H30" s="1"/>
      <c r="I30" s="57" t="s">
        <v>137</v>
      </c>
      <c r="J30" s="1" t="s">
        <v>72</v>
      </c>
      <c r="K30" s="1"/>
      <c r="L30" s="10" t="s">
        <v>71</v>
      </c>
      <c r="M30" s="1" t="s">
        <v>138</v>
      </c>
      <c r="N30" s="1"/>
      <c r="O30" s="40" t="s">
        <v>77</v>
      </c>
      <c r="P30" s="1" t="s">
        <v>78</v>
      </c>
      <c r="Q30" s="4" t="s">
        <v>19</v>
      </c>
      <c r="R30" s="10" t="s">
        <v>36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>
        <v>44342</v>
      </c>
      <c r="C31" s="69">
        <v>44357</v>
      </c>
      <c r="D31" s="38" t="s">
        <v>44</v>
      </c>
      <c r="E31" s="39">
        <v>868183034570320</v>
      </c>
      <c r="F31" s="53"/>
      <c r="G31" s="38" t="s">
        <v>61</v>
      </c>
      <c r="H31" s="1"/>
      <c r="I31" s="57" t="s">
        <v>113</v>
      </c>
      <c r="J31" s="1"/>
      <c r="K31" s="1" t="s">
        <v>93</v>
      </c>
      <c r="L31" s="10" t="s">
        <v>71</v>
      </c>
      <c r="M31" s="1" t="s">
        <v>151</v>
      </c>
      <c r="N31" s="1"/>
      <c r="O31" s="1" t="s">
        <v>77</v>
      </c>
      <c r="P31" s="1" t="s">
        <v>78</v>
      </c>
      <c r="Q31" s="4" t="s">
        <v>19</v>
      </c>
      <c r="R31" s="10" t="s">
        <v>24</v>
      </c>
      <c r="S31" s="4"/>
      <c r="T31" s="14"/>
      <c r="U31" s="4" t="s">
        <v>22</v>
      </c>
      <c r="V31" s="10">
        <f>COUNTIF($R$6:$R$51,"*LK*")</f>
        <v>8</v>
      </c>
      <c r="W31" s="14"/>
    </row>
    <row r="32" spans="1:23" ht="18" customHeight="1" x14ac:dyDescent="0.25">
      <c r="A32" s="4">
        <v>27</v>
      </c>
      <c r="B32" s="69">
        <v>44342</v>
      </c>
      <c r="C32" s="69">
        <v>44357</v>
      </c>
      <c r="D32" s="38" t="s">
        <v>44</v>
      </c>
      <c r="E32" s="39">
        <v>867857039911925</v>
      </c>
      <c r="F32" s="53"/>
      <c r="G32" s="38" t="s">
        <v>61</v>
      </c>
      <c r="H32" s="1"/>
      <c r="I32" s="57" t="s">
        <v>115</v>
      </c>
      <c r="J32" s="1" t="s">
        <v>72</v>
      </c>
      <c r="K32" s="10" t="s">
        <v>71</v>
      </c>
      <c r="L32" s="1"/>
      <c r="M32" s="1" t="s">
        <v>138</v>
      </c>
      <c r="N32" s="1"/>
      <c r="O32" s="40" t="s">
        <v>77</v>
      </c>
      <c r="P32" s="1" t="s">
        <v>78</v>
      </c>
      <c r="Q32" s="4" t="s">
        <v>19</v>
      </c>
      <c r="R32" s="10" t="s">
        <v>36</v>
      </c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9">
        <v>44342</v>
      </c>
      <c r="C33" s="69">
        <v>44357</v>
      </c>
      <c r="D33" s="38" t="s">
        <v>44</v>
      </c>
      <c r="E33" s="39">
        <v>868183034670021</v>
      </c>
      <c r="F33" s="53"/>
      <c r="G33" s="38" t="s">
        <v>61</v>
      </c>
      <c r="H33" s="1"/>
      <c r="I33" s="57" t="s">
        <v>98</v>
      </c>
      <c r="J33" s="1" t="s">
        <v>72</v>
      </c>
      <c r="K33" s="10" t="s">
        <v>71</v>
      </c>
      <c r="L33" s="1"/>
      <c r="M33" s="1" t="s">
        <v>138</v>
      </c>
      <c r="N33" s="1"/>
      <c r="O33" s="40" t="s">
        <v>77</v>
      </c>
      <c r="P33" s="1" t="s">
        <v>78</v>
      </c>
      <c r="Q33" s="4" t="s">
        <v>19</v>
      </c>
      <c r="R33" s="10" t="s">
        <v>36</v>
      </c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9">
        <v>44342</v>
      </c>
      <c r="C34" s="69">
        <v>44357</v>
      </c>
      <c r="D34" s="38" t="s">
        <v>44</v>
      </c>
      <c r="E34" s="39">
        <v>868183038027921</v>
      </c>
      <c r="F34" s="53"/>
      <c r="G34" s="38" t="s">
        <v>65</v>
      </c>
      <c r="H34" s="1"/>
      <c r="I34" s="57" t="s">
        <v>155</v>
      </c>
      <c r="J34" s="40" t="s">
        <v>158</v>
      </c>
      <c r="K34" s="1" t="s">
        <v>89</v>
      </c>
      <c r="L34" s="10" t="s">
        <v>71</v>
      </c>
      <c r="M34" s="1" t="s">
        <v>106</v>
      </c>
      <c r="N34" s="10"/>
      <c r="O34" s="40" t="s">
        <v>77</v>
      </c>
      <c r="P34" s="10" t="s">
        <v>78</v>
      </c>
      <c r="Q34" s="4" t="s">
        <v>96</v>
      </c>
      <c r="R34" s="10" t="s">
        <v>107</v>
      </c>
      <c r="S34" s="4"/>
      <c r="T34" s="14"/>
      <c r="U34" s="4" t="s">
        <v>48</v>
      </c>
      <c r="V34" s="10">
        <f>COUNTIF($R$6:$R$51,"*RTB*")</f>
        <v>14</v>
      </c>
      <c r="W34" s="14"/>
    </row>
    <row r="35" spans="1:24" ht="18" customHeight="1" x14ac:dyDescent="0.25">
      <c r="A35" s="4">
        <v>30</v>
      </c>
      <c r="B35" s="69">
        <v>44342</v>
      </c>
      <c r="C35" s="69">
        <v>44357</v>
      </c>
      <c r="D35" s="38" t="s">
        <v>44</v>
      </c>
      <c r="E35" s="39">
        <v>868183037857047</v>
      </c>
      <c r="F35" s="53"/>
      <c r="G35" s="38" t="s">
        <v>65</v>
      </c>
      <c r="H35" s="1"/>
      <c r="I35" s="57" t="s">
        <v>80</v>
      </c>
      <c r="J35" s="1" t="s">
        <v>90</v>
      </c>
      <c r="K35" s="1" t="s">
        <v>71</v>
      </c>
      <c r="L35" s="1"/>
      <c r="M35" s="1" t="s">
        <v>143</v>
      </c>
      <c r="N35" s="1"/>
      <c r="O35" s="1" t="s">
        <v>77</v>
      </c>
      <c r="P35" s="1" t="s">
        <v>78</v>
      </c>
      <c r="Q35" s="4" t="s">
        <v>18</v>
      </c>
      <c r="R35" s="10" t="s">
        <v>30</v>
      </c>
      <c r="S35" s="4"/>
      <c r="T35" s="14"/>
      <c r="U35" s="4" t="s">
        <v>38</v>
      </c>
      <c r="V35" s="10">
        <f>COUNTIF($R$6:$R$51,"*NCFW*")</f>
        <v>15</v>
      </c>
      <c r="W35" s="14"/>
    </row>
    <row r="36" spans="1:24" ht="18" customHeight="1" x14ac:dyDescent="0.25">
      <c r="A36" s="4">
        <v>31</v>
      </c>
      <c r="B36" s="69">
        <v>44342</v>
      </c>
      <c r="C36" s="69">
        <v>44357</v>
      </c>
      <c r="D36" s="38" t="s">
        <v>44</v>
      </c>
      <c r="E36" s="39">
        <v>868183037812976</v>
      </c>
      <c r="F36" s="53"/>
      <c r="G36" s="38" t="s">
        <v>65</v>
      </c>
      <c r="H36" s="1"/>
      <c r="I36" s="57" t="s">
        <v>80</v>
      </c>
      <c r="J36" s="1" t="s">
        <v>90</v>
      </c>
      <c r="K36" s="1" t="s">
        <v>71</v>
      </c>
      <c r="L36" s="1"/>
      <c r="M36" s="1" t="s">
        <v>143</v>
      </c>
      <c r="N36" s="1"/>
      <c r="O36" s="1" t="s">
        <v>77</v>
      </c>
      <c r="P36" s="1" t="s">
        <v>78</v>
      </c>
      <c r="Q36" s="4" t="s">
        <v>18</v>
      </c>
      <c r="R36" s="10" t="s">
        <v>30</v>
      </c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>
        <v>44342</v>
      </c>
      <c r="C37" s="69">
        <v>44357</v>
      </c>
      <c r="D37" s="38" t="s">
        <v>44</v>
      </c>
      <c r="E37" s="39">
        <v>860157040207356</v>
      </c>
      <c r="F37" s="53"/>
      <c r="G37" s="38" t="s">
        <v>65</v>
      </c>
      <c r="H37" s="40" t="s">
        <v>145</v>
      </c>
      <c r="I37" s="1" t="s">
        <v>80</v>
      </c>
      <c r="J37" s="1" t="s">
        <v>148</v>
      </c>
      <c r="K37" s="1" t="s">
        <v>89</v>
      </c>
      <c r="L37" s="1" t="s">
        <v>71</v>
      </c>
      <c r="M37" s="1" t="s">
        <v>146</v>
      </c>
      <c r="N37" s="1"/>
      <c r="O37" s="1" t="s">
        <v>77</v>
      </c>
      <c r="P37" s="1" t="s">
        <v>78</v>
      </c>
      <c r="Q37" s="4" t="s">
        <v>19</v>
      </c>
      <c r="R37" s="10" t="s">
        <v>147</v>
      </c>
      <c r="S37" s="4"/>
      <c r="T37" s="14"/>
      <c r="U37" s="18" t="s">
        <v>33</v>
      </c>
      <c r="V37" s="10">
        <f>SUM(V26:V36)</f>
        <v>50</v>
      </c>
      <c r="W37" s="14"/>
    </row>
    <row r="38" spans="1:24" ht="18" customHeight="1" x14ac:dyDescent="0.25">
      <c r="A38" s="4">
        <v>33</v>
      </c>
      <c r="B38" s="69">
        <v>44342</v>
      </c>
      <c r="C38" s="69">
        <v>44357</v>
      </c>
      <c r="D38" s="38" t="s">
        <v>44</v>
      </c>
      <c r="E38" s="39">
        <v>868183035906333</v>
      </c>
      <c r="F38" s="53"/>
      <c r="G38" s="38" t="s">
        <v>61</v>
      </c>
      <c r="H38" s="1"/>
      <c r="I38" s="57" t="s">
        <v>141</v>
      </c>
      <c r="J38" s="1"/>
      <c r="K38" s="10" t="s">
        <v>71</v>
      </c>
      <c r="L38" s="1"/>
      <c r="M38" s="1" t="s">
        <v>157</v>
      </c>
      <c r="N38" s="1"/>
      <c r="O38" s="1" t="s">
        <v>77</v>
      </c>
      <c r="P38" s="1" t="s">
        <v>78</v>
      </c>
      <c r="Q38" s="4" t="s">
        <v>19</v>
      </c>
      <c r="R38" s="1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>
        <v>44342</v>
      </c>
      <c r="C39" s="69">
        <v>44357</v>
      </c>
      <c r="D39" s="38" t="s">
        <v>44</v>
      </c>
      <c r="E39" s="39">
        <v>867717030422860</v>
      </c>
      <c r="F39" s="53"/>
      <c r="G39" s="38" t="s">
        <v>61</v>
      </c>
      <c r="H39" s="1"/>
      <c r="I39" s="57" t="s">
        <v>68</v>
      </c>
      <c r="J39" s="1" t="s">
        <v>142</v>
      </c>
      <c r="K39" s="1" t="s">
        <v>89</v>
      </c>
      <c r="L39" s="10" t="s">
        <v>71</v>
      </c>
      <c r="M39" s="1" t="s">
        <v>162</v>
      </c>
      <c r="N39" s="1"/>
      <c r="O39" s="1" t="s">
        <v>77</v>
      </c>
      <c r="P39" s="1" t="s">
        <v>78</v>
      </c>
      <c r="Q39" s="1" t="s">
        <v>18</v>
      </c>
      <c r="R39" s="1" t="s">
        <v>30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>
        <v>44342</v>
      </c>
      <c r="C40" s="69">
        <v>44357</v>
      </c>
      <c r="D40" s="38" t="s">
        <v>44</v>
      </c>
      <c r="E40" s="39">
        <v>867717030424957</v>
      </c>
      <c r="F40" s="53"/>
      <c r="G40" s="38" t="s">
        <v>61</v>
      </c>
      <c r="H40" s="1"/>
      <c r="I40" s="57" t="s">
        <v>80</v>
      </c>
      <c r="J40" s="40" t="s">
        <v>140</v>
      </c>
      <c r="K40" s="1" t="s">
        <v>139</v>
      </c>
      <c r="L40" s="10" t="s">
        <v>71</v>
      </c>
      <c r="M40" s="1" t="s">
        <v>135</v>
      </c>
      <c r="N40" s="1"/>
      <c r="O40" s="1" t="s">
        <v>102</v>
      </c>
      <c r="P40" s="1" t="s">
        <v>78</v>
      </c>
      <c r="Q40" s="1" t="s">
        <v>18</v>
      </c>
      <c r="R40" s="1" t="s">
        <v>35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>
        <v>44342</v>
      </c>
      <c r="C41" s="69">
        <v>44357</v>
      </c>
      <c r="D41" s="38" t="s">
        <v>44</v>
      </c>
      <c r="E41" s="39">
        <v>868183037857971</v>
      </c>
      <c r="F41" s="53"/>
      <c r="G41" s="38" t="s">
        <v>65</v>
      </c>
      <c r="H41" s="1"/>
      <c r="I41" s="57" t="s">
        <v>80</v>
      </c>
      <c r="J41" s="1" t="s">
        <v>90</v>
      </c>
      <c r="K41" s="1"/>
      <c r="L41" s="10" t="s">
        <v>71</v>
      </c>
      <c r="M41" s="1" t="s">
        <v>143</v>
      </c>
      <c r="N41" s="1"/>
      <c r="O41" s="1" t="s">
        <v>77</v>
      </c>
      <c r="P41" s="1" t="s">
        <v>78</v>
      </c>
      <c r="Q41" s="4" t="s">
        <v>18</v>
      </c>
      <c r="R41" s="10" t="s">
        <v>97</v>
      </c>
      <c r="S41" s="4"/>
      <c r="T41" s="14"/>
      <c r="U41" s="18" t="s">
        <v>41</v>
      </c>
      <c r="V41" s="10">
        <f>COUNTIF($O$6:$O$51,"*KS*")</f>
        <v>5</v>
      </c>
      <c r="W41" s="14"/>
    </row>
    <row r="42" spans="1:24" ht="18" customHeight="1" x14ac:dyDescent="0.25">
      <c r="A42" s="4">
        <v>37</v>
      </c>
      <c r="B42" s="69">
        <v>44342</v>
      </c>
      <c r="C42" s="69">
        <v>44357</v>
      </c>
      <c r="D42" s="38" t="s">
        <v>44</v>
      </c>
      <c r="E42" s="39">
        <v>860157040208149</v>
      </c>
      <c r="F42" s="53"/>
      <c r="G42" s="38" t="s">
        <v>61</v>
      </c>
      <c r="H42" s="40" t="s">
        <v>145</v>
      </c>
      <c r="I42" s="57" t="s">
        <v>80</v>
      </c>
      <c r="J42" s="1" t="s">
        <v>144</v>
      </c>
      <c r="K42" s="1" t="s">
        <v>89</v>
      </c>
      <c r="L42" s="10" t="s">
        <v>71</v>
      </c>
      <c r="M42" s="1" t="s">
        <v>146</v>
      </c>
      <c r="N42" s="1"/>
      <c r="O42" s="1" t="s">
        <v>77</v>
      </c>
      <c r="P42" s="1" t="s">
        <v>78</v>
      </c>
      <c r="Q42" s="4" t="s">
        <v>19</v>
      </c>
      <c r="R42" s="10" t="s">
        <v>147</v>
      </c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>
        <v>44342</v>
      </c>
      <c r="C43" s="69">
        <v>44357</v>
      </c>
      <c r="D43" s="38" t="s">
        <v>44</v>
      </c>
      <c r="E43" s="39">
        <v>867717030475413</v>
      </c>
      <c r="F43" s="53"/>
      <c r="G43" s="38" t="s">
        <v>61</v>
      </c>
      <c r="H43" s="1"/>
      <c r="I43" s="57" t="s">
        <v>103</v>
      </c>
      <c r="J43" s="1" t="s">
        <v>72</v>
      </c>
      <c r="K43" s="10" t="s">
        <v>71</v>
      </c>
      <c r="L43" s="1"/>
      <c r="M43" s="1" t="s">
        <v>138</v>
      </c>
      <c r="N43" s="1"/>
      <c r="O43" s="40" t="s">
        <v>77</v>
      </c>
      <c r="P43" s="1" t="s">
        <v>78</v>
      </c>
      <c r="Q43" s="4" t="s">
        <v>19</v>
      </c>
      <c r="R43" s="10" t="s">
        <v>36</v>
      </c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>
        <v>44342</v>
      </c>
      <c r="C44" s="69">
        <v>44357</v>
      </c>
      <c r="D44" s="38" t="s">
        <v>44</v>
      </c>
      <c r="E44" s="39">
        <v>860157040208057</v>
      </c>
      <c r="F44" s="53"/>
      <c r="G44" s="38" t="s">
        <v>65</v>
      </c>
      <c r="H44" s="1"/>
      <c r="I44" s="57" t="s">
        <v>152</v>
      </c>
      <c r="J44" s="1" t="s">
        <v>153</v>
      </c>
      <c r="K44" s="1" t="s">
        <v>89</v>
      </c>
      <c r="L44" s="10" t="s">
        <v>71</v>
      </c>
      <c r="M44" s="1" t="s">
        <v>154</v>
      </c>
      <c r="N44" s="1"/>
      <c r="O44" s="1" t="s">
        <v>77</v>
      </c>
      <c r="P44" s="1" t="s">
        <v>78</v>
      </c>
      <c r="Q44" s="4" t="s">
        <v>96</v>
      </c>
      <c r="R44" s="10" t="s">
        <v>97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>
        <v>44342</v>
      </c>
      <c r="C45" s="69">
        <v>44357</v>
      </c>
      <c r="D45" s="38" t="s">
        <v>44</v>
      </c>
      <c r="E45" s="39">
        <v>868183034602842</v>
      </c>
      <c r="F45" s="53"/>
      <c r="G45" s="38" t="s">
        <v>61</v>
      </c>
      <c r="H45" s="1"/>
      <c r="I45" s="57" t="s">
        <v>73</v>
      </c>
      <c r="J45" s="40" t="s">
        <v>75</v>
      </c>
      <c r="K45" s="1" t="s">
        <v>93</v>
      </c>
      <c r="L45" s="10" t="s">
        <v>71</v>
      </c>
      <c r="M45" s="40" t="s">
        <v>76</v>
      </c>
      <c r="N45" s="1"/>
      <c r="O45" s="40" t="s">
        <v>77</v>
      </c>
      <c r="P45" s="1" t="s">
        <v>78</v>
      </c>
      <c r="Q45" s="3" t="s">
        <v>19</v>
      </c>
      <c r="R45" s="38" t="s">
        <v>24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>
        <v>44342</v>
      </c>
      <c r="C46" s="69">
        <v>44357</v>
      </c>
      <c r="D46" s="38" t="s">
        <v>44</v>
      </c>
      <c r="E46" s="39">
        <v>868183035893002</v>
      </c>
      <c r="F46" s="53"/>
      <c r="G46" s="38" t="s">
        <v>61</v>
      </c>
      <c r="H46" s="1"/>
      <c r="I46" s="57" t="s">
        <v>74</v>
      </c>
      <c r="J46" s="1" t="s">
        <v>149</v>
      </c>
      <c r="K46" s="10" t="s">
        <v>71</v>
      </c>
      <c r="L46" s="1"/>
      <c r="M46" s="1" t="s">
        <v>143</v>
      </c>
      <c r="N46" s="1"/>
      <c r="O46" s="1" t="s">
        <v>77</v>
      </c>
      <c r="P46" s="1" t="s">
        <v>78</v>
      </c>
      <c r="Q46" s="4" t="s">
        <v>18</v>
      </c>
      <c r="R46" s="10" t="s">
        <v>31</v>
      </c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47" sqref="G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2021-07-14T04:33:49Z</dcterms:modified>
</cp:coreProperties>
</file>