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9\1.XuLyBH\"/>
    </mc:Choice>
  </mc:AlternateContent>
  <bookViews>
    <workbookView xWindow="0" yWindow="4215" windowWidth="21600" windowHeight="11385"/>
  </bookViews>
  <sheets>
    <sheet name="TG102LE" sheetId="54" r:id="rId1"/>
    <sheet name="VNSH02" sheetId="53" r:id="rId2"/>
  </sheets>
  <definedNames>
    <definedName name="_xlnm._FilterDatabase" localSheetId="0" hidden="1">TG102LE!$S$4:$S$50</definedName>
    <definedName name="_xlnm._FilterDatabase" localSheetId="1" hidden="1">VNSH02!$S$4:$S$50</definedName>
    <definedName name="_xlnm.Criteria" localSheetId="0">TG102LE!$S$4:$S$50</definedName>
    <definedName name="_xlnm.Criteria" localSheetId="1">VNSH02!$S$4:$S$50</definedName>
  </definedNames>
  <calcPr calcId="152511"/>
</workbook>
</file>

<file path=xl/calcChain.xml><?xml version="1.0" encoding="utf-8"?>
<calcChain xmlns="http://schemas.openxmlformats.org/spreadsheetml/2006/main">
  <c r="X47" i="54" l="1"/>
  <c r="W47" i="54"/>
  <c r="V47" i="54"/>
  <c r="T47" i="54"/>
  <c r="X46" i="54"/>
  <c r="W46" i="54"/>
  <c r="V46" i="54"/>
  <c r="X45" i="54"/>
  <c r="W45" i="54"/>
  <c r="V45" i="54"/>
  <c r="X44" i="54"/>
  <c r="W44" i="54"/>
  <c r="V44" i="54"/>
  <c r="V40" i="54"/>
  <c r="V39" i="54"/>
  <c r="V33" i="54"/>
  <c r="V32" i="54"/>
  <c r="V31" i="54"/>
  <c r="V29" i="54"/>
  <c r="V28" i="54"/>
  <c r="V27" i="54"/>
  <c r="V26" i="54"/>
  <c r="V25" i="54"/>
  <c r="V20" i="54"/>
  <c r="X47" i="53" l="1"/>
  <c r="W47" i="53"/>
  <c r="V47" i="53"/>
  <c r="T47" i="53"/>
  <c r="X46" i="53"/>
  <c r="W46" i="53"/>
  <c r="V46" i="53"/>
  <c r="X45" i="53"/>
  <c r="W45" i="53"/>
  <c r="V45" i="53"/>
  <c r="X44" i="53"/>
  <c r="W44" i="53"/>
  <c r="V44" i="53"/>
  <c r="V40" i="53"/>
  <c r="V39" i="53"/>
  <c r="V33" i="53"/>
  <c r="V32" i="53"/>
  <c r="V31" i="53"/>
  <c r="V29" i="53"/>
  <c r="V28" i="53"/>
  <c r="V27" i="53"/>
  <c r="V26" i="53"/>
  <c r="V25" i="53"/>
  <c r="V20" i="53"/>
</calcChain>
</file>

<file path=xl/sharedStrings.xml><?xml version="1.0" encoding="utf-8"?>
<sst xmlns="http://schemas.openxmlformats.org/spreadsheetml/2006/main" count="188" uniqueCount="88">
  <si>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</si>
  <si>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</si>
  <si>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</si>
  <si>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</si>
  <si>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</si>
  <si>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</si>
  <si>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</si>
  <si>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</si>
  <si>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</si>
  <si>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</si>
  <si>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</si>
  <si>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</si>
  <si>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</si>
  <si>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</si>
  <si>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</si>
  <si>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</si>
  <si>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</si>
  <si>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</si>
  <si>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</si>
  <si>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</si>
  <si>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</si>
  <si>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</si>
  <si>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</si>
  <si>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</si>
  <si>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</si>
  <si>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</si>
  <si>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</si>
  <si>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</si>
  <si>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</si>
  <si>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</si>
  <si>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</si>
  <si>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</si>
  <si>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</si>
  <si>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</si>
  <si>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</si>
  <si>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</si>
  <si>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</si>
  <si>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</si>
  <si>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</si>
  <si>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</si>
  <si>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</si>
  <si>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</si>
  <si>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</si>
  <si>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</si>
  <si>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</si>
  <si>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</si>
  <si>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</si>
  <si>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</si>
  <si>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</si>
  <si>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</si>
  <si>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</si>
  <si>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</si>
  <si>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</si>
  <si>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</si>
  <si>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</si>
  <si>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</si>
  <si>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</si>
  <si>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</si>
  <si>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</si>
  <si>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</si>
  <si>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</si>
  <si>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Còn BH</t>
  </si>
  <si>
    <t>A. Trực</t>
  </si>
  <si>
    <t>VNSH02</t>
  </si>
  <si>
    <t>Dây nguồn</t>
  </si>
  <si>
    <t>Dầy nguồn lỗi đầu connector</t>
  </si>
  <si>
    <t>Thay dây nguồn mới</t>
  </si>
  <si>
    <t>WP211120135S01641 / 00320028CB</t>
  </si>
  <si>
    <t>125.212.203.105,21083</t>
  </si>
  <si>
    <t>BT</t>
  </si>
  <si>
    <t>Tùng</t>
  </si>
  <si>
    <t>125.212.203.114,13232</t>
  </si>
  <si>
    <t>H</t>
  </si>
  <si>
    <t>LE.2.00.---28.200624</t>
  </si>
  <si>
    <t>LE.3.00.---01.200923</t>
  </si>
  <si>
    <t>Lỗi khay sim</t>
  </si>
  <si>
    <t>Hết hạn dv</t>
  </si>
  <si>
    <t>Thay khay sim, hạ FW</t>
  </si>
  <si>
    <t>PC+PM</t>
  </si>
  <si>
    <t>125.212.203.114,16464</t>
  </si>
  <si>
    <t>Thiết bị hoạt động bình thường</t>
  </si>
  <si>
    <t>Test lại thiết bị</t>
  </si>
  <si>
    <t>s</t>
  </si>
  <si>
    <t>LE.1.00.---01.180710</t>
  </si>
  <si>
    <t>125.212.203.114,16363</t>
  </si>
  <si>
    <t>Thiết bị không nhận sim</t>
  </si>
  <si>
    <t>SF,NCFW</t>
  </si>
  <si>
    <t>Khởi tạo lại module GSM,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</si>
</sst>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I1" zoomScale="115" zoomScaleNormal="115" workbookViewId="0">
      <selection activeCell="L15" sqref="L15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27"/>
    </row>
    <row r="2" spans="1:23" ht="24.95" customHeight="1" x14ac:dyDescent="0.25">
      <c r="A2" s="63" t="s">
        <v>8</v>
      </c>
      <c r="B2" s="64"/>
      <c r="C2" s="64"/>
      <c r="D2" s="64"/>
      <c r="E2" s="65" t="s">
        <v>62</v>
      </c>
      <c r="F2" s="65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6" t="s">
        <v>0</v>
      </c>
      <c r="B4" s="61" t="s">
        <v>7</v>
      </c>
      <c r="C4" s="61"/>
      <c r="D4" s="61"/>
      <c r="E4" s="61"/>
      <c r="F4" s="61"/>
      <c r="G4" s="61"/>
      <c r="H4" s="61"/>
      <c r="I4" s="61"/>
      <c r="J4" s="61" t="s">
        <v>10</v>
      </c>
      <c r="K4" s="61"/>
      <c r="L4" s="58" t="s">
        <v>60</v>
      </c>
      <c r="M4" s="58" t="s">
        <v>40</v>
      </c>
      <c r="N4" s="58" t="s">
        <v>9</v>
      </c>
      <c r="O4" s="58" t="s">
        <v>6</v>
      </c>
      <c r="P4" s="56" t="s">
        <v>13</v>
      </c>
      <c r="Q4" s="58" t="s">
        <v>37</v>
      </c>
      <c r="R4" s="58" t="s">
        <v>51</v>
      </c>
      <c r="S4" s="60" t="s">
        <v>52</v>
      </c>
      <c r="U4" s="61" t="s">
        <v>37</v>
      </c>
      <c r="V4" s="61" t="s">
        <v>51</v>
      </c>
      <c r="W4" s="28"/>
    </row>
    <row r="5" spans="1:23" ht="50.1" customHeight="1" x14ac:dyDescent="0.25">
      <c r="A5" s="66"/>
      <c r="B5" s="52" t="s">
        <v>1</v>
      </c>
      <c r="C5" s="52" t="s">
        <v>2</v>
      </c>
      <c r="D5" s="52" t="s">
        <v>3</v>
      </c>
      <c r="E5" s="52" t="s">
        <v>41</v>
      </c>
      <c r="F5" s="52" t="s">
        <v>4</v>
      </c>
      <c r="G5" s="52" t="s">
        <v>5</v>
      </c>
      <c r="H5" s="52" t="s">
        <v>53</v>
      </c>
      <c r="I5" s="33" t="s">
        <v>14</v>
      </c>
      <c r="J5" s="52" t="s">
        <v>11</v>
      </c>
      <c r="K5" s="52" t="s">
        <v>12</v>
      </c>
      <c r="L5" s="59"/>
      <c r="M5" s="59"/>
      <c r="N5" s="59"/>
      <c r="O5" s="59"/>
      <c r="P5" s="57"/>
      <c r="Q5" s="59"/>
      <c r="R5" s="59"/>
      <c r="S5" s="60"/>
      <c r="U5" s="61"/>
      <c r="V5" s="61"/>
      <c r="W5" s="28"/>
    </row>
    <row r="6" spans="1:23" ht="18" customHeight="1" x14ac:dyDescent="0.25">
      <c r="A6" s="45">
        <v>1</v>
      </c>
      <c r="B6" s="38">
        <v>45188</v>
      </c>
      <c r="C6" s="38">
        <v>45188</v>
      </c>
      <c r="D6" s="37" t="s">
        <v>42</v>
      </c>
      <c r="E6" s="39">
        <v>868183033816385</v>
      </c>
      <c r="F6" s="37"/>
      <c r="G6" s="37" t="s">
        <v>72</v>
      </c>
      <c r="H6" s="37" t="s">
        <v>76</v>
      </c>
      <c r="I6" s="40" t="s">
        <v>71</v>
      </c>
      <c r="J6" s="42" t="s">
        <v>74</v>
      </c>
      <c r="K6" s="43" t="s">
        <v>73</v>
      </c>
      <c r="L6" s="43" t="s">
        <v>75</v>
      </c>
      <c r="M6" s="43" t="s">
        <v>77</v>
      </c>
      <c r="N6" s="41"/>
      <c r="O6" s="41" t="s">
        <v>69</v>
      </c>
      <c r="P6" s="43" t="s">
        <v>70</v>
      </c>
      <c r="Q6" s="41" t="s">
        <v>78</v>
      </c>
      <c r="R6" s="44" t="s">
        <v>28</v>
      </c>
      <c r="S6" s="45"/>
      <c r="T6" s="51"/>
      <c r="U6" s="53" t="s">
        <v>17</v>
      </c>
      <c r="V6" s="3" t="s">
        <v>19</v>
      </c>
      <c r="W6" s="51"/>
    </row>
    <row r="7" spans="1:23" ht="18" customHeight="1" x14ac:dyDescent="0.25">
      <c r="A7" s="45">
        <v>2</v>
      </c>
      <c r="B7" s="38">
        <v>45188</v>
      </c>
      <c r="C7" s="38">
        <v>45188</v>
      </c>
      <c r="D7" s="37" t="s">
        <v>42</v>
      </c>
      <c r="E7" s="39">
        <v>868183034618301</v>
      </c>
      <c r="F7" s="37"/>
      <c r="G7" s="37" t="s">
        <v>72</v>
      </c>
      <c r="H7" s="37" t="s">
        <v>76</v>
      </c>
      <c r="I7" s="40" t="s">
        <v>79</v>
      </c>
      <c r="J7" s="43" t="s">
        <v>73</v>
      </c>
      <c r="K7" s="43"/>
      <c r="L7" s="43" t="s">
        <v>80</v>
      </c>
      <c r="M7" s="43" t="s">
        <v>81</v>
      </c>
      <c r="N7" s="41"/>
      <c r="O7" s="41" t="s">
        <v>69</v>
      </c>
      <c r="P7" s="43" t="s">
        <v>70</v>
      </c>
      <c r="Q7" s="41" t="s">
        <v>18</v>
      </c>
      <c r="R7" s="44" t="s">
        <v>23</v>
      </c>
      <c r="S7" s="45"/>
      <c r="T7" s="51"/>
      <c r="U7" s="54"/>
      <c r="V7" s="3" t="s">
        <v>33</v>
      </c>
      <c r="W7" s="51"/>
    </row>
    <row r="8" spans="1:23" ht="18" customHeight="1" x14ac:dyDescent="0.25">
      <c r="A8" s="45">
        <v>3</v>
      </c>
      <c r="B8" s="38">
        <v>45188</v>
      </c>
      <c r="C8" s="38">
        <v>45188</v>
      </c>
      <c r="D8" s="37" t="s">
        <v>42</v>
      </c>
      <c r="E8" s="46">
        <v>868183034792577</v>
      </c>
      <c r="F8" s="37"/>
      <c r="G8" s="37" t="s">
        <v>72</v>
      </c>
      <c r="H8" s="37"/>
      <c r="I8" s="40" t="s">
        <v>84</v>
      </c>
      <c r="J8" s="43" t="s">
        <v>83</v>
      </c>
      <c r="K8" s="43" t="s">
        <v>73</v>
      </c>
      <c r="L8" s="43" t="s">
        <v>85</v>
      </c>
      <c r="M8" s="43" t="s">
        <v>87</v>
      </c>
      <c r="N8" s="41"/>
      <c r="O8" s="41" t="s">
        <v>69</v>
      </c>
      <c r="P8" s="43" t="s">
        <v>70</v>
      </c>
      <c r="Q8" s="41" t="s">
        <v>18</v>
      </c>
      <c r="R8" s="44" t="s">
        <v>86</v>
      </c>
      <c r="S8" s="45"/>
      <c r="T8" s="51"/>
      <c r="U8" s="54"/>
      <c r="V8" s="3" t="s">
        <v>20</v>
      </c>
      <c r="W8" s="51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51"/>
      <c r="U9" s="54"/>
      <c r="V9" s="3" t="s">
        <v>49</v>
      </c>
      <c r="W9" s="51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1"/>
      <c r="U10" s="54"/>
      <c r="V10" s="3" t="s">
        <v>29</v>
      </c>
      <c r="W10" s="51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51"/>
      <c r="U11" s="54"/>
      <c r="V11" s="3" t="s">
        <v>28</v>
      </c>
      <c r="W11" s="51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1"/>
      <c r="U12" s="53" t="s">
        <v>18</v>
      </c>
      <c r="V12" s="3" t="s">
        <v>22</v>
      </c>
      <c r="W12" s="51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51"/>
      <c r="U13" s="54"/>
      <c r="V13" s="3" t="s">
        <v>35</v>
      </c>
      <c r="W13" s="51"/>
    </row>
    <row r="14" spans="1:23" ht="18" customHeight="1" x14ac:dyDescent="0.25">
      <c r="A14" s="45">
        <v>9</v>
      </c>
      <c r="B14" s="38"/>
      <c r="C14" s="38"/>
      <c r="D14" s="37"/>
      <c r="E14" s="46" t="s">
        <v>82</v>
      </c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1"/>
      <c r="U14" s="54"/>
      <c r="V14" s="3" t="s">
        <v>34</v>
      </c>
      <c r="W14" s="51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1"/>
      <c r="U15" s="55"/>
      <c r="V15" s="3" t="s">
        <v>23</v>
      </c>
      <c r="W15" s="51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1"/>
      <c r="U16" s="51"/>
      <c r="V16" s="9"/>
      <c r="W16" s="51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1"/>
      <c r="U17" s="51"/>
      <c r="V17" s="9"/>
      <c r="W17" s="51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1"/>
      <c r="U18" s="52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1"/>
      <c r="U19" s="3" t="s">
        <v>16</v>
      </c>
      <c r="V19" s="3">
        <v>4</v>
      </c>
      <c r="W19" s="51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1"/>
      <c r="U20" s="3" t="s">
        <v>47</v>
      </c>
      <c r="V20" s="3">
        <f>COUNTIF($Q$6:$Q$50,"PC")</f>
        <v>0</v>
      </c>
      <c r="W20" s="51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1"/>
      <c r="U21" s="3" t="s">
        <v>48</v>
      </c>
      <c r="V21" s="3"/>
      <c r="W21" s="51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1"/>
      <c r="U22" s="51"/>
      <c r="V22" s="9"/>
      <c r="W22" s="51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1"/>
      <c r="U23" s="51"/>
      <c r="V23" s="9"/>
      <c r="W23" s="51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1"/>
      <c r="U24" s="52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1"/>
      <c r="U25" s="3" t="s">
        <v>24</v>
      </c>
      <c r="V25" s="3">
        <f>COUNTIF($R$6:$R$50,"*MCU*")</f>
        <v>0</v>
      </c>
      <c r="W25" s="51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1"/>
      <c r="U28" s="3" t="s">
        <v>50</v>
      </c>
      <c r="V28" s="3">
        <f>COUNTIF($R$6:$R$50,"*NG*")</f>
        <v>0</v>
      </c>
      <c r="W28" s="51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1"/>
      <c r="U30" s="3" t="s">
        <v>21</v>
      </c>
      <c r="V30" s="3"/>
      <c r="W30" s="51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1"/>
      <c r="U31" s="3" t="s">
        <v>26</v>
      </c>
      <c r="V31" s="3">
        <f>COUNTIF($R$6:$R$50,"*MCH*")</f>
        <v>0</v>
      </c>
      <c r="W31" s="51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1"/>
      <c r="U32" s="3" t="s">
        <v>45</v>
      </c>
      <c r="V32" s="3">
        <f>COUNTIF($R$6:$R$50,"*SF*")</f>
        <v>1</v>
      </c>
      <c r="W32" s="51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1"/>
      <c r="U33" s="3" t="s">
        <v>46</v>
      </c>
      <c r="V33" s="3">
        <f>COUNTIF($R$6:$R$50,"*RTB*")</f>
        <v>0</v>
      </c>
      <c r="W33" s="51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1"/>
      <c r="U34" s="3" t="s">
        <v>36</v>
      </c>
      <c r="V34" s="3"/>
      <c r="W34" s="51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1"/>
      <c r="U35" s="3" t="s">
        <v>27</v>
      </c>
      <c r="V35" s="3"/>
      <c r="W35" s="51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1"/>
      <c r="U36" s="11" t="s">
        <v>31</v>
      </c>
      <c r="V36" s="3"/>
      <c r="W36" s="51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1"/>
      <c r="U37" s="51"/>
      <c r="V37" s="9"/>
      <c r="W37" s="51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1"/>
      <c r="U38" s="51"/>
      <c r="V38" s="9"/>
      <c r="W38" s="51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1"/>
      <c r="U39" s="11" t="s">
        <v>38</v>
      </c>
      <c r="V39" s="3">
        <f>COUNTIF($O$6:$O$50,"*DM*")</f>
        <v>0</v>
      </c>
      <c r="W39" s="51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1"/>
      <c r="U40" s="11" t="s">
        <v>39</v>
      </c>
      <c r="V40" s="3">
        <f>COUNTIF($O$6:$O$50,"*KS*")</f>
        <v>0</v>
      </c>
      <c r="W40" s="51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15" zoomScaleNormal="115" workbookViewId="0">
      <selection activeCell="F8" sqref="F8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27"/>
    </row>
    <row r="2" spans="1:23" ht="24.95" customHeight="1" x14ac:dyDescent="0.25">
      <c r="A2" s="63" t="s">
        <v>8</v>
      </c>
      <c r="B2" s="64"/>
      <c r="C2" s="64"/>
      <c r="D2" s="64"/>
      <c r="E2" s="65" t="s">
        <v>62</v>
      </c>
      <c r="F2" s="65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6" t="s">
        <v>0</v>
      </c>
      <c r="B4" s="61" t="s">
        <v>7</v>
      </c>
      <c r="C4" s="61"/>
      <c r="D4" s="61"/>
      <c r="E4" s="61"/>
      <c r="F4" s="61"/>
      <c r="G4" s="61"/>
      <c r="H4" s="61"/>
      <c r="I4" s="61"/>
      <c r="J4" s="61" t="s">
        <v>10</v>
      </c>
      <c r="K4" s="61"/>
      <c r="L4" s="58" t="s">
        <v>60</v>
      </c>
      <c r="M4" s="58" t="s">
        <v>40</v>
      </c>
      <c r="N4" s="58" t="s">
        <v>9</v>
      </c>
      <c r="O4" s="58" t="s">
        <v>6</v>
      </c>
      <c r="P4" s="56" t="s">
        <v>13</v>
      </c>
      <c r="Q4" s="58" t="s">
        <v>37</v>
      </c>
      <c r="R4" s="58" t="s">
        <v>51</v>
      </c>
      <c r="S4" s="60" t="s">
        <v>52</v>
      </c>
      <c r="U4" s="61" t="s">
        <v>37</v>
      </c>
      <c r="V4" s="61" t="s">
        <v>51</v>
      </c>
      <c r="W4" s="28"/>
    </row>
    <row r="5" spans="1:23" ht="50.1" customHeight="1" x14ac:dyDescent="0.25">
      <c r="A5" s="66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59"/>
      <c r="M5" s="59"/>
      <c r="N5" s="59"/>
      <c r="O5" s="59"/>
      <c r="P5" s="57"/>
      <c r="Q5" s="59"/>
      <c r="R5" s="59"/>
      <c r="S5" s="60"/>
      <c r="U5" s="61"/>
      <c r="V5" s="61"/>
      <c r="W5" s="28"/>
    </row>
    <row r="6" spans="1:23" ht="18" customHeight="1" x14ac:dyDescent="0.25">
      <c r="A6" s="45">
        <v>1</v>
      </c>
      <c r="B6" s="38">
        <v>45182</v>
      </c>
      <c r="C6" s="38">
        <v>45182</v>
      </c>
      <c r="D6" s="37" t="s">
        <v>63</v>
      </c>
      <c r="E6" s="39" t="s">
        <v>67</v>
      </c>
      <c r="F6" s="37" t="s">
        <v>64</v>
      </c>
      <c r="G6" s="37" t="s">
        <v>61</v>
      </c>
      <c r="H6" s="37"/>
      <c r="I6" s="40" t="s">
        <v>68</v>
      </c>
      <c r="J6" s="42"/>
      <c r="K6" s="43"/>
      <c r="L6" s="43" t="s">
        <v>65</v>
      </c>
      <c r="M6" s="43" t="s">
        <v>66</v>
      </c>
      <c r="N6" s="41"/>
      <c r="O6" s="41" t="s">
        <v>69</v>
      </c>
      <c r="P6" s="43" t="s">
        <v>70</v>
      </c>
      <c r="Q6" s="41" t="s">
        <v>17</v>
      </c>
      <c r="R6" s="44" t="s">
        <v>29</v>
      </c>
      <c r="S6" s="45"/>
      <c r="T6" s="49"/>
      <c r="U6" s="53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/>
      <c r="C7" s="38"/>
      <c r="D7" s="37"/>
      <c r="E7" s="39"/>
      <c r="F7" s="37"/>
      <c r="G7" s="37"/>
      <c r="H7" s="37"/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49"/>
      <c r="U7" s="54"/>
      <c r="V7" s="3" t="s">
        <v>33</v>
      </c>
      <c r="W7" s="49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37"/>
      <c r="I8" s="40"/>
      <c r="J8" s="43"/>
      <c r="K8" s="43"/>
      <c r="L8" s="43"/>
      <c r="M8" s="43"/>
      <c r="N8" s="41"/>
      <c r="O8" s="41"/>
      <c r="P8" s="43"/>
      <c r="Q8" s="41"/>
      <c r="R8" s="44"/>
      <c r="S8" s="45"/>
      <c r="T8" s="49"/>
      <c r="U8" s="54"/>
      <c r="V8" s="3" t="s">
        <v>20</v>
      </c>
      <c r="W8" s="49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49"/>
      <c r="U9" s="54"/>
      <c r="V9" s="3" t="s">
        <v>49</v>
      </c>
      <c r="W9" s="49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49"/>
      <c r="U10" s="54"/>
      <c r="V10" s="3" t="s">
        <v>29</v>
      </c>
      <c r="W10" s="49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49"/>
      <c r="U11" s="54"/>
      <c r="V11" s="3" t="s">
        <v>28</v>
      </c>
      <c r="W11" s="49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49"/>
      <c r="U12" s="53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49"/>
      <c r="U13" s="54"/>
      <c r="V13" s="3" t="s">
        <v>35</v>
      </c>
      <c r="W13" s="49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49"/>
      <c r="U14" s="54"/>
      <c r="V14" s="3" t="s">
        <v>34</v>
      </c>
      <c r="W14" s="49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49"/>
      <c r="U15" s="55"/>
      <c r="V15" s="3" t="s">
        <v>23</v>
      </c>
      <c r="W15" s="49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49"/>
      <c r="U16" s="49"/>
      <c r="V16" s="9"/>
      <c r="W16" s="49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49"/>
      <c r="U18" s="50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49"/>
      <c r="U19" s="3" t="s">
        <v>16</v>
      </c>
      <c r="V19" s="3">
        <v>4</v>
      </c>
      <c r="W19" s="4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49"/>
      <c r="U20" s="3" t="s">
        <v>47</v>
      </c>
      <c r="V20" s="3">
        <f>COUNTIF($Q$6:$Q$50,"PC")</f>
        <v>1</v>
      </c>
      <c r="W20" s="49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49"/>
      <c r="U21" s="3" t="s">
        <v>48</v>
      </c>
      <c r="V21" s="3"/>
      <c r="W21" s="49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49"/>
      <c r="U22" s="49"/>
      <c r="V22" s="9"/>
      <c r="W22" s="49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49"/>
      <c r="U24" s="50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49"/>
      <c r="U25" s="3" t="s">
        <v>24</v>
      </c>
      <c r="V25" s="3">
        <f>COUNTIF($R$6:$R$50,"*MCU*")</f>
        <v>0</v>
      </c>
      <c r="W25" s="49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49"/>
      <c r="U28" s="3" t="s">
        <v>50</v>
      </c>
      <c r="V28" s="3">
        <f>COUNTIF($R$6:$R$50,"*NG*")</f>
        <v>1</v>
      </c>
      <c r="W28" s="49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49"/>
      <c r="U30" s="3" t="s">
        <v>21</v>
      </c>
      <c r="V30" s="3"/>
      <c r="W30" s="49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49"/>
      <c r="U34" s="3" t="s">
        <v>36</v>
      </c>
      <c r="V34" s="3"/>
      <c r="W34" s="49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49"/>
      <c r="U35" s="3" t="s">
        <v>27</v>
      </c>
      <c r="V35" s="3"/>
      <c r="W35" s="49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49"/>
      <c r="U36" s="11" t="s">
        <v>31</v>
      </c>
      <c r="V36" s="3"/>
      <c r="W36" s="49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49"/>
      <c r="U37" s="49"/>
      <c r="V37" s="9"/>
      <c r="W37" s="49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49"/>
      <c r="U38" s="49"/>
      <c r="V38" s="9"/>
      <c r="W38" s="49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49"/>
      <c r="U39" s="11" t="s">
        <v>38</v>
      </c>
      <c r="V39" s="3">
        <f>COUNTIF($O$6:$O$50,"*DM*")</f>
        <v>0</v>
      </c>
      <c r="W39" s="49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49"/>
      <c r="U40" s="11" t="s">
        <v>39</v>
      </c>
      <c r="V40" s="3">
        <f>COUNTIF($O$6:$O$50,"*KS*")</f>
        <v>0</v>
      </c>
      <c r="W40" s="49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VNSH02</vt:lpstr>
      <vt:lpstr>TG102LE!Criteria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2023-09-19T06:27:37Z</dcterms:modified>
</cp:coreProperties>
</file>