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0B373343-7B8A-4C93-A933-4355C387716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C19" i="3" l="1"/>
  <c r="F11" i="3"/>
  <c r="F12" i="3"/>
  <c r="E13" i="1"/>
  <c r="F10" i="3"/>
  <c r="E11" i="1"/>
  <c r="C15" i="1"/>
  <c r="E5" i="1"/>
  <c r="E19" i="3"/>
  <c r="D19" i="3"/>
  <c r="F15" i="3" l="1"/>
  <c r="F13" i="3"/>
  <c r="F14" i="3"/>
  <c r="F16" i="3"/>
  <c r="E12" i="1" l="1"/>
  <c r="E14" i="1"/>
  <c r="F19" i="3" l="1"/>
  <c r="E16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<sst xmlns="http://schemas.openxmlformats.org/spreadsheetml/2006/main" count="116" uniqueCount="81">
  <si>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</si>
  <si>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</si>
  <si>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</si>
  <si>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</si>
  <si>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</si>
  <si>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</si>
  <si>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</si>
  <si>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</si>
  <si>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</si>
  <si>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</si>
  <si>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</si>
  <si>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</si>
  <si>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</si>
  <si>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</si>
  <si>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</si>
  <si>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</si>
  <si>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</si>
  <si>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</si>
  <si>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</si>
  <si>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</si>
  <si>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</si>
  <si>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</si>
  <si>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</si>
  <si>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</si>
  <si>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</si>
  <si>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</si>
  <si>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</si>
  <si>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</si>
  <si>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</si>
  <si>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</si>
  <si>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</si>
  <si>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</si>
  <si>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</si>
  <si>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</si>
  <si>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</si>
  <si>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</si>
  <si>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</si>
  <si>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</si>
  <si>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</si>
  <si>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</si>
  <si>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</si>
  <si>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</si>
  <si>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</si>
  <si>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</si>
  <si>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</si>
  <si>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</si>
  <si>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</si>
  <si>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</si>
  <si>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</si>
  <si>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</si>
  <si>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</si>
  <si>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</si>
  <si>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</si>
  <si>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</si>
  <si>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</si>
  <si>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</si>
  <si>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</si>
  <si>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</si>
  <si>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</si>
  <si>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</si>
  <si>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</si>
  <si>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</si>
  <si>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</si>
  <si>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</si>
  <si>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</si>
  <si>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</si>
  <si>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</si>
  <si>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</si>
  <si>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</si>
  <si>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</si>
  <si>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</si>
  <si>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</si>
  <si>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</si>
  <si>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Hà Nội, Ngày 30 Tháng 09 Năm 2024</t>
  </si>
  <si>
    <t>PHIẾU XÁC NHẬN TỒN SẢN XUẤT THÁNG 9</t>
  </si>
  <si>
    <t>BẢNG TÍNH CHIẾT KHẤU THÁNG 09 NĂM 2024</t>
  </si>
  <si>
    <t>THÁNG 09 NĂM 2024</t>
  </si>
  <si>
    <t>CARD READER</t>
  </si>
  <si>
    <t>ACT-01 RS232</t>
  </si>
  <si>
    <t>Lô 3-2024</t>
  </si>
  <si>
    <t>Lô 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</si>
</sst>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Normal="100" workbookViewId="0">
      <selection activeCell="K18" sqref="K18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75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30 Tháng 09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0</v>
      </c>
      <c r="D11" s="16">
        <v>6000</v>
      </c>
      <c r="E11" s="19">
        <f t="shared" ref="E11:E14" si="0">C11*D11</f>
        <v>0</v>
      </c>
      <c r="F11" s="5" t="s">
        <v>67</v>
      </c>
    </row>
    <row r="12" spans="1:6" x14ac:dyDescent="0.25">
      <c r="A12" s="5">
        <v>3</v>
      </c>
      <c r="B12" s="5" t="s">
        <v>64</v>
      </c>
      <c r="C12" s="5">
        <v>145</v>
      </c>
      <c r="D12" s="16">
        <v>6000</v>
      </c>
      <c r="E12" s="19">
        <f t="shared" si="0"/>
        <v>870000</v>
      </c>
      <c r="F12" s="5" t="s">
        <v>63</v>
      </c>
    </row>
    <row r="13" spans="1:6" x14ac:dyDescent="0.25">
      <c r="A13" s="5">
        <v>4</v>
      </c>
      <c r="B13" s="5" t="s">
        <v>78</v>
      </c>
      <c r="C13" s="5">
        <v>58</v>
      </c>
      <c r="D13" s="16">
        <v>10000</v>
      </c>
      <c r="E13" s="19">
        <f t="shared" ref="E13" si="1">C13*D13</f>
        <v>580000</v>
      </c>
      <c r="F13" s="5" t="s">
        <v>79</v>
      </c>
    </row>
    <row r="14" spans="1:6" x14ac:dyDescent="0.25">
      <c r="A14" s="5">
        <v>5</v>
      </c>
      <c r="B14" s="5" t="s">
        <v>77</v>
      </c>
      <c r="C14" s="5">
        <v>425</v>
      </c>
      <c r="D14" s="16">
        <v>6000</v>
      </c>
      <c r="E14" s="19">
        <f t="shared" si="0"/>
        <v>2550000</v>
      </c>
      <c r="F14" s="5" t="s">
        <v>80</v>
      </c>
    </row>
    <row r="15" spans="1:6" x14ac:dyDescent="0.25">
      <c r="A15" s="88" t="s">
        <v>8</v>
      </c>
      <c r="B15" s="89"/>
      <c r="C15" s="47">
        <f>SUM(C11:C14)</f>
        <v>628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4000000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58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56</v>
      </c>
      <c r="B25" s="91"/>
      <c r="C25" s="91" t="s">
        <v>28</v>
      </c>
      <c r="D25" s="91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zoomScaleNormal="100" workbookViewId="0">
      <selection activeCell="J15" sqref="J15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76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73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4000000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1081081.0810810812</v>
      </c>
      <c r="F15" s="16">
        <v>0</v>
      </c>
      <c r="G15" s="16">
        <v>0</v>
      </c>
      <c r="H15" s="16">
        <f>((E15-F15)+($F$21/10))-G15</f>
        <v>1081081.0810810812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864864.86486486485</v>
      </c>
      <c r="F16" s="16">
        <v>0</v>
      </c>
      <c r="G16" s="16">
        <v>0</v>
      </c>
      <c r="H16" s="16">
        <f>((E16-F16)+($F$21/10))-G16</f>
        <v>864864.86486486485</v>
      </c>
    </row>
    <row r="17" spans="1:10" ht="16.5" customHeight="1" x14ac:dyDescent="0.25">
      <c r="A17" s="5">
        <v>3</v>
      </c>
      <c r="B17" s="4" t="s">
        <v>65</v>
      </c>
      <c r="C17" s="32">
        <v>0</v>
      </c>
      <c r="D17" s="36">
        <v>100</v>
      </c>
      <c r="E17" s="19">
        <f>($C$9*D17)/$D$19</f>
        <v>1081081.0810810812</v>
      </c>
      <c r="F17" s="16">
        <v>0</v>
      </c>
      <c r="G17" s="16">
        <v>0</v>
      </c>
      <c r="H17" s="16">
        <f>((E17-F17)+($F$21/10))-G17</f>
        <v>1081081.0810810812</v>
      </c>
    </row>
    <row r="18" spans="1:10" ht="17.25" customHeight="1" x14ac:dyDescent="0.25">
      <c r="A18" s="5">
        <v>4</v>
      </c>
      <c r="B18" s="3" t="s">
        <v>66</v>
      </c>
      <c r="C18" s="32">
        <v>0</v>
      </c>
      <c r="D18" s="36">
        <v>90</v>
      </c>
      <c r="E18" s="19">
        <f>($C$9*D18)/$D$19</f>
        <v>972972.97297297302</v>
      </c>
      <c r="F18" s="16">
        <v>0</v>
      </c>
      <c r="G18" s="16">
        <v>0</v>
      </c>
      <c r="H18" s="16">
        <f>((E18-F18)+($F$21/10))-G18</f>
        <v>972972.97297297302</v>
      </c>
    </row>
    <row r="19" spans="1:10" x14ac:dyDescent="0.25">
      <c r="A19" s="98" t="s">
        <v>21</v>
      </c>
      <c r="B19" s="99"/>
      <c r="C19" s="100"/>
      <c r="D19" s="32">
        <f>SUM(D15:D18)</f>
        <v>370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4000000</v>
      </c>
      <c r="F21" s="21">
        <f>SUM(F15:F20)</f>
        <v>0</v>
      </c>
      <c r="G21" s="21">
        <f>SUM(G15:G18)</f>
        <v>0</v>
      </c>
      <c r="H21" s="21">
        <f>SUM(H15:H20)</f>
        <v>4000000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58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56</v>
      </c>
      <c r="B30" s="91"/>
      <c r="C30" s="31" t="s">
        <v>28</v>
      </c>
      <c r="D30" s="31"/>
      <c r="E30" s="38" t="s">
        <v>57</v>
      </c>
      <c r="F30" s="38"/>
      <c r="G30" s="107" t="s">
        <v>6</v>
      </c>
      <c r="H30" s="107"/>
    </row>
    <row r="35" spans="3:3" x14ac:dyDescent="0.25">
      <c r="C35" s="3" t="s">
        <v>72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G11" sqref="G11:I11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74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73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62</v>
      </c>
      <c r="C10" s="61">
        <v>3000</v>
      </c>
      <c r="D10" s="61">
        <v>501</v>
      </c>
      <c r="E10" s="61">
        <v>0</v>
      </c>
      <c r="F10" s="62">
        <f>D10-E10</f>
        <v>501</v>
      </c>
      <c r="G10" s="137" t="s">
        <v>67</v>
      </c>
      <c r="H10" s="138"/>
      <c r="I10" s="139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200</v>
      </c>
      <c r="E11" s="61">
        <v>58</v>
      </c>
      <c r="F11" s="62">
        <f>D11-E11</f>
        <v>142</v>
      </c>
      <c r="G11" s="137" t="s">
        <v>80</v>
      </c>
      <c r="H11" s="138"/>
      <c r="I11" s="139"/>
    </row>
    <row r="12" spans="1:9" ht="15.75" x14ac:dyDescent="0.25">
      <c r="A12" s="59">
        <v>3</v>
      </c>
      <c r="B12" s="60" t="s">
        <v>77</v>
      </c>
      <c r="C12" s="61">
        <v>1998</v>
      </c>
      <c r="D12" s="61">
        <v>1998</v>
      </c>
      <c r="E12" s="61">
        <v>425</v>
      </c>
      <c r="F12" s="62">
        <f>D12-E12</f>
        <v>1573</v>
      </c>
      <c r="G12" s="137" t="s">
        <v>79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60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61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69</v>
      </c>
      <c r="C17" s="61">
        <v>30</v>
      </c>
      <c r="D17" s="61">
        <v>3</v>
      </c>
      <c r="E17" s="61">
        <v>0</v>
      </c>
      <c r="F17" s="62">
        <v>3</v>
      </c>
      <c r="G17" s="137" t="s">
        <v>60</v>
      </c>
      <c r="H17" s="138"/>
      <c r="I17" s="139"/>
    </row>
    <row r="18" spans="1:9" ht="15.75" x14ac:dyDescent="0.25">
      <c r="A18" s="59">
        <v>9</v>
      </c>
      <c r="B18" s="63" t="s">
        <v>68</v>
      </c>
      <c r="C18" s="61"/>
      <c r="D18" s="61"/>
      <c r="E18" s="61">
        <v>145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SUM(C10:C18)</f>
        <v>5958</v>
      </c>
      <c r="D19" s="64">
        <f>SUM(D10:D18)</f>
        <v>2956</v>
      </c>
      <c r="E19" s="64">
        <f>SUM(E10:E18)</f>
        <v>628</v>
      </c>
      <c r="F19" s="64">
        <f>SUM(F10:F18)</f>
        <v>2473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58</v>
      </c>
      <c r="E21" s="136"/>
      <c r="F21" s="133" t="s">
        <v>71</v>
      </c>
      <c r="G21" s="133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57</v>
      </c>
      <c r="E26" s="67"/>
      <c r="F26" s="69" t="s">
        <v>70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2024-10-01T01:20:47Z</dcterms:modified>
</cp:coreProperties>
</file>