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<sst xmlns="http://schemas.openxmlformats.org/spreadsheetml/2006/main" count="14837" uniqueCount="1355">
  <si>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</si>
  <si>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</si>
  <si>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</si>
  <si>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</si>
  <si>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</si>
  <si>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</si>
  <si>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</si>
  <si>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</si>
  <si>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</si>
  <si>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</si>
  <si>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</si>
  <si>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</si>
  <si>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</si>
  <si>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</si>
  <si>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</si>
  <si>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</si>
  <si>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</si>
  <si>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</si>
  <si>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</si>
  <si>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</si>
  <si>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</si>
  <si>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</si>
  <si>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</si>
  <si>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</si>
  <si>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</si>
  <si>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</si>
  <si>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</si>
  <si>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</si>
  <si>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</si>
  <si>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</si>
  <si>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</si>
  <si>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</si>
  <si>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</si>
  <si>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</si>
  <si>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</si>
  <si>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</si>
  <si>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</si>
  <si>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</si>
  <si>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</si>
  <si>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</si>
  <si>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</si>
  <si>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</si>
  <si>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</si>
  <si>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</si>
  <si>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</si>
  <si>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</si>
  <si>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</si>
  <si>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</si>
  <si>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</si>
  <si>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</si>
  <si>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</si>
  <si>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</si>
  <si>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</si>
  <si>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</si>
  <si>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</si>
  <si>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</si>
  <si>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</si>
  <si>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</si>
  <si>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</si>
  <si>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</si>
  <si>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</si>
  <si>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</si>
  <si>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</si>
  <si>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</si>
  <si>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</si>
  <si>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</si>
  <si>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</si>
  <si>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</si>
  <si>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</si>
  <si>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</si>
  <si>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</si>
  <si>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</si>
  <si>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</si>
  <si>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</si>
  <si>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</si>
  <si>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</si>
  <si>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</si>
  <si>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</si>
  <si>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</si>
  <si>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</si>
  <si>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</si>
  <si>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</si>
  <si>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</si>
  <si>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</si>
  <si>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</si>
  <si>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</si>
  <si>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</si>
  <si>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</si>
  <si>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</si>
  <si>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</si>
  <si>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</si>
  <si>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</si>
  <si>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</si>
  <si>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</si>
  <si>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</si>
  <si>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</si>
  <si>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</si>
  <si>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</si>
  <si>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</si>
  <si>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</si>
  <si>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</si>
  <si>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</si>
  <si>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</si>
  <si>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</si>
  <si>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</si>
  <si>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</si>
  <si>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</si>
  <si>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</si>
  <si>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</si>
  <si>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</si>
  <si>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</si>
  <si>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</si>
  <si>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</si>
  <si>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</si>
  <si>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</si>
  <si>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</si>
  <si>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</si>
  <si>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</si>
  <si>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</si>
  <si>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</si>
  <si>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</si>
  <si>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</si>
  <si>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</si>
  <si>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</si>
  <si>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</si>
  <si>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</si>
  <si>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</si>
  <si>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</si>
  <si>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</si>
  <si>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</si>
  <si>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</si>
  <si>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</si>
  <si>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</si>
  <si>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</si>
  <si>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</si>
  <si>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</si>
  <si>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</si>
  <si>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</si>
  <si>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</si>
  <si>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</si>
  <si>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</si>
  <si>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</si>
  <si>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</si>
  <si>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</si>
  <si>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</si>
  <si>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</si>
  <si>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</si>
  <si>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</si>
  <si>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</si>
  <si>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</si>
  <si>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</si>
  <si>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</si>
  <si>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</si>
  <si>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</si>
  <si>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</si>
  <si>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</si>
  <si>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</si>
  <si>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</si>
  <si>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</si>
  <si>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</si>
  <si>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</si>
  <si>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</si>
  <si>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</si>
  <si>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</si>
  <si>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</si>
  <si>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</si>
  <si>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</si>
  <si>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</si>
  <si>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</si>
  <si>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</si>
  <si>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</si>
  <si>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</si>
  <si>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</si>
  <si>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</si>
  <si>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</si>
  <si>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</si>
  <si>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</si>
  <si>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</si>
  <si>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</si>
  <si>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</si>
  <si>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</si>
  <si>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</si>
  <si>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</si>
  <si>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</si>
  <si>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</si>
  <si>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</si>
  <si>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</si>
  <si>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</si>
  <si>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</si>
  <si>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</si>
  <si>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</si>
  <si>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</si>
  <si>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</si>
  <si>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</si>
  <si>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</si>
  <si>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</si>
  <si>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</si>
  <si>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</si>
  <si>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</si>
  <si>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</si>
  <si>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</si>
  <si>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</si>
  <si>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</si>
  <si>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</si>
  <si>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</si>
  <si>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</si>
  <si>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</si>
  <si>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</si>
  <si>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</si>
  <si>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</si>
  <si>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</si>
  <si>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</si>
  <si>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</si>
  <si>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</si>
  <si>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</si>
  <si>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</si>
  <si>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</si>
  <si>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</si>
  <si>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</si>
  <si>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</si>
  <si>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</si>
  <si>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</si>
  <si>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</si>
  <si>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</si>
  <si>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</si>
  <si>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</si>
  <si>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</si>
  <si>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</si>
  <si>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</si>
  <si>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</si>
  <si>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</si>
  <si>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</si>
  <si>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</si>
  <si>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</si>
  <si>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</si>
  <si>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</si>
  <si>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</si>
  <si>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</si>
  <si>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</si>
  <si>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</si>
  <si>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</si>
  <si>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</si>
  <si>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</si>
  <si>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</si>
  <si>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</si>
  <si>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</si>
  <si>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</si>
  <si>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</si>
  <si>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</si>
  <si>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</si>
  <si>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</si>
  <si>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</si>
  <si>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</si>
  <si>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</si>
  <si>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</si>
  <si>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</si>
  <si>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</si>
  <si>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</si>
  <si>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</si>
  <si>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</si>
  <si>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</si>
  <si>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</si>
  <si>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</si>
  <si>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</si>
  <si>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</si>
  <si>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</si>
  <si>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</si>
  <si>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</si>
  <si>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</si>
  <si>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</si>
  <si>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</si>
  <si>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</si>
  <si>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</si>
  <si>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</si>
  <si>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</si>
  <si>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</si>
  <si>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</si>
  <si>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</si>
  <si>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</si>
  <si>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</si>
  <si>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</si>
  <si>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</si>
  <si>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</si>
  <si>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</si>
  <si>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</si>
  <si>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</si>
  <si>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</si>
  <si>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</si>
  <si>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</si>
  <si>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</si>
  <si>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</si>
  <si>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</si>
  <si>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</si>
  <si>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</si>
  <si>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</si>
  <si>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</si>
  <si>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</si>
  <si>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</si>
  <si>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</si>
  <si>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</si>
  <si>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</si>
  <si>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</si>
  <si>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</si>
  <si>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</si>
  <si>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</si>
  <si>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</si>
  <si>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</si>
  <si>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</si>
  <si>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</si>
  <si>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</si>
  <si>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</si>
  <si>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</si>
  <si>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</si>
  <si>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</si>
  <si>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</si>
  <si>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</si>
  <si>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</si>
  <si>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</si>
  <si>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</si>
  <si>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</si>
  <si>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</si>
  <si>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</si>
  <si>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</si>
  <si>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</si>
  <si>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</si>
  <si>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</si>
  <si>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</si>
  <si>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</si>
  <si>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</si>
  <si>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</si>
  <si>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</si>
  <si>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</si>
  <si>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</si>
  <si>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</si>
  <si>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</si>
  <si>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</si>
  <si>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</si>
  <si>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</si>
  <si>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</si>
  <si>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</si>
  <si>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</si>
  <si>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</si>
  <si>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</si>
  <si>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</si>
  <si>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</si>
  <si>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</si>
  <si>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</si>
  <si>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</si>
  <si>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</si>
  <si>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</si>
  <si>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</si>
  <si>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</si>
  <si>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</si>
  <si>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</si>
  <si>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</si>
  <si>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</si>
  <si>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</si>
  <si>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</si>
  <si>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</si>
  <si>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</si>
  <si>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</si>
  <si>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</si>
  <si>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</si>
  <si>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</si>
  <si>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</si>
  <si>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</si>
  <si>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</si>
  <si>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</si>
  <si>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</si>
  <si>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</si>
  <si>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</si>
  <si>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</si>
  <si>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</si>
  <si>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</si>
  <si>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</si>
  <si>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</si>
  <si>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</si>
  <si>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</si>
  <si>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</si>
  <si>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</si>
  <si>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</si>
  <si>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</si>
  <si>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</si>
  <si>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</si>
  <si>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</si>
  <si>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</si>
  <si>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</si>
  <si>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</si>
  <si>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</si>
  <si>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</si>
  <si>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</si>
  <si>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</si>
  <si>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</si>
  <si>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</si>
  <si>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</si>
  <si>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</si>
  <si>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</si>
  <si>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</si>
  <si>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</si>
  <si>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</si>
  <si>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</si>
  <si>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</si>
  <si>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</si>
  <si>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</si>
  <si>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</si>
  <si>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</si>
  <si>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</si>
  <si>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</si>
  <si>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</si>
  <si>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</si>
  <si>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</si>
  <si>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</si>
  <si>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</si>
  <si>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</si>
  <si>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</si>
  <si>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</si>
  <si>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</si>
  <si>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</si>
  <si>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</si>
  <si>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</si>
  <si>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</si>
  <si>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</si>
  <si>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</si>
  <si>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</si>
  <si>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</si>
  <si>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</si>
  <si>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</si>
  <si>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</si>
  <si>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</si>
  <si>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</si>
  <si>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</si>
  <si>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</si>
  <si>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</si>
  <si>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</si>
  <si>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</si>
  <si>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</si>
  <si>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</si>
  <si>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</si>
  <si>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</si>
  <si>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</si>
  <si>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</si>
  <si>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</si>
  <si>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</si>
  <si>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</si>
  <si>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</si>
  <si>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</si>
  <si>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</si>
  <si>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</si>
  <si>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</si>
  <si>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</si>
  <si>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</si>
  <si>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</si>
  <si>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</si>
  <si>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</si>
  <si>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</si>
  <si>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</si>
  <si>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</si>
  <si>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</si>
  <si>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</si>
  <si>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</si>
  <si>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</si>
  <si>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</si>
  <si>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</si>
  <si>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</si>
  <si>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</si>
  <si>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</si>
  <si>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</si>
  <si>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</si>
  <si>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</si>
  <si>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</si>
  <si>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</si>
  <si>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</si>
  <si>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</si>
  <si>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</si>
  <si>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</si>
  <si>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</si>
  <si>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</si>
  <si>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</si>
  <si>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</si>
  <si>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</si>
  <si>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</si>
  <si>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</si>
  <si>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</si>
  <si>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</si>
  <si>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</si>
  <si>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</si>
  <si>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</si>
  <si>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</si>
  <si>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</si>
  <si>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</si>
  <si>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</si>
  <si>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</si>
  <si>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</si>
  <si>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</si>
  <si>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</si>
  <si>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</si>
  <si>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</si>
  <si>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</si>
  <si>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</si>
  <si>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</si>
  <si>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</si>
  <si>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</si>
  <si>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</si>
  <si>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</si>
  <si>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</si>
  <si>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</si>
  <si>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</si>
  <si>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</si>
  <si>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</si>
  <si>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</si>
  <si>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</si>
  <si>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</si>
  <si>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</si>
  <si>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</si>
  <si>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</si>
  <si>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</si>
  <si>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</si>
  <si>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</si>
  <si>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</si>
  <si>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</si>
  <si>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</si>
  <si>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</si>
  <si>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</si>
  <si>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</si>
  <si>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</si>
  <si>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</si>
  <si>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</si>
  <si>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</si>
  <si>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</si>
  <si>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</si>
  <si>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</si>
  <si>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</si>
  <si>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</si>
  <si>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</si>
  <si>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</si>
  <si>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</si>
  <si>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</si>
  <si>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</si>
  <si>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</si>
  <si>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</si>
  <si>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</si>
  <si>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</si>
  <si>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</si>
  <si>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</si>
  <si>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</si>
  <si>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</si>
  <si>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</si>
  <si>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</si>
  <si>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</si>
  <si>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</si>
  <si>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</si>
  <si>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</si>
  <si>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</si>
  <si>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</si>
  <si>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</si>
  <si>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</si>
  <si>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</si>
  <si>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</si>
  <si>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</si>
  <si>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</si>
  <si>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</si>
  <si>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</si>
  <si>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</si>
  <si>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</si>
  <si>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</si>
  <si>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</si>
  <si>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</si>
  <si>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</si>
  <si>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</si>
  <si>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</si>
  <si>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</si>
  <si>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</si>
  <si>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</si>
  <si>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</si>
  <si>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</si>
  <si>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</si>
  <si>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</si>
  <si>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</si>
  <si>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</si>
  <si>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</si>
  <si>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</si>
  <si>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</si>
  <si>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</si>
  <si>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</si>
  <si>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</si>
  <si>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</si>
  <si>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</si>
  <si>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</si>
  <si>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</si>
  <si>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</si>
  <si>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</si>
  <si>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</si>
  <si>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</si>
  <si>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</si>
  <si>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</si>
  <si>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</si>
  <si>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</si>
  <si>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</si>
  <si>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</si>
  <si>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</si>
  <si>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</si>
  <si>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</si>
  <si>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</si>
  <si>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</si>
  <si>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</si>
  <si>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</si>
  <si>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</si>
  <si>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</si>
  <si>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</si>
  <si>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</si>
  <si>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</si>
  <si>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</si>
  <si>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</si>
  <si>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</si>
  <si>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</si>
  <si>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</si>
  <si>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</si>
  <si>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</si>
  <si>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</si>
  <si>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</si>
  <si>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</si>
  <si>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</si>
  <si>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</si>
  <si>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</si>
  <si>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</si>
  <si>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</si>
  <si>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</si>
  <si>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</si>
  <si>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</si>
  <si>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</si>
  <si>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</si>
  <si>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</si>
  <si>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</si>
  <si>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</si>
  <si>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</si>
  <si>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</si>
  <si>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</si>
  <si>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</si>
  <si>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</si>
  <si>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</si>
  <si>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</si>
  <si>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</si>
  <si>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</si>
  <si>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</si>
  <si>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</si>
  <si>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</si>
  <si>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</si>
  <si>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</si>
  <si>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</si>
  <si>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</si>
  <si>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</si>
  <si>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</si>
  <si>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</si>
  <si>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</si>
  <si>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</si>
  <si>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</si>
  <si>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</si>
  <si>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</si>
  <si>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</si>
  <si>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</si>
  <si>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</si>
  <si>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</si>
  <si>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</si>
  <si>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</si>
  <si>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</si>
  <si>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</si>
  <si>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</si>
  <si>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</si>
  <si>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</si>
  <si>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</si>
  <si>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</si>
  <si>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</si>
  <si>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</si>
  <si>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</si>
  <si>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</si>
  <si>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</si>
  <si>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</si>
  <si>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</si>
  <si>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</si>
  <si>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</si>
  <si>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</si>
  <si>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</si>
  <si>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</si>
  <si>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</si>
  <si>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</si>
  <si>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</si>
  <si>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</si>
  <si>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</si>
  <si>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</si>
  <si>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</si>
  <si>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</si>
  <si>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</si>
  <si>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</si>
  <si>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</si>
  <si>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</si>
  <si>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</si>
  <si>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</si>
  <si>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</si>
  <si>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</si>
  <si>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</si>
  <si>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</si>
  <si>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</si>
  <si>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</si>
  <si>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</si>
  <si>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</si>
  <si>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</si>
  <si>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</si>
  <si>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</si>
  <si>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</si>
  <si>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</si>
  <si>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</si>
  <si>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</si>
  <si>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</si>
  <si>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</si>
  <si>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</si>
  <si>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</si>
  <si>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</si>
  <si>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</si>
  <si>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</si>
  <si>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</si>
  <si>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</si>
  <si>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</si>
  <si>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</si>
  <si>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</si>
  <si>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</si>
  <si>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</si>
  <si>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</si>
  <si>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</si>
  <si>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</si>
  <si>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</si>
  <si>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</si>
  <si>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</si>
  <si>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</si>
  <si>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</si>
  <si>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</si>
  <si>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</si>
  <si>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</si>
  <si>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</si>
  <si>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</si>
  <si>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</si>
  <si>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</si>
  <si>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</si>
  <si>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</si>
  <si>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</si>
  <si>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</si>
  <si>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</si>
  <si>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</si>
  <si>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</si>
  <si>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</si>
  <si>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</si>
  <si>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</si>
  <si>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</si>
  <si>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</si>
  <si>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</si>
  <si>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</si>
  <si>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</si>
  <si>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</si>
  <si>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</si>
  <si>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</si>
  <si>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</si>
  <si>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</si>
  <si>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</si>
  <si>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</si>
  <si>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</si>
  <si>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</si>
  <si>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</si>
  <si>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</si>
  <si>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</si>
  <si>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</si>
  <si>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</si>
  <si>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</si>
  <si>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</si>
  <si>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</si>
  <si>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</si>
  <si>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</si>
  <si>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</si>
  <si>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</si>
  <si>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</si>
  <si>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</si>
  <si>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</si>
  <si>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</si>
  <si>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</si>
  <si>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</si>
  <si>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</si>
  <si>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</si>
  <si>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</si>
  <si>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</si>
  <si>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</si>
  <si>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</si>
  <si>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</si>
  <si>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</si>
  <si>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</si>
  <si>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</si>
  <si>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</si>
  <si>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</si>
  <si>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</si>
  <si>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</si>
  <si>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</si>
  <si>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</si>
  <si>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</si>
  <si>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</si>
  <si>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</si>
  <si>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</si>
  <si>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</si>
  <si>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</si>
  <si>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</si>
  <si>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</si>
  <si>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</si>
  <si>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</si>
  <si>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</si>
  <si>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</si>
  <si>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</si>
  <si>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</si>
  <si>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</si>
  <si>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</si>
  <si>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</si>
  <si>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</si>
  <si>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</si>
  <si>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</si>
  <si>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</si>
  <si>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</si>
  <si>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</si>
  <si>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</si>
  <si>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</si>
  <si>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</si>
  <si>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</si>
  <si>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</si>
  <si>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</si>
  <si>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</si>
  <si>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</si>
  <si>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</si>
  <si>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</si>
  <si>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</si>
  <si>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</si>
  <si>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</si>
  <si>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</si>
  <si>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</si>
  <si>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</si>
  <si>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</si>
  <si>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</si>
  <si>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</si>
  <si>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</si>
  <si>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</si>
  <si>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</si>
  <si>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</si>
  <si>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</si>
  <si>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</si>
  <si>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</si>
  <si>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</si>
  <si>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</si>
  <si>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</si>
  <si>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</si>
  <si>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</si>
  <si>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</si>
  <si>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</si>
  <si>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</si>
  <si>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</si>
  <si>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</si>
  <si>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</si>
  <si>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</si>
  <si>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</si>
  <si>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</si>
  <si>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</si>
  <si>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</si>
  <si>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</si>
  <si>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</si>
  <si>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</si>
  <si>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</si>
  <si>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</si>
  <si>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</si>
  <si>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</si>
  <si>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</si>
  <si>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</si>
  <si>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</si>
  <si>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</si>
  <si>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</si>
  <si>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</si>
  <si>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</si>
  <si>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</si>
  <si>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</si>
  <si>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</si>
  <si>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</si>
  <si>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</si>
  <si>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</si>
  <si>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</si>
  <si>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</si>
  <si>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</si>
  <si>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</si>
  <si>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</si>
  <si>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</si>
  <si>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</si>
  <si>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</si>
  <si>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</si>
  <si>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</si>
  <si>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</si>
  <si>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</si>
  <si>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</si>
  <si>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</si>
  <si>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</si>
  <si>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</si>
  <si>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</si>
  <si>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</si>
  <si>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</si>
  <si>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</si>
  <si>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</si>
  <si>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</si>
  <si>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</si>
  <si>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</si>
  <si>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</si>
  <si>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</si>
  <si>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</si>
  <si>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</si>
  <si>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</si>
  <si>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</si>
  <si>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</si>
  <si>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</si>
  <si>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</si>
  <si>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</si>
  <si>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</si>
  <si>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</si>
  <si>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</si>
  <si>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</si>
  <si>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</si>
  <si>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</si>
  <si>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</si>
  <si>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</si>
  <si>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</si>
  <si>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</si>
  <si>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</si>
  <si>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</si>
  <si>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</si>
  <si>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</si>
  <si>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</si>
  <si>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</si>
  <si>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</si>
  <si>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</si>
  <si>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</si>
  <si>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</si>
  <si>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</si>
  <si>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</si>
  <si>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</si>
  <si>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</si>
  <si>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</si>
  <si>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</si>
  <si>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</si>
  <si>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</si>
  <si>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</si>
  <si>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</si>
  <si>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</si>
  <si>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</si>
  <si>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</si>
  <si>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</si>
  <si>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</si>
  <si>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</si>
  <si>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</si>
  <si>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</si>
  <si>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</si>
  <si>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</si>
  <si>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</si>
  <si>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</si>
  <si>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</si>
  <si>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</si>
  <si>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</si>
  <si>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</si>
  <si>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</si>
  <si>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</si>
  <si>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</si>
  <si>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</si>
  <si>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</si>
  <si>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</si>
  <si>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</si>
  <si>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</si>
  <si>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</si>
  <si>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</si>
  <si>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</si>
  <si>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</si>
  <si>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</si>
  <si>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</si>
  <si>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</si>
  <si>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</si>
  <si>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</si>
  <si>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</si>
  <si>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</si>
  <si>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</si>
  <si>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</si>
  <si>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</si>
  <si>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</si>
  <si>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</si>
  <si>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</si>
  <si>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</si>
  <si>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</si>
  <si>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</si>
  <si>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</si>
  <si>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</si>
  <si>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</si>
  <si>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</si>
  <si>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</si>
  <si>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</si>
  <si>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</si>
  <si>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</si>
  <si>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</si>
  <si>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</si>
  <si>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</si>
  <si>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</si>
  <si>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</si>
  <si>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</si>
  <si>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</si>
  <si>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</si>
  <si>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</si>
  <si>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</si>
  <si>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</si>
  <si>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</si>
  <si>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</si>
  <si>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</si>
  <si>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</si>
  <si>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</si>
  <si>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</si>
  <si>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</si>
  <si>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</si>
  <si>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</si>
  <si>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</si>
  <si>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</si>
  <si>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</si>
  <si>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</si>
  <si>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</si>
  <si>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</si>
  <si>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</si>
  <si>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</si>
  <si>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</si>
  <si>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</si>
  <si>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</si>
  <si>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</si>
  <si>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</si>
  <si>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</si>
  <si>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</si>
  <si>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</si>
  <si>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</si>
  <si>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</si>
  <si>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</si>
  <si>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</si>
  <si>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</si>
  <si>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</si>
  <si>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</si>
  <si>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</si>
  <si>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</si>
  <si>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</si>
  <si>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</si>
  <si>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</si>
  <si>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</si>
  <si>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</si>
  <si>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</si>
  <si>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</si>
  <si>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</si>
  <si>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</si>
  <si>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</si>
  <si>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</si>
  <si>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</si>
  <si>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</si>
  <si>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</si>
  <si>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</si>
  <si>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</si>
  <si>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</si>
  <si>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</si>
  <si>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</si>
  <si>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</si>
  <si>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</si>
  <si>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</si>
  <si>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</si>
  <si>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</si>
  <si>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</si>
  <si>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</si>
  <si>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</si>
  <si>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</si>
  <si>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</si>
  <si>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</si>
  <si>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</si>
  <si>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</si>
  <si>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</si>
  <si>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</si>
  <si>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</si>
  <si>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</si>
  <si>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</si>
  <si>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</si>
  <si>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</si>
  <si>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</si>
  <si>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</si>
  <si>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</si>
  <si>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</si>
  <si>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</si>
  <si>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</si>
  <si>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</si>
  <si>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</si>
  <si>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</si>
  <si>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</si>
  <si>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</si>
  <si>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</si>
  <si>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</si>
  <si>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</si>
  <si>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</si>
  <si>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</si>
  <si>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</si>
  <si>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</si>
  <si>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</si>
  <si>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</si>
  <si>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</si>
  <si>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</si>
  <si>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</si>
  <si>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</si>
  <si>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</si>
  <si>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</si>
  <si>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</si>
  <si>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</si>
  <si>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</si>
  <si>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</si>
  <si>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</si>
  <si>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</si>
  <si>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</si>
  <si>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</si>
  <si>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</si>
  <si>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</si>
  <si>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</si>
  <si>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</si>
  <si>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</si>
  <si>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</si>
  <si>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</si>
  <si>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</si>
  <si>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</si>
  <si>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</si>
  <si>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</si>
  <si>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</si>
  <si>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</si>
  <si>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</si>
  <si>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</si>
  <si>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</si>
  <si>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</si>
  <si>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</si>
  <si>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</si>
  <si>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</si>
  <si>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</si>
  <si>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</si>
  <si>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</si>
  <si>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</si>
  <si>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</si>
  <si>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</si>
  <si>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</si>
  <si>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</si>
  <si>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</si>
  <si>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</si>
  <si>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</si>
  <si>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</si>
  <si>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</si>
  <si>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</si>
  <si>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</si>
  <si>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</si>
  <si>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</si>
  <si>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</si>
  <si>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</si>
  <si>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</si>
  <si>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</si>
  <si>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</si>
  <si>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</si>
  <si>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</si>
  <si>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</si>
  <si>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</si>
  <si>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</si>
  <si>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</si>
  <si>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</si>
  <si>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</si>
  <si>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</si>
  <si>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</si>
  <si>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</si>
  <si>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</si>
  <si>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</si>
  <si>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</si>
  <si>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</si>
  <si>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</si>
  <si>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</si>
  <si>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</si>
  <si>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</si>
  <si>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</si>
  <si>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</si>
  <si>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</si>
  <si>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</si>
  <si>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</si>
  <si>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</si>
  <si>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</si>
  <si>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</si>
  <si>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</si>
  <si>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</si>
  <si>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</si>
  <si>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</si>
  <si>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</si>
  <si>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</si>
  <si>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</si>
  <si>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</si>
  <si>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</si>
  <si>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</si>
  <si>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</si>
  <si>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</si>
  <si>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</si>
  <si>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</si>
  <si>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</si>
  <si>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</si>
  <si>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</si>
  <si>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</si>
  <si>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</si>
  <si>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</si>
  <si>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</si>
  <si>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</si>
  <si>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</si>
  <si>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</si>
  <si>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</si>
  <si>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</si>
  <si>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</si>
  <si>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</si>
  <si>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</si>
  <si>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</si>
  <si>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</si>
  <si>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</si>
  <si>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</si>
  <si>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</si>
  <si>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</si>
  <si>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</si>
  <si>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</si>
  <si>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</si>
  <si>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DM</t>
  </si>
  <si>
    <t>Thẻ nhớ lỗi format</t>
  </si>
  <si>
    <t>Format lại thẻ</t>
  </si>
  <si>
    <t>Thiết bị không nhận flash</t>
  </si>
  <si>
    <t>Hàn lại chân MCU</t>
  </si>
  <si>
    <t>WP21120135S02428/00320014A4</t>
  </si>
  <si>
    <t>ID tb mới : WP21120135S01346/0032002279</t>
  </si>
  <si>
    <t>Thiết bị không nhận sim( unknow module)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</si>
  <si>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</si>
  <si>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</si>
  <si>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</si>
  <si>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</si>
  <si>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</si>
  <si>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</si>
  <si>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</si>
  <si>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</si>
  <si>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</si>
  <si>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</si>
  <si>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</si>
  <si>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</si>
  <si>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</si>
  <si>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</si>
  <si>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</si>
  <si>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</si>
  <si>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</si>
  <si>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</si>
  <si>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</si>
  <si>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</si>
  <si>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</si>
  <si>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</si>
  <si>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</si>
  <si>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</si>
  <si>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</si>
  <si>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Thay diode quá áp, MCU, nâng cấp FW</t>
  </si>
  <si>
    <t>NG,MCU,NCFW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</si>
  <si>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</si>
  <si>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</si>
  <si>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</si>
  <si>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</si>
  <si>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</si>
  <si>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PM+PC</t>
  </si>
  <si>
    <t>Set về baudrate 9600</t>
  </si>
  <si>
    <t>Sim hết data</t>
  </si>
  <si>
    <t>TB Nóng module MC60</t>
  </si>
  <si>
    <t>Thiết bị không sáng đèn GPS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</si>
  <si>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</si>
  <si>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</si>
  <si>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</si>
  <si>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</si>
  <si>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</si>
  <si>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</si>
  <si>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</si>
  <si>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</si>
  <si>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</si>
  <si>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</si>
  <si>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</si>
  <si>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</si>
  <si>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</si>
  <si>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</si>
  <si>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</si>
  <si>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</si>
  <si>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</si>
  <si>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</si>
  <si>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</si>
  <si>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</si>
  <si>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</si>
  <si>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</si>
  <si>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</si>
  <si>
    <t>125.212.203.105,21083</t>
  </si>
  <si>
    <t>125.212.203.111,21083</t>
  </si>
  <si>
    <t>Xử lý lại khối GPS</t>
  </si>
  <si>
    <t>125.212.203.114.16767</t>
  </si>
  <si>
    <t>Cầu chì lỗi gây sụt áp</t>
  </si>
  <si>
    <t>Thay cầu chì, nâng cấp FW</t>
  </si>
  <si>
    <t>WM21051100S0902/00BD000A2B</t>
  </si>
  <si>
    <t>Lỗi GSM giao tiếp module không tồn tại</t>
  </si>
  <si>
    <t>H5_20_V3327_T220515.04</t>
  </si>
  <si>
    <t>Không sửa chữa, nhập kho</t>
  </si>
  <si>
    <t>WM21051100S0358/00BD000B6F</t>
  </si>
  <si>
    <t>Thiết bị lỗi khay sim, không upgrade FW cũ</t>
  </si>
  <si>
    <t>Thay khay sim, cấu hình lại thiết bị, nhập kho</t>
  </si>
  <si>
    <t>WM21051100S0324/00BD000B4C</t>
  </si>
  <si>
    <t>WM21051100S0971/00BD000D01</t>
  </si>
  <si>
    <t>Không upgrade FW cũ</t>
  </si>
  <si>
    <t>H5_20_V334_T21065.02</t>
  </si>
  <si>
    <t>Nâng cấp FW,cấu hình lại thiết bị, nhập kho</t>
  </si>
  <si>
    <t>VM21051100S0878/00BD000C6A</t>
  </si>
  <si>
    <t>Cấu hình lại thiết bị, nhập kho</t>
  </si>
  <si>
    <t>X1</t>
  </si>
  <si>
    <t>ZM21040101S0018/ 009901B923</t>
  </si>
  <si>
    <t>Không có dây nguồn test</t>
  </si>
  <si>
    <t>Nhập kho test lại sau</t>
  </si>
  <si>
    <t>Xóa log</t>
  </si>
  <si>
    <t>118.069.171.118,07788</t>
  </si>
  <si>
    <t>Thiết bị cháy led memory</t>
  </si>
  <si>
    <t>Thay led memory, nâng cấp FW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</si>
  <si>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</si>
  <si>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</si>
  <si>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</si>
  <si>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</si>
  <si>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</si>
  <si>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</si>
  <si>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</si>
  <si>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</si>
  <si>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</si>
  <si>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RFID</t>
  </si>
  <si>
    <t>SL: 16</t>
  </si>
  <si>
    <t>Dây nguồn (VNSH01)</t>
  </si>
  <si>
    <t>Dây bị cắt</t>
  </si>
  <si>
    <t>Dây mở rộng (VNSH01)</t>
  </si>
  <si>
    <t>Đế chân (VNSH01)</t>
  </si>
  <si>
    <t>03/11/2022</t>
  </si>
  <si>
    <t>WP22050219S00613/0032004611</t>
  </si>
  <si>
    <t>WP22050219S03994/0032004635</t>
  </si>
  <si>
    <t>Dự phòng</t>
  </si>
  <si>
    <t>Thiết bị lỗi dây nguồn</t>
  </si>
  <si>
    <t>E.2.00.---24.200401.CAR01A05</t>
  </si>
  <si>
    <t>E.2.00.---24.200624.CAR01A05</t>
  </si>
  <si>
    <t>Xử lý lại dây nguồn, nâng cấp FW</t>
  </si>
  <si>
    <t>ID: 1205220003</t>
  </si>
  <si>
    <t>ID: 1205220004</t>
  </si>
  <si>
    <t>Thiết bị thường xuyên không nhận nhiệt độ</t>
  </si>
  <si>
    <t>Xử lý lại dây kết nối</t>
  </si>
  <si>
    <t>0000000201</t>
  </si>
  <si>
    <t>Lỗi đầu cảm biến nhiệt</t>
  </si>
  <si>
    <t>Thay đầu cảm biến</t>
  </si>
  <si>
    <t>Xử lý lại sim</t>
  </si>
  <si>
    <t>Thiết bị có dấu hiệu nước vào oxi hóa mạch</t>
  </si>
  <si>
    <t>WP21120135S02772/003200236E</t>
  </si>
  <si>
    <t>Viễn Thông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</si>
</sst>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sz val="13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7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3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4" fillId="0" borderId="1" xfId="0" applyNumberFormat="1" applyFont="1" applyBorder="1" applyAlignment="1"/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29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29" fillId="0" borderId="2" xfId="0" applyFont="1" applyBorder="1" applyAlignment="1">
      <alignment wrapText="1"/>
    </xf>
    <xf numFmtId="0" fontId="29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29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29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4" fontId="2" fillId="3" borderId="9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30" fillId="0" borderId="1" xfId="0" applyFont="1" applyBorder="1" applyAlignment="1">
      <alignment wrapText="1"/>
    </xf>
    <xf numFmtId="0" fontId="30" fillId="12" borderId="1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zoomScale="85" zoomScaleNormal="85" workbookViewId="0">
      <selection activeCell="E5003" sqref="E5003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35" t="s">
        <v>138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7"/>
    </row>
    <row r="2" spans="1:74" ht="20.25" customHeight="1" x14ac:dyDescent="0.25">
      <c r="A2" s="335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7"/>
    </row>
    <row r="3" spans="1:74" ht="16.5" customHeight="1" x14ac:dyDescent="0.25">
      <c r="A3" s="335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7"/>
    </row>
    <row r="4" spans="1:74" ht="64.5" customHeight="1" x14ac:dyDescent="0.25">
      <c r="A4" s="342" t="s">
        <v>0</v>
      </c>
      <c r="B4" s="338" t="s">
        <v>21</v>
      </c>
      <c r="C4" s="338" t="s">
        <v>8</v>
      </c>
      <c r="D4" s="338"/>
      <c r="E4" s="338"/>
      <c r="F4" s="338"/>
      <c r="G4" s="338"/>
      <c r="H4" s="338"/>
      <c r="I4" s="338"/>
      <c r="J4" s="338"/>
      <c r="K4" s="343" t="s">
        <v>6</v>
      </c>
      <c r="L4" s="338" t="s">
        <v>10</v>
      </c>
      <c r="M4" s="338"/>
      <c r="N4" s="343" t="s">
        <v>56</v>
      </c>
      <c r="O4" s="343" t="s">
        <v>9</v>
      </c>
      <c r="P4" s="343" t="s">
        <v>7</v>
      </c>
      <c r="Q4" s="343" t="s">
        <v>13</v>
      </c>
      <c r="R4" s="343" t="s">
        <v>49</v>
      </c>
      <c r="S4" s="343" t="s">
        <v>50</v>
      </c>
      <c r="T4" s="343" t="s">
        <v>64</v>
      </c>
      <c r="U4" s="338" t="s">
        <v>57</v>
      </c>
      <c r="X4" s="353" t="s">
        <v>49</v>
      </c>
      <c r="Y4" s="353" t="s">
        <v>50</v>
      </c>
      <c r="AA4" s="332" t="s">
        <v>79</v>
      </c>
      <c r="AB4" s="320" t="s">
        <v>39</v>
      </c>
      <c r="AC4" s="326"/>
      <c r="AD4" s="321"/>
      <c r="AE4" s="320" t="s">
        <v>38</v>
      </c>
      <c r="AF4" s="326"/>
      <c r="AG4" s="321"/>
      <c r="AH4" s="320" t="s">
        <v>43</v>
      </c>
      <c r="AI4" s="326"/>
      <c r="AJ4" s="321"/>
      <c r="AK4" s="320" t="s">
        <v>19</v>
      </c>
      <c r="AL4" s="326"/>
      <c r="AM4" s="321"/>
      <c r="AN4" s="320" t="s">
        <v>16</v>
      </c>
      <c r="AO4" s="326"/>
      <c r="AP4" s="321"/>
      <c r="AQ4" s="320" t="s">
        <v>20</v>
      </c>
      <c r="AR4" s="326"/>
      <c r="AS4" s="321"/>
      <c r="AT4" s="320" t="s">
        <v>18</v>
      </c>
      <c r="AU4" s="326"/>
      <c r="AV4" s="321"/>
      <c r="AW4" s="320" t="s">
        <v>17</v>
      </c>
      <c r="AX4" s="326"/>
      <c r="AY4" s="321"/>
      <c r="AZ4" s="320" t="s">
        <v>61</v>
      </c>
      <c r="BA4" s="326"/>
      <c r="BB4" s="321"/>
      <c r="BC4" s="320" t="s">
        <v>14</v>
      </c>
      <c r="BD4" s="326"/>
      <c r="BE4" s="321"/>
      <c r="BF4" s="320" t="s">
        <v>133</v>
      </c>
      <c r="BG4" s="326"/>
      <c r="BH4" s="321"/>
      <c r="BI4" s="320" t="s">
        <v>48</v>
      </c>
      <c r="BJ4" s="326"/>
      <c r="BK4" s="321"/>
      <c r="BL4" s="320" t="s">
        <v>62</v>
      </c>
      <c r="BM4" s="326"/>
      <c r="BN4" s="321"/>
      <c r="BO4" s="308" t="s">
        <v>97</v>
      </c>
      <c r="BP4" s="308"/>
      <c r="BQ4" s="308"/>
      <c r="BR4" s="320" t="s">
        <v>98</v>
      </c>
      <c r="BS4" s="326"/>
      <c r="BT4" s="321"/>
      <c r="BU4" s="348" t="s">
        <v>63</v>
      </c>
      <c r="BV4" s="348" t="s">
        <v>80</v>
      </c>
    </row>
    <row r="5" spans="1:74" ht="31.5" customHeight="1" x14ac:dyDescent="0.25">
      <c r="A5" s="342"/>
      <c r="B5" s="338"/>
      <c r="C5" s="338" t="s">
        <v>1</v>
      </c>
      <c r="D5" s="338" t="s">
        <v>2</v>
      </c>
      <c r="E5" s="338" t="s">
        <v>3</v>
      </c>
      <c r="F5" s="346" t="s">
        <v>55</v>
      </c>
      <c r="G5" s="343" t="s">
        <v>4</v>
      </c>
      <c r="H5" s="343" t="s">
        <v>5</v>
      </c>
      <c r="I5" s="343" t="s">
        <v>136</v>
      </c>
      <c r="J5" s="343" t="s">
        <v>121</v>
      </c>
      <c r="K5" s="344"/>
      <c r="L5" s="343" t="s">
        <v>11</v>
      </c>
      <c r="M5" s="343" t="s">
        <v>12</v>
      </c>
      <c r="N5" s="344"/>
      <c r="O5" s="344"/>
      <c r="P5" s="344"/>
      <c r="Q5" s="344"/>
      <c r="R5" s="344"/>
      <c r="S5" s="344"/>
      <c r="T5" s="344"/>
      <c r="U5" s="338"/>
      <c r="X5" s="354"/>
      <c r="Y5" s="354"/>
      <c r="AA5" s="333"/>
      <c r="AB5" s="322"/>
      <c r="AC5" s="327"/>
      <c r="AD5" s="323"/>
      <c r="AE5" s="322"/>
      <c r="AF5" s="327"/>
      <c r="AG5" s="323"/>
      <c r="AH5" s="322"/>
      <c r="AI5" s="327"/>
      <c r="AJ5" s="323"/>
      <c r="AK5" s="322"/>
      <c r="AL5" s="327"/>
      <c r="AM5" s="323"/>
      <c r="AN5" s="322"/>
      <c r="AO5" s="327"/>
      <c r="AP5" s="323"/>
      <c r="AQ5" s="322"/>
      <c r="AR5" s="327"/>
      <c r="AS5" s="323"/>
      <c r="AT5" s="322"/>
      <c r="AU5" s="327"/>
      <c r="AV5" s="323"/>
      <c r="AW5" s="322"/>
      <c r="AX5" s="327"/>
      <c r="AY5" s="323"/>
      <c r="AZ5" s="322"/>
      <c r="BA5" s="327"/>
      <c r="BB5" s="323"/>
      <c r="BC5" s="322"/>
      <c r="BD5" s="327"/>
      <c r="BE5" s="323"/>
      <c r="BF5" s="322"/>
      <c r="BG5" s="327"/>
      <c r="BH5" s="323"/>
      <c r="BI5" s="322"/>
      <c r="BJ5" s="327"/>
      <c r="BK5" s="323"/>
      <c r="BL5" s="322"/>
      <c r="BM5" s="327"/>
      <c r="BN5" s="323"/>
      <c r="BO5" s="308"/>
      <c r="BP5" s="308"/>
      <c r="BQ5" s="308"/>
      <c r="BR5" s="339"/>
      <c r="BS5" s="340"/>
      <c r="BT5" s="341"/>
      <c r="BU5" s="349"/>
      <c r="BV5" s="349"/>
    </row>
    <row r="6" spans="1:74" ht="16.5" customHeight="1" x14ac:dyDescent="0.25">
      <c r="A6" s="342"/>
      <c r="B6" s="338"/>
      <c r="C6" s="338"/>
      <c r="D6" s="338"/>
      <c r="E6" s="338"/>
      <c r="F6" s="347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38"/>
      <c r="X6" s="312" t="s">
        <v>23</v>
      </c>
      <c r="Y6" s="19" t="s">
        <v>24</v>
      </c>
      <c r="AA6" s="333"/>
      <c r="AB6" s="309" t="s">
        <v>45</v>
      </c>
      <c r="AC6" s="309" t="s">
        <v>44</v>
      </c>
      <c r="AD6" s="328" t="s">
        <v>60</v>
      </c>
      <c r="AE6" s="309" t="s">
        <v>45</v>
      </c>
      <c r="AF6" s="309" t="s">
        <v>44</v>
      </c>
      <c r="AG6" s="328" t="s">
        <v>60</v>
      </c>
      <c r="AH6" s="309" t="s">
        <v>45</v>
      </c>
      <c r="AI6" s="309" t="s">
        <v>44</v>
      </c>
      <c r="AJ6" s="328" t="s">
        <v>60</v>
      </c>
      <c r="AK6" s="309" t="s">
        <v>45</v>
      </c>
      <c r="AL6" s="309" t="s">
        <v>44</v>
      </c>
      <c r="AM6" s="328" t="s">
        <v>60</v>
      </c>
      <c r="AN6" s="309" t="s">
        <v>45</v>
      </c>
      <c r="AO6" s="309" t="s">
        <v>44</v>
      </c>
      <c r="AP6" s="328" t="s">
        <v>60</v>
      </c>
      <c r="AQ6" s="309" t="s">
        <v>45</v>
      </c>
      <c r="AR6" s="309" t="s">
        <v>44</v>
      </c>
      <c r="AS6" s="328" t="s">
        <v>60</v>
      </c>
      <c r="AT6" s="309" t="s">
        <v>45</v>
      </c>
      <c r="AU6" s="309" t="s">
        <v>44</v>
      </c>
      <c r="AV6" s="328" t="s">
        <v>60</v>
      </c>
      <c r="AW6" s="309" t="s">
        <v>45</v>
      </c>
      <c r="AX6" s="309" t="s">
        <v>44</v>
      </c>
      <c r="AY6" s="328" t="s">
        <v>60</v>
      </c>
      <c r="AZ6" s="309" t="s">
        <v>45</v>
      </c>
      <c r="BA6" s="309" t="s">
        <v>44</v>
      </c>
      <c r="BB6" s="328" t="s">
        <v>60</v>
      </c>
      <c r="BC6" s="309" t="s">
        <v>45</v>
      </c>
      <c r="BD6" s="309" t="s">
        <v>44</v>
      </c>
      <c r="BE6" s="328" t="s">
        <v>60</v>
      </c>
      <c r="BF6" s="309" t="s">
        <v>45</v>
      </c>
      <c r="BG6" s="309" t="s">
        <v>44</v>
      </c>
      <c r="BH6" s="328" t="s">
        <v>60</v>
      </c>
      <c r="BI6" s="309" t="s">
        <v>45</v>
      </c>
      <c r="BJ6" s="309" t="s">
        <v>44</v>
      </c>
      <c r="BK6" s="328" t="s">
        <v>60</v>
      </c>
      <c r="BL6" s="309" t="s">
        <v>45</v>
      </c>
      <c r="BM6" s="309" t="s">
        <v>44</v>
      </c>
      <c r="BN6" s="328" t="s">
        <v>60</v>
      </c>
      <c r="BO6" s="309" t="s">
        <v>45</v>
      </c>
      <c r="BP6" s="309" t="s">
        <v>44</v>
      </c>
      <c r="BQ6" s="328" t="s">
        <v>60</v>
      </c>
      <c r="BR6" s="309" t="s">
        <v>45</v>
      </c>
      <c r="BS6" s="309" t="s">
        <v>44</v>
      </c>
      <c r="BT6" s="328" t="s">
        <v>60</v>
      </c>
      <c r="BU6" s="349"/>
      <c r="BV6" s="349"/>
    </row>
    <row r="7" spans="1:74" ht="16.5" customHeight="1" x14ac:dyDescent="0.25">
      <c r="A7" s="292" t="s">
        <v>42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4"/>
      <c r="X7" s="313"/>
      <c r="Y7" s="19" t="s">
        <v>41</v>
      </c>
      <c r="AA7" s="334"/>
      <c r="AB7" s="310"/>
      <c r="AC7" s="310"/>
      <c r="AD7" s="329"/>
      <c r="AE7" s="310"/>
      <c r="AF7" s="310"/>
      <c r="AG7" s="329"/>
      <c r="AH7" s="310"/>
      <c r="AI7" s="310"/>
      <c r="AJ7" s="329"/>
      <c r="AK7" s="310"/>
      <c r="AL7" s="310"/>
      <c r="AM7" s="329"/>
      <c r="AN7" s="310"/>
      <c r="AO7" s="310"/>
      <c r="AP7" s="329"/>
      <c r="AQ7" s="310"/>
      <c r="AR7" s="310"/>
      <c r="AS7" s="329"/>
      <c r="AT7" s="310"/>
      <c r="AU7" s="310"/>
      <c r="AV7" s="329"/>
      <c r="AW7" s="310"/>
      <c r="AX7" s="310"/>
      <c r="AY7" s="329"/>
      <c r="AZ7" s="310"/>
      <c r="BA7" s="310"/>
      <c r="BB7" s="329"/>
      <c r="BC7" s="310"/>
      <c r="BD7" s="310"/>
      <c r="BE7" s="329"/>
      <c r="BF7" s="310"/>
      <c r="BG7" s="310"/>
      <c r="BH7" s="329"/>
      <c r="BI7" s="310"/>
      <c r="BJ7" s="310"/>
      <c r="BK7" s="329"/>
      <c r="BL7" s="310"/>
      <c r="BM7" s="310"/>
      <c r="BN7" s="329"/>
      <c r="BO7" s="310"/>
      <c r="BP7" s="310"/>
      <c r="BQ7" s="329"/>
      <c r="BR7" s="310"/>
      <c r="BS7" s="310"/>
      <c r="BT7" s="329"/>
      <c r="BU7" s="350"/>
      <c r="BV7" s="350"/>
    </row>
    <row r="8" spans="1:74" ht="16.5" customHeight="1" x14ac:dyDescent="0.25">
      <c r="A8" s="295"/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297"/>
      <c r="X8" s="313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13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98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13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99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14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99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12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99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13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300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13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98" t="s">
        <v>179</v>
      </c>
      <c r="C15" s="206" t="s">
        <v>169</v>
      </c>
      <c r="D15" s="206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13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99"/>
      <c r="C16" s="206" t="s">
        <v>169</v>
      </c>
      <c r="D16" s="206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14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99"/>
      <c r="C17" s="206" t="s">
        <v>169</v>
      </c>
      <c r="D17" s="206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12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300"/>
      <c r="C18" s="206" t="s">
        <v>169</v>
      </c>
      <c r="D18" s="206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13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98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13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99"/>
      <c r="C20" s="147">
        <v>44581</v>
      </c>
      <c r="D20" s="206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13"/>
      <c r="Y20" s="21" t="s">
        <v>51</v>
      </c>
      <c r="AA20" s="330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99"/>
      <c r="C21" s="147">
        <v>44581</v>
      </c>
      <c r="D21" s="206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14"/>
      <c r="Y21" s="21" t="s">
        <v>47</v>
      </c>
      <c r="AA21" s="331"/>
      <c r="AB21" s="315">
        <f>SUM(AB8:AD19)</f>
        <v>3</v>
      </c>
      <c r="AC21" s="316"/>
      <c r="AD21" s="317"/>
      <c r="AE21" s="315">
        <f t="shared" ref="AE21" si="39">SUM(AE8:AG19)</f>
        <v>130</v>
      </c>
      <c r="AF21" s="316"/>
      <c r="AG21" s="317"/>
      <c r="AH21" s="315">
        <f t="shared" ref="AH21" si="40">SUM(AH8:AJ19)</f>
        <v>16</v>
      </c>
      <c r="AI21" s="316"/>
      <c r="AJ21" s="317"/>
      <c r="AK21" s="315">
        <f t="shared" ref="AK21" si="41">SUM(AK8:AM19)</f>
        <v>52</v>
      </c>
      <c r="AL21" s="316"/>
      <c r="AM21" s="317"/>
      <c r="AN21" s="315">
        <f t="shared" ref="AN21" si="42">SUM(AN8:AP19)</f>
        <v>45</v>
      </c>
      <c r="AO21" s="316"/>
      <c r="AP21" s="317"/>
      <c r="AQ21" s="315">
        <f t="shared" ref="AQ21" si="43">SUM(AQ8:AS19)</f>
        <v>4</v>
      </c>
      <c r="AR21" s="316"/>
      <c r="AS21" s="317"/>
      <c r="AT21" s="315">
        <f t="shared" ref="AT21" si="44">SUM(AT8:AV19)</f>
        <v>7</v>
      </c>
      <c r="AU21" s="316"/>
      <c r="AV21" s="317"/>
      <c r="AW21" s="315">
        <f t="shared" ref="AW21" si="45">SUM(AW8:AY19)</f>
        <v>0</v>
      </c>
      <c r="AX21" s="316"/>
      <c r="AY21" s="317"/>
      <c r="AZ21" s="315">
        <f t="shared" ref="AZ21" si="46">SUM(AZ8:BB19)</f>
        <v>1</v>
      </c>
      <c r="BA21" s="316"/>
      <c r="BB21" s="317"/>
      <c r="BC21" s="315">
        <f t="shared" ref="BC21" si="47">SUM(BC8:BE19)</f>
        <v>14</v>
      </c>
      <c r="BD21" s="316"/>
      <c r="BE21" s="317"/>
      <c r="BF21" s="315">
        <f t="shared" ref="BF21" si="48">SUM(BF8:BH19)</f>
        <v>16</v>
      </c>
      <c r="BG21" s="316"/>
      <c r="BH21" s="317"/>
      <c r="BI21" s="315">
        <v>0</v>
      </c>
      <c r="BJ21" s="316"/>
      <c r="BK21" s="317"/>
      <c r="BL21" s="315">
        <f>SUM(BL20:BN20)</f>
        <v>6</v>
      </c>
      <c r="BM21" s="316"/>
      <c r="BN21" s="317"/>
      <c r="BO21" s="315">
        <f>SUM(BO8:BQ19)</f>
        <v>1</v>
      </c>
      <c r="BP21" s="316"/>
      <c r="BQ21" s="317"/>
      <c r="BR21" s="315">
        <f>SUM(BR8:BT19)</f>
        <v>0</v>
      </c>
      <c r="BS21" s="316"/>
      <c r="BT21" s="317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99"/>
      <c r="C22" s="147">
        <v>44581</v>
      </c>
      <c r="D22" s="206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300"/>
      <c r="C23" s="147">
        <v>44581</v>
      </c>
      <c r="D23" s="206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298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99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08" t="s">
        <v>50</v>
      </c>
      <c r="Y25" s="309" t="s">
        <v>22</v>
      </c>
      <c r="Z25" s="14"/>
      <c r="AA25" s="320" t="s">
        <v>65</v>
      </c>
      <c r="AB25" s="321"/>
      <c r="AC25" s="14"/>
      <c r="AD25" s="308" t="s">
        <v>91</v>
      </c>
      <c r="AE25" s="308"/>
      <c r="AF25" s="308"/>
      <c r="AG25" s="9"/>
      <c r="AL25" s="100"/>
      <c r="AM25" s="308" t="s">
        <v>67</v>
      </c>
      <c r="AN25" s="308"/>
      <c r="AO25" s="308"/>
      <c r="AP25" s="308"/>
      <c r="AQ25" s="308"/>
      <c r="AR25" s="308"/>
      <c r="AS25" s="308"/>
      <c r="AT25" s="308"/>
      <c r="AU25" s="44"/>
      <c r="AV25" s="44"/>
      <c r="AW25" s="44"/>
    </row>
    <row r="26" spans="1:74" ht="16.5" customHeight="1" x14ac:dyDescent="0.25">
      <c r="A26" s="175">
        <v>17</v>
      </c>
      <c r="B26" s="299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08"/>
      <c r="Y26" s="310"/>
      <c r="Z26" s="14"/>
      <c r="AA26" s="322"/>
      <c r="AB26" s="323"/>
      <c r="AC26" s="14"/>
      <c r="AD26" s="308"/>
      <c r="AE26" s="308"/>
      <c r="AF26" s="308"/>
      <c r="AG26" s="99"/>
      <c r="AL26" s="100"/>
      <c r="AM26" s="325" t="s">
        <v>130</v>
      </c>
      <c r="AN26" s="325" t="s">
        <v>112</v>
      </c>
      <c r="AO26" s="325" t="s">
        <v>111</v>
      </c>
      <c r="AP26" s="325" t="s">
        <v>69</v>
      </c>
      <c r="AQ26" s="325" t="s">
        <v>70</v>
      </c>
      <c r="AR26" s="325" t="s">
        <v>110</v>
      </c>
      <c r="AS26" s="325" t="s">
        <v>68</v>
      </c>
      <c r="AT26" s="325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99"/>
      <c r="C27" s="207" t="s">
        <v>195</v>
      </c>
      <c r="D27" s="207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83</v>
      </c>
      <c r="Z27" s="14"/>
      <c r="AA27" s="45" t="s">
        <v>42</v>
      </c>
      <c r="AB27" s="21">
        <f>COUNTIF($T$10:$T$68,"*CS*")</f>
        <v>2</v>
      </c>
      <c r="AC27" s="14"/>
      <c r="AD27" s="351" t="s">
        <v>92</v>
      </c>
      <c r="AE27" s="352"/>
      <c r="AF27" s="46">
        <f>COUNTIF($T$10:$T$5001,"*PIN*")</f>
        <v>0</v>
      </c>
      <c r="AG27" s="99"/>
      <c r="AL27" s="100"/>
      <c r="AM27" s="325"/>
      <c r="AN27" s="325"/>
      <c r="AO27" s="325"/>
      <c r="AP27" s="325"/>
      <c r="AQ27" s="325"/>
      <c r="AR27" s="325"/>
      <c r="AS27" s="325"/>
      <c r="AT27" s="325"/>
      <c r="AU27" s="44"/>
      <c r="AV27" s="44"/>
      <c r="AW27" s="44"/>
    </row>
    <row r="28" spans="1:74" ht="16.5" customHeight="1" x14ac:dyDescent="0.25">
      <c r="A28" s="175">
        <v>19</v>
      </c>
      <c r="B28" s="299"/>
      <c r="C28" s="207" t="s">
        <v>200</v>
      </c>
      <c r="D28" s="207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48</v>
      </c>
      <c r="Z28" s="14"/>
      <c r="AA28" s="45" t="s">
        <v>75</v>
      </c>
      <c r="AB28" s="21">
        <f>COUNTIF($T$71:$T$115,"*CS*")</f>
        <v>0</v>
      </c>
      <c r="AC28" s="14"/>
      <c r="AD28" s="351" t="s">
        <v>93</v>
      </c>
      <c r="AE28" s="352"/>
      <c r="AF28" s="46">
        <f>COUNTIF($T$10:$T$5001,"*RTC*")</f>
        <v>0</v>
      </c>
      <c r="AG28" s="99"/>
      <c r="AL28" s="9"/>
      <c r="AM28" s="325"/>
      <c r="AN28" s="325"/>
      <c r="AO28" s="325"/>
      <c r="AP28" s="325"/>
      <c r="AQ28" s="325"/>
      <c r="AR28" s="325"/>
      <c r="AS28" s="325"/>
      <c r="AT28" s="325"/>
      <c r="AU28" s="44"/>
      <c r="AV28" s="44"/>
      <c r="AW28" s="44"/>
    </row>
    <row r="29" spans="1:74" ht="16.5" customHeight="1" x14ac:dyDescent="0.25">
      <c r="A29" s="175">
        <v>20</v>
      </c>
      <c r="B29" s="299"/>
      <c r="C29" s="207" t="s">
        <v>200</v>
      </c>
      <c r="D29" s="207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53</v>
      </c>
      <c r="Z29" s="14"/>
      <c r="AA29" s="45" t="s">
        <v>81</v>
      </c>
      <c r="AB29" s="21">
        <f>COUNTIF($T$118:$T$312,"*CS*")</f>
        <v>7</v>
      </c>
      <c r="AC29" s="14"/>
      <c r="AD29" s="351" t="s">
        <v>96</v>
      </c>
      <c r="AE29" s="352"/>
      <c r="AF29" s="46">
        <f>COUNTIF($T$10:$T$5001,"*CS*")</f>
        <v>74</v>
      </c>
      <c r="AG29" s="9"/>
      <c r="AL29" s="100"/>
      <c r="AM29" s="325"/>
      <c r="AN29" s="325"/>
      <c r="AO29" s="325"/>
      <c r="AP29" s="325"/>
      <c r="AQ29" s="325"/>
      <c r="AR29" s="325"/>
      <c r="AS29" s="325"/>
      <c r="AT29" s="325"/>
      <c r="AU29" s="44"/>
      <c r="AV29" s="44"/>
      <c r="AW29" s="44"/>
    </row>
    <row r="30" spans="1:74" ht="16.5" customHeight="1" x14ac:dyDescent="0.25">
      <c r="A30" s="175">
        <v>21</v>
      </c>
      <c r="B30" s="299"/>
      <c r="C30" s="207" t="s">
        <v>200</v>
      </c>
      <c r="D30" s="207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99"/>
      <c r="C31" s="207" t="s">
        <v>200</v>
      </c>
      <c r="D31" s="207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133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99"/>
      <c r="C32" s="207" t="s">
        <v>200</v>
      </c>
      <c r="D32" s="207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322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99"/>
      <c r="C33" s="207" t="s">
        <v>200</v>
      </c>
      <c r="D33" s="207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74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99"/>
      <c r="C34" s="207" t="s">
        <v>200</v>
      </c>
      <c r="D34" s="207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86</v>
      </c>
      <c r="AB34" s="21">
        <f>COUNTIF($T$1349:$T$1607,"*CS*")</f>
        <v>7</v>
      </c>
      <c r="AC34" s="205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99"/>
      <c r="C35" s="207" t="s">
        <v>200</v>
      </c>
      <c r="D35" s="207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30</v>
      </c>
      <c r="Z35" s="14"/>
      <c r="AA35" s="45" t="s">
        <v>87</v>
      </c>
      <c r="AB35" s="21">
        <f>COUNTIF($T$1610:$T$1790,"*CS*")</f>
        <v>0</v>
      </c>
      <c r="AC35" s="205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99"/>
      <c r="C36" s="207" t="s">
        <v>200</v>
      </c>
      <c r="D36" s="207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748</v>
      </c>
      <c r="Z36" s="14"/>
      <c r="AA36" s="51" t="s">
        <v>88</v>
      </c>
      <c r="AB36" s="52">
        <f>COUNTIF($T$1793:$T$2020,"*CS*")</f>
        <v>0</v>
      </c>
      <c r="AC36" s="20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300"/>
      <c r="C37" s="207" t="s">
        <v>200</v>
      </c>
      <c r="D37" s="207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160</v>
      </c>
      <c r="Z37" s="58"/>
      <c r="AA37" s="51" t="s">
        <v>89</v>
      </c>
      <c r="AB37" s="52">
        <f>COUNTIF($T$1585:$T$1826,"*CS*")</f>
        <v>0</v>
      </c>
      <c r="AC37" s="205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98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5"/>
      <c r="AD38" s="14"/>
      <c r="AE38" s="14"/>
      <c r="AF38" s="14"/>
      <c r="AG38" s="324" t="s">
        <v>126</v>
      </c>
      <c r="AH38" s="324"/>
      <c r="AI38" s="14"/>
      <c r="AJ38" s="324" t="s">
        <v>125</v>
      </c>
      <c r="AK38" s="324"/>
      <c r="AL38" s="14"/>
      <c r="AM38" s="324" t="s">
        <v>124</v>
      </c>
      <c r="AN38" s="324"/>
      <c r="AO38" s="324"/>
      <c r="AP38" s="324"/>
      <c r="AQ38" s="324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300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137</v>
      </c>
      <c r="Z39" s="14"/>
      <c r="AA39" s="45" t="s">
        <v>37</v>
      </c>
      <c r="AB39" s="21">
        <f>SUM(AB27:AB38)</f>
        <v>59</v>
      </c>
      <c r="AC39" s="205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98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1879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99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109</v>
      </c>
      <c r="AL41" s="14"/>
      <c r="AM41" s="73" t="s">
        <v>19</v>
      </c>
      <c r="AN41" s="74">
        <f>COUNTIFS($E$10:$E$5001,"TG102V",$R$10:$R$5001,"PC",$Q$10:$Q$5001,"Thể")</f>
        <v>16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69</v>
      </c>
      <c r="AQ41" s="21">
        <f>SUM(AN41:AP41)</f>
        <v>100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7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76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10</v>
      </c>
      <c r="BB41" s="77">
        <f>SUM(AT41:BA41)</f>
        <v>94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82</v>
      </c>
      <c r="BI41" s="77">
        <f>COUNTIFS($E$10:$E$5001,"TG102V",$S$10:$S$5001,"*KL*",$Q$10:$Q$5001,"Thể")</f>
        <v>3</v>
      </c>
      <c r="BJ41" s="77">
        <f>SUM(BE41:BI41)</f>
        <v>85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300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224</v>
      </c>
      <c r="AL43" s="14"/>
      <c r="AM43" s="73" t="s">
        <v>38</v>
      </c>
      <c r="AN43" s="74">
        <f>COUNTIFS($E$10:$E$5001,"TG102LE",$R$10:$R$5001,"PC",$Q$10:$Q$5001,"Thể")</f>
        <v>20</v>
      </c>
      <c r="AO43" s="21">
        <f>COUNTIFS($E$10:$E$5001,"TG102LE",$R$10:$R$5001,"PM",$Q$10:$Q$5001,"Thể")</f>
        <v>185</v>
      </c>
      <c r="AP43" s="21">
        <f>COUNTIFS($E$10:$E$5001,"TG102LE",$R$10:$R$5001,"PC+PM",$Q$10:$Q$5001,"Thể")</f>
        <v>19</v>
      </c>
      <c r="AQ43" s="21">
        <f t="shared" ref="AQ43:AQ52" si="51">SUM(AN43:AP43)</f>
        <v>224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16</v>
      </c>
      <c r="BB43" s="77">
        <f t="shared" ref="BB43:BB54" si="52">SUM(AT43:BA43)</f>
        <v>53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145</v>
      </c>
      <c r="BI43" s="77">
        <f>COUNTIFS($E$10:$E$5001,"TG102LE",$S$10:$S$5001,"*KL*",$Q$10:$Q$5001,"Thể")</f>
        <v>40</v>
      </c>
      <c r="BJ43" s="77">
        <f t="shared" si="50"/>
        <v>185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0" t="s">
        <v>133</v>
      </c>
      <c r="Y44" s="190">
        <f>COUNTIFS($E$10:$E$5001,"TG102LE-4G")</f>
        <v>172</v>
      </c>
      <c r="Z44" s="14"/>
      <c r="AA44" s="318" t="s">
        <v>3</v>
      </c>
      <c r="AB44" s="318" t="s">
        <v>78</v>
      </c>
      <c r="AC44" s="318" t="s">
        <v>100</v>
      </c>
      <c r="AD44" s="318" t="s">
        <v>35</v>
      </c>
      <c r="AE44" s="318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58</v>
      </c>
      <c r="AL44" s="26"/>
      <c r="AM44" s="73" t="s">
        <v>39</v>
      </c>
      <c r="AN44" s="74">
        <f>COUNTIFS($E$10:$E$5001,"TG102E",$R$10:$R$5001,"PC",$Q$10:$Q$5001,"Thể")</f>
        <v>28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57</v>
      </c>
      <c r="AR44" s="88"/>
      <c r="AS44" s="81" t="s">
        <v>39</v>
      </c>
      <c r="AT44" s="82">
        <f>COUNTIFS($E$10:$E$5001,"TG102E",$S$10:$S$5001,"*NG*",$Q$10:$Q$5001,"Thể")</f>
        <v>11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34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51</v>
      </c>
      <c r="Z45" s="14"/>
      <c r="AA45" s="319"/>
      <c r="AB45" s="319"/>
      <c r="AC45" s="319"/>
      <c r="AD45" s="319"/>
      <c r="AE45" s="319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98" t="s">
        <v>268</v>
      </c>
      <c r="C46" s="208">
        <v>44713</v>
      </c>
      <c r="D46" s="208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224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7</v>
      </c>
      <c r="AD46" s="61">
        <f>COUNTIFS($E$10:$E$5001,"TG102V",$S$10:$S$5001,"*MCH*")</f>
        <v>2</v>
      </c>
      <c r="AE46" s="61">
        <f>COUNTIFS($E$10:$E$5001,"TG102V",$S$10:$S$5001,"*NCFW*")</f>
        <v>147</v>
      </c>
      <c r="AF46" s="27"/>
      <c r="AG46" s="21">
        <v>7</v>
      </c>
      <c r="AH46" s="21">
        <f>COUNTIFS($Q$1058:$Q$1255,"Thể")</f>
        <v>72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99"/>
      <c r="C47" s="208">
        <v>44713</v>
      </c>
      <c r="D47" s="208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122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256</v>
      </c>
      <c r="AF47" s="8"/>
      <c r="AG47" s="21">
        <v>8</v>
      </c>
      <c r="AH47" s="21">
        <f>COUNTIFS($Q$1258:$Q$1270,"Thể")</f>
        <v>1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99"/>
      <c r="C48" s="208">
        <v>44713</v>
      </c>
      <c r="D48" s="208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401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COUNTIFS($Q$1273:$Q$1401,"Thể")</f>
        <v>42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99"/>
      <c r="C49" s="208">
        <v>44713</v>
      </c>
      <c r="D49" s="208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94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16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99"/>
      <c r="C50" s="208">
        <v>44713</v>
      </c>
      <c r="D50" s="208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12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48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99"/>
      <c r="C51" s="208">
        <v>44713</v>
      </c>
      <c r="D51" s="208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99"/>
      <c r="C52" s="208">
        <v>44713</v>
      </c>
      <c r="D52" s="208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615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18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99"/>
      <c r="C53" s="208">
        <v>44713</v>
      </c>
      <c r="D53" s="208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99"/>
      <c r="C54" s="208">
        <v>44713</v>
      </c>
      <c r="D54" s="208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117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42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21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99"/>
      <c r="C55" s="208">
        <v>44713</v>
      </c>
      <c r="D55" s="208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575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300"/>
      <c r="C56" s="208">
        <v>44713</v>
      </c>
      <c r="D56" s="208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98" t="s">
        <v>277</v>
      </c>
      <c r="C57" s="208" t="s">
        <v>269</v>
      </c>
      <c r="D57" s="208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13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99"/>
      <c r="C58" s="208" t="s">
        <v>269</v>
      </c>
      <c r="D58" s="208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99"/>
      <c r="C59" s="208" t="s">
        <v>269</v>
      </c>
      <c r="D59" s="208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33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99"/>
      <c r="C60" s="208" t="s">
        <v>269</v>
      </c>
      <c r="D60" s="208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1387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99"/>
      <c r="C61" s="208" t="s">
        <v>269</v>
      </c>
      <c r="D61" s="208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21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20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customHeight="1" x14ac:dyDescent="0.25">
      <c r="A62" s="175">
        <v>53</v>
      </c>
      <c r="B62" s="299"/>
      <c r="C62" s="208" t="s">
        <v>269</v>
      </c>
      <c r="D62" s="208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101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customHeight="1" x14ac:dyDescent="0.25">
      <c r="A63" s="175">
        <v>54</v>
      </c>
      <c r="B63" s="299"/>
      <c r="C63" s="208" t="s">
        <v>269</v>
      </c>
      <c r="D63" s="208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50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5</v>
      </c>
      <c r="AQ63" s="21">
        <f>SUM(AN63:AP63)</f>
        <v>50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9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28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20</v>
      </c>
      <c r="BI63" s="77">
        <f>COUNTIFS($E$10:$E$5001,"TG102SE",$S$10:$S$5001,"*KL*",$Q$10:$Q$5001,"Tùng")</f>
        <v>6</v>
      </c>
      <c r="BJ63" s="77">
        <f t="shared" ref="BJ63:BJ71" si="55">SUM(BE63:BI63)</f>
        <v>28</v>
      </c>
    </row>
    <row r="64" spans="1:74" ht="18.75" customHeight="1" x14ac:dyDescent="0.25">
      <c r="A64" s="175">
        <v>55</v>
      </c>
      <c r="B64" s="299"/>
      <c r="C64" s="208" t="s">
        <v>269</v>
      </c>
      <c r="D64" s="208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165</v>
      </c>
      <c r="AL64" s="8"/>
      <c r="AM64" s="73" t="s">
        <v>38</v>
      </c>
      <c r="AN64" s="74">
        <f>COUNTIFS($E$10:$E$5001,"TG102LE",$R$10:$R$5001,"PC",$Q$10:$Q$5001,"Tùng")</f>
        <v>23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165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56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customHeight="1" x14ac:dyDescent="0.25">
      <c r="A65" s="175">
        <v>56</v>
      </c>
      <c r="B65" s="299"/>
      <c r="C65" s="208" t="s">
        <v>269</v>
      </c>
      <c r="D65" s="208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5"/>
      <c r="X65" s="190" t="s">
        <v>133</v>
      </c>
      <c r="Y65" s="190">
        <f>COUNTIFS($E$756:$E$874,"TG102LE-4G")</f>
        <v>5</v>
      </c>
      <c r="Z65" s="311"/>
      <c r="AA65" s="12"/>
      <c r="AB65" s="308" t="s">
        <v>50</v>
      </c>
      <c r="AC65" s="309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36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5</v>
      </c>
      <c r="AQ65" s="21">
        <f t="shared" si="56"/>
        <v>37</v>
      </c>
      <c r="AR65" s="28"/>
      <c r="AS65" s="81" t="s">
        <v>39</v>
      </c>
      <c r="AT65" s="82">
        <f>COUNTIFS($E$10:$E$5001,"TG102E",$S$10:$S$5001,"*NG*",$Q$10:$Q$5001,"Tùng")</f>
        <v>9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14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16</v>
      </c>
      <c r="BI65" s="77">
        <f>COUNTIFS($E$10:$E$5001,"TG102E",$S$10:$S$5001,"*KL*",$Q$10:$Q$5001,"Tùng")</f>
        <v>6</v>
      </c>
      <c r="BJ65" s="77">
        <f t="shared" si="55"/>
        <v>24</v>
      </c>
    </row>
    <row r="66" spans="1:119" ht="18.75" customHeight="1" x14ac:dyDescent="0.25">
      <c r="A66" s="175">
        <v>57</v>
      </c>
      <c r="B66" s="299"/>
      <c r="C66" s="208" t="s">
        <v>269</v>
      </c>
      <c r="D66" s="208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5"/>
      <c r="X66" s="73" t="s">
        <v>14</v>
      </c>
      <c r="Y66" s="21">
        <f>COUNTIFS($E$756:$E$874,"TG102")</f>
        <v>2</v>
      </c>
      <c r="Z66" s="311"/>
      <c r="AA66" s="12"/>
      <c r="AB66" s="308"/>
      <c r="AC66" s="310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99"/>
      <c r="C67" s="208" t="s">
        <v>269</v>
      </c>
      <c r="D67" s="208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5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98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1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2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300"/>
      <c r="C68" s="208" t="s">
        <v>269</v>
      </c>
      <c r="D68" s="208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5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12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5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92" t="s">
        <v>75</v>
      </c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4"/>
      <c r="V69" s="21"/>
      <c r="W69" s="205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79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5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95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297"/>
      <c r="V70" s="21"/>
      <c r="W70" s="205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16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5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98" t="s">
        <v>292</v>
      </c>
      <c r="C71" s="206">
        <v>44603</v>
      </c>
      <c r="D71" s="206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5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5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99"/>
      <c r="C72" s="206">
        <v>44603</v>
      </c>
      <c r="D72" s="206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5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5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99"/>
      <c r="C73" s="206">
        <v>44603</v>
      </c>
      <c r="D73" s="206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5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440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10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2</v>
      </c>
      <c r="BB73" s="77">
        <f t="shared" si="57"/>
        <v>13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5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99"/>
      <c r="C74" s="206">
        <v>44603</v>
      </c>
      <c r="D74" s="206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5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99"/>
      <c r="C75" s="206">
        <v>44603</v>
      </c>
      <c r="D75" s="206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5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12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99"/>
      <c r="C76" s="206">
        <v>44603</v>
      </c>
      <c r="D76" s="206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5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457</v>
      </c>
      <c r="AL76" s="28"/>
      <c r="AM76" s="21" t="s">
        <v>133</v>
      </c>
      <c r="AN76" s="74">
        <f>COUNTIFS($E$10:$E$5001,"TG102LE-4G",$R$10:$R$5001,"PC",$Q$10:$Q$5001,"Tùng")</f>
        <v>2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13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99"/>
      <c r="C77" s="206">
        <v>44603</v>
      </c>
      <c r="D77" s="206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5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99"/>
      <c r="C78" s="206">
        <v>44613</v>
      </c>
      <c r="D78" s="206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5"/>
      <c r="X78" s="73" t="s">
        <v>101</v>
      </c>
      <c r="Y78" s="77">
        <f>COUNTIFS($E$756:$E$874,"Top-1")</f>
        <v>0</v>
      </c>
      <c r="Z78" s="210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99"/>
      <c r="C79" s="206">
        <v>44613</v>
      </c>
      <c r="D79" s="206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5"/>
      <c r="X79" s="76" t="s">
        <v>116</v>
      </c>
      <c r="Y79" s="77">
        <v>1</v>
      </c>
      <c r="Z79" s="210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99"/>
      <c r="C80" s="206">
        <v>44613</v>
      </c>
      <c r="D80" s="206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5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99"/>
      <c r="C81" s="206">
        <v>44613</v>
      </c>
      <c r="D81" s="206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5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1"/>
      <c r="BE81" s="202"/>
      <c r="BF81" s="202"/>
      <c r="BG81" s="202"/>
      <c r="BH81" s="202"/>
      <c r="BI81" s="202"/>
      <c r="BJ81" s="202"/>
      <c r="BK81" s="8"/>
      <c r="BL81" s="8"/>
      <c r="BM81" s="8"/>
    </row>
    <row r="82" spans="1:65" ht="18.75" customHeight="1" x14ac:dyDescent="0.25">
      <c r="A82" s="175">
        <v>71</v>
      </c>
      <c r="B82" s="299"/>
      <c r="C82" s="206" t="s">
        <v>287</v>
      </c>
      <c r="D82" s="206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5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99"/>
      <c r="C83" s="206" t="s">
        <v>287</v>
      </c>
      <c r="D83" s="206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5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customHeight="1" x14ac:dyDescent="0.25">
      <c r="A84" s="175">
        <v>73</v>
      </c>
      <c r="B84" s="299"/>
      <c r="C84" s="206" t="s">
        <v>287</v>
      </c>
      <c r="D84" s="206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5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12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156</v>
      </c>
      <c r="AY84" s="77">
        <f>COUNTIFS($E$10:$E$5001,"TG102V",$S$10:$S$5001,"*ACC*",$Q$10:$Q$5001,"Thể")</f>
        <v>0</v>
      </c>
      <c r="AZ84" s="81">
        <f>COUNTIFS($E$10:$E$5001,"TG102v",$P$10:$P$5001,"*KS*")</f>
        <v>18</v>
      </c>
      <c r="BA84" s="77">
        <f>SUM(AS84:AZ84)</f>
        <v>194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7</v>
      </c>
      <c r="BG84" s="77">
        <f>COUNTIFS($E$10:$E$5001,"TG102V",$S$10:$S$5001,"*MCH*")</f>
        <v>2</v>
      </c>
      <c r="BH84" s="84">
        <f>COUNTIFS($E$10:$E$5001,"TG102V",$S$10:$S$5001,"*NCFW*")</f>
        <v>147</v>
      </c>
      <c r="BI84" s="77">
        <f>COUNTIFS($E$10:$E$5001,"TG102V",$S$10:$S$5001,"*KL*")</f>
        <v>12</v>
      </c>
      <c r="BJ84" s="77">
        <f>SUM(BE84:BI84)</f>
        <v>169</v>
      </c>
      <c r="BM84" s="8"/>
    </row>
    <row r="85" spans="1:65" ht="18.75" customHeight="1" x14ac:dyDescent="0.25">
      <c r="A85" s="175">
        <v>74</v>
      </c>
      <c r="B85" s="299"/>
      <c r="C85" s="206" t="s">
        <v>287</v>
      </c>
      <c r="D85" s="206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5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17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97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48</v>
      </c>
      <c r="BI85" s="77">
        <f>COUNTIFS($E$10:$E$5001,"TG102SE",$S$10:$S$5001,"*KL*")</f>
        <v>13</v>
      </c>
      <c r="BJ85" s="77">
        <f t="shared" ref="BJ85:BJ92" si="59">SUM(BE85:BI85)</f>
        <v>73</v>
      </c>
      <c r="BM85" s="8"/>
    </row>
    <row r="86" spans="1:65" ht="18.75" customHeight="1" x14ac:dyDescent="0.25">
      <c r="A86" s="175">
        <v>75</v>
      </c>
      <c r="B86" s="299"/>
      <c r="C86" s="206">
        <v>44613</v>
      </c>
      <c r="D86" s="206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5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47</v>
      </c>
      <c r="AL86" s="21">
        <f>COUNTIFS($E$10:$E$5001,"TG102V",$R$10:$R$5001,"PM")</f>
        <v>27</v>
      </c>
      <c r="AM86" s="21">
        <f>COUNTIFS($E$10:$E$5001,"TG102V",$R$10:$R$5001,"PC+PM")</f>
        <v>133</v>
      </c>
      <c r="AN86" s="21">
        <f>SUM(AK86:AM86)</f>
        <v>207</v>
      </c>
      <c r="AO86" s="28"/>
      <c r="AP86" s="28"/>
      <c r="AQ86" s="28"/>
      <c r="AR86" s="81" t="s">
        <v>38</v>
      </c>
      <c r="AS86" s="82">
        <f>COUNTIFS($E$10:$E$5001,"TG102LE",$S$10:$S$5001,"*NG*")</f>
        <v>29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40</v>
      </c>
      <c r="AY86" s="77">
        <f>COUNTIFS($E$10:$E$5001,"TG102LE",$S$10:$S$5001,"*ACC*",$Q$10:$Q$5001,"Thể")</f>
        <v>0</v>
      </c>
      <c r="AZ86" s="81">
        <f>COUNTIFS($E$10:$E$5001,"TG102le",$P$10:$P$5001,"*KS*")</f>
        <v>26</v>
      </c>
      <c r="BA86" s="77">
        <f t="shared" ref="BA86:BA92" si="60">SUM(AS86:AZ86)</f>
        <v>115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256</v>
      </c>
      <c r="BI86" s="77">
        <f>COUNTIFS($E$10:$E$5001,"TG102LE",$S$10:$S$5001,"*KL*")</f>
        <v>57</v>
      </c>
      <c r="BJ86" s="77">
        <f t="shared" si="59"/>
        <v>369</v>
      </c>
      <c r="BM86" s="8"/>
    </row>
    <row r="87" spans="1:65" ht="18.75" customHeight="1" x14ac:dyDescent="0.25">
      <c r="A87" s="175">
        <v>76</v>
      </c>
      <c r="B87" s="300"/>
      <c r="C87" s="206">
        <v>44617</v>
      </c>
      <c r="D87" s="206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5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58</v>
      </c>
      <c r="AM87" s="21">
        <f>COUNTIFS($E$10:$E$5001,"TG102SE",$R$10:$R$5001,"PC+PM")</f>
        <v>8</v>
      </c>
      <c r="AN87" s="21">
        <f>SUM(AK87:AM87)</f>
        <v>122</v>
      </c>
      <c r="AO87" s="28"/>
      <c r="AP87" s="28"/>
      <c r="AQ87" s="28"/>
      <c r="AR87" s="81" t="s">
        <v>39</v>
      </c>
      <c r="AS87" s="82">
        <f>COUNTIFS($E$10:$E$5001,"TG102E",$S$10:$S$5001,"*NG*")</f>
        <v>20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48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42</v>
      </c>
      <c r="BI87" s="77">
        <f>COUNTIFS($E$10:$E$5001,"TG102E",$S$10:$S$5001,"*KL*")</f>
        <v>9</v>
      </c>
      <c r="BJ87" s="77">
        <f t="shared" si="59"/>
        <v>62</v>
      </c>
      <c r="BM87" s="8"/>
    </row>
    <row r="88" spans="1:65" ht="18.75" customHeight="1" x14ac:dyDescent="0.25">
      <c r="A88" s="175">
        <v>77</v>
      </c>
      <c r="B88" s="298" t="s">
        <v>308</v>
      </c>
      <c r="C88" s="206">
        <v>44615</v>
      </c>
      <c r="D88" s="206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5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48</v>
      </c>
      <c r="AL88" s="21">
        <f>COUNTIFS($E$10:$E$5001,"TG102LE",$R$10:$R$5001,"PM")</f>
        <v>307</v>
      </c>
      <c r="AM88" s="21">
        <f>COUNTIFS($E$10:$E$5001,"TG102LE",$R$10:$R$5001,"PC+PM")</f>
        <v>43</v>
      </c>
      <c r="AN88" s="21">
        <f t="shared" ref="AN88:AN92" si="61">SUM(AK88:AM88)</f>
        <v>398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99"/>
      <c r="C89" s="206">
        <v>44615</v>
      </c>
      <c r="D89" s="206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5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38</v>
      </c>
      <c r="AL89" s="52">
        <f>COUNTIFS($E$10:$E$5001,"TG102E",$R$10:$R$5001,"PM")</f>
        <v>48</v>
      </c>
      <c r="AM89" s="52">
        <f>COUNTIFS($E$10:$E$5001,"TG102SE",$R$10:$R$5001,"PC+PM")</f>
        <v>8</v>
      </c>
      <c r="AN89" s="52">
        <f t="shared" si="61"/>
        <v>94</v>
      </c>
      <c r="AO89" s="170"/>
      <c r="AP89" s="170"/>
      <c r="AQ89" s="170"/>
      <c r="AR89" s="180" t="s">
        <v>118</v>
      </c>
      <c r="AS89" s="198">
        <f>COUNTIFS($E$10:$E$5001,"TOP-1",$S$10:$S$5001,"*NG*")</f>
        <v>1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5</v>
      </c>
      <c r="BB89" s="2"/>
      <c r="BC89" s="2"/>
      <c r="BD89" s="180" t="s">
        <v>20</v>
      </c>
      <c r="BE89" s="198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199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299"/>
      <c r="C90" s="206">
        <v>44615</v>
      </c>
      <c r="D90" s="206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5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customHeight="1" x14ac:dyDescent="0.25">
      <c r="A91" s="175">
        <v>80</v>
      </c>
      <c r="B91" s="299"/>
      <c r="C91" s="206">
        <v>44615</v>
      </c>
      <c r="D91" s="206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5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customHeight="1" x14ac:dyDescent="0.25">
      <c r="A92" s="175">
        <v>81</v>
      </c>
      <c r="B92" s="299"/>
      <c r="C92" s="206">
        <v>44615</v>
      </c>
      <c r="D92" s="206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5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99"/>
      <c r="C93" s="206">
        <v>44615</v>
      </c>
      <c r="D93" s="206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5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3</v>
      </c>
      <c r="AL93" s="21">
        <f>COUNTIFS($E$10:$E$5001,"VNSH01",$R$10:$R$5001,"PM")</f>
        <v>4</v>
      </c>
      <c r="AM93" s="21">
        <f>COUNTIFS($E$10:$E$5001,"VNSH02",$R$10:$R$5001,"PC+PM")</f>
        <v>0</v>
      </c>
      <c r="AN93" s="21">
        <f>SUM(AK93:AM93)</f>
        <v>7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3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99"/>
      <c r="C94" s="206">
        <v>44615</v>
      </c>
      <c r="D94" s="206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5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72</v>
      </c>
      <c r="AL94" s="21">
        <f>COUNTIFS($E$10:$E$5001,"VNSH02",$R$10:$R$5001,"PM")</f>
        <v>44</v>
      </c>
      <c r="AM94" s="21">
        <f>COUNTIFS($E$10:$E$5001,"VNSH02",$R$10:$R$5001,"PC+PM")</f>
        <v>0</v>
      </c>
      <c r="AN94" s="21">
        <f>SUM(AK94:AM94)</f>
        <v>116</v>
      </c>
      <c r="AO94" s="28"/>
      <c r="AP94" s="28"/>
      <c r="AQ94" s="28"/>
      <c r="AR94" s="81" t="s">
        <v>542</v>
      </c>
      <c r="AS94" s="82">
        <f>COUNTIFS($E$10:$E$5001,"VNSH02",$S$10:$S$5001,"*NG*")</f>
        <v>21</v>
      </c>
      <c r="AT94" s="77">
        <f>COUNTIFS($E$10:$E$5001,"VNSH02",$S$10:$S$5001,"*KL*")</f>
        <v>33</v>
      </c>
      <c r="AU94" s="77">
        <f>COUNTIFS($E$10:$E$5001,"VNSH02",$S$10:$S$5001,"*SIM*")</f>
        <v>30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111</v>
      </c>
      <c r="BB94" s="77">
        <f>COUNTIFS($E$10:$E$5001,"VNSH02",$P$10:$P$5001,"*ĐM*")</f>
        <v>53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99"/>
      <c r="C95" s="206">
        <v>44615</v>
      </c>
      <c r="D95" s="206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5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customHeight="1" x14ac:dyDescent="0.25">
      <c r="A96" s="175">
        <v>85</v>
      </c>
      <c r="B96" s="299"/>
      <c r="C96" s="206">
        <v>44615</v>
      </c>
      <c r="D96" s="206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5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300"/>
      <c r="C97" s="206">
        <v>44615</v>
      </c>
      <c r="D97" s="206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5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12</v>
      </c>
      <c r="AY97" s="77">
        <f>COUNTIFS($E$10:$E$5001,"ACT-01",$S$10:$S$5001,"*ACC*",$Q$10:$Q$5001,"Thể")</f>
        <v>0</v>
      </c>
      <c r="AZ97" s="21">
        <f>COUNTIFS($E$10:$E$5001,"ACT-01",$P$10:$P$5001,"*KS*")</f>
        <v>3</v>
      </c>
      <c r="BA97" s="77">
        <f t="shared" si="63"/>
        <v>31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customHeight="1" x14ac:dyDescent="0.25">
      <c r="A98" s="175">
        <v>87</v>
      </c>
      <c r="B98" s="298" t="s">
        <v>313</v>
      </c>
      <c r="C98" s="206">
        <v>44615</v>
      </c>
      <c r="D98" s="206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5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99"/>
      <c r="C99" s="206">
        <v>44615</v>
      </c>
      <c r="D99" s="206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5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99"/>
      <c r="C100" s="206">
        <v>44615</v>
      </c>
      <c r="D100" s="206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5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99"/>
      <c r="C101" s="206">
        <v>44615</v>
      </c>
      <c r="D101" s="206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5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99"/>
      <c r="C102" s="206">
        <v>44615</v>
      </c>
      <c r="D102" s="206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5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99"/>
      <c r="C103" s="206">
        <v>44615</v>
      </c>
      <c r="D103" s="206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5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21</v>
      </c>
      <c r="AT103" s="77">
        <f>COUNTIFS($E$10:$E$5001,"VNSH02",$S$10:$S$5001,"*KL*")</f>
        <v>33</v>
      </c>
      <c r="AU103" s="77">
        <f>COUNTIFS($E$10:$E$5001,"VNSH02",$S$10:$S$5001,"*SIM*")</f>
        <v>30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108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99"/>
      <c r="C104" s="206">
        <v>44615</v>
      </c>
      <c r="D104" s="206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5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6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99"/>
      <c r="C105" s="206">
        <v>44615</v>
      </c>
      <c r="D105" s="206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5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300"/>
      <c r="C106" s="206">
        <v>44615</v>
      </c>
      <c r="D106" s="206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5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06">
        <v>44614</v>
      </c>
      <c r="D107" s="206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5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06">
        <v>44608</v>
      </c>
      <c r="D108" s="206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5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06">
        <v>44603</v>
      </c>
      <c r="D109" s="206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5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06">
        <v>44614</v>
      </c>
      <c r="D110" s="206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5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98" t="s">
        <v>325</v>
      </c>
      <c r="C111" s="206">
        <v>44601</v>
      </c>
      <c r="D111" s="206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5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300"/>
      <c r="C112" s="206">
        <v>44601</v>
      </c>
      <c r="D112" s="206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5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98" t="s">
        <v>332</v>
      </c>
      <c r="C113" s="206">
        <v>44600</v>
      </c>
      <c r="D113" s="206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5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99"/>
      <c r="C114" s="206">
        <v>44600</v>
      </c>
      <c r="D114" s="206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5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300"/>
      <c r="C115" s="206">
        <v>44600</v>
      </c>
      <c r="D115" s="206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5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92" t="s">
        <v>81</v>
      </c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4"/>
      <c r="V116" s="21"/>
      <c r="W116" s="205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95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297"/>
      <c r="V117" s="21"/>
      <c r="W117" s="205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98" t="s">
        <v>348</v>
      </c>
      <c r="C118" s="206">
        <v>44637</v>
      </c>
      <c r="D118" s="206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5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99"/>
      <c r="C119" s="206">
        <v>44637</v>
      </c>
      <c r="D119" s="206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5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99"/>
      <c r="C120" s="206">
        <v>44637</v>
      </c>
      <c r="D120" s="206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5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99"/>
      <c r="C121" s="206">
        <v>44637</v>
      </c>
      <c r="D121" s="206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5"/>
      <c r="V121" s="52"/>
      <c r="W121" s="205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99"/>
      <c r="C122" s="206">
        <v>44637</v>
      </c>
      <c r="D122" s="206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5"/>
      <c r="V122" s="52"/>
      <c r="W122" s="205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99"/>
      <c r="C123" s="206">
        <v>44637</v>
      </c>
      <c r="D123" s="206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5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3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99"/>
      <c r="C124" s="206">
        <v>44637</v>
      </c>
      <c r="D124" s="206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5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3"/>
      <c r="AL124" s="8"/>
      <c r="AM124" s="8"/>
      <c r="AN124" s="8"/>
      <c r="AO124" s="8"/>
      <c r="AP124" s="28"/>
      <c r="AQ124" s="28"/>
      <c r="AR124" s="28"/>
      <c r="AS124" s="204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99"/>
      <c r="C125" s="206">
        <v>44637</v>
      </c>
      <c r="D125" s="206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5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3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99"/>
      <c r="C126" s="206">
        <v>44637</v>
      </c>
      <c r="D126" s="206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5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99"/>
      <c r="C127" s="206">
        <v>44637</v>
      </c>
      <c r="D127" s="206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5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99"/>
      <c r="C128" s="206">
        <v>44637</v>
      </c>
      <c r="D128" s="206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5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99"/>
      <c r="C129" s="206">
        <v>44637</v>
      </c>
      <c r="D129" s="206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5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99"/>
      <c r="C130" s="206">
        <v>44637</v>
      </c>
      <c r="D130" s="206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5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99"/>
      <c r="C131" s="206">
        <v>44637</v>
      </c>
      <c r="D131" s="206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5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99"/>
      <c r="C132" s="206">
        <v>44637</v>
      </c>
      <c r="D132" s="206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5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99"/>
      <c r="C133" s="206">
        <v>44637</v>
      </c>
      <c r="D133" s="206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5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99"/>
      <c r="C134" s="206">
        <v>44637</v>
      </c>
      <c r="D134" s="206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5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99"/>
      <c r="C135" s="206">
        <v>44637</v>
      </c>
      <c r="D135" s="206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5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99"/>
      <c r="C136" s="206">
        <v>44637</v>
      </c>
      <c r="D136" s="206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5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99"/>
      <c r="C137" s="206">
        <v>44637</v>
      </c>
      <c r="D137" s="206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5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99"/>
      <c r="C138" s="206">
        <v>44637</v>
      </c>
      <c r="D138" s="206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5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99"/>
      <c r="C139" s="206">
        <v>44637</v>
      </c>
      <c r="D139" s="206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5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99"/>
      <c r="C140" s="206">
        <v>44637</v>
      </c>
      <c r="D140" s="206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5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99"/>
      <c r="C141" s="206">
        <v>44637</v>
      </c>
      <c r="D141" s="206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5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99"/>
      <c r="C142" s="206">
        <v>44637</v>
      </c>
      <c r="D142" s="206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5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99"/>
      <c r="C143" s="206">
        <v>44637</v>
      </c>
      <c r="D143" s="206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5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99"/>
      <c r="C144" s="206">
        <v>44637</v>
      </c>
      <c r="D144" s="206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5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300"/>
      <c r="C145" s="206">
        <v>44637</v>
      </c>
      <c r="D145" s="206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5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98" t="s">
        <v>352</v>
      </c>
      <c r="C146" s="206">
        <v>44628</v>
      </c>
      <c r="D146" s="206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5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99"/>
      <c r="C147" s="206">
        <v>44628</v>
      </c>
      <c r="D147" s="206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5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300"/>
      <c r="C148" s="206">
        <v>44628</v>
      </c>
      <c r="D148" s="206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5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98" t="s">
        <v>386</v>
      </c>
      <c r="C149" s="206">
        <v>44629</v>
      </c>
      <c r="D149" s="206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5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99"/>
      <c r="C150" s="206">
        <v>44629</v>
      </c>
      <c r="D150" s="206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5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99"/>
      <c r="C151" s="206">
        <v>44629</v>
      </c>
      <c r="D151" s="206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5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99"/>
      <c r="C152" s="206">
        <v>44629</v>
      </c>
      <c r="D152" s="206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5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99"/>
      <c r="C153" s="206">
        <v>44629</v>
      </c>
      <c r="D153" s="206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5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99"/>
      <c r="C154" s="206">
        <v>44629</v>
      </c>
      <c r="D154" s="206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5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99"/>
      <c r="C155" s="206">
        <v>44629</v>
      </c>
      <c r="D155" s="206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5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99"/>
      <c r="C156" s="206">
        <v>44629</v>
      </c>
      <c r="D156" s="206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5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99"/>
      <c r="C157" s="206">
        <v>44629</v>
      </c>
      <c r="D157" s="206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5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99"/>
      <c r="C158" s="206">
        <v>44629</v>
      </c>
      <c r="D158" s="206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5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99"/>
      <c r="C159" s="206">
        <v>44629</v>
      </c>
      <c r="D159" s="206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5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99"/>
      <c r="C160" s="206">
        <v>44629</v>
      </c>
      <c r="D160" s="206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5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99"/>
      <c r="C161" s="206">
        <v>44629</v>
      </c>
      <c r="D161" s="206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5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99"/>
      <c r="C162" s="206">
        <v>44629</v>
      </c>
      <c r="D162" s="206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5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99"/>
      <c r="C163" s="206">
        <v>44629</v>
      </c>
      <c r="D163" s="206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5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99"/>
      <c r="C164" s="206">
        <v>44629</v>
      </c>
      <c r="D164" s="206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5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99"/>
      <c r="C165" s="206">
        <v>44629</v>
      </c>
      <c r="D165" s="206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5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99"/>
      <c r="C166" s="206">
        <v>44629</v>
      </c>
      <c r="D166" s="206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5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99"/>
      <c r="C167" s="206">
        <v>44629</v>
      </c>
      <c r="D167" s="206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5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99"/>
      <c r="C168" s="206">
        <v>44629</v>
      </c>
      <c r="D168" s="206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5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99"/>
      <c r="C169" s="206">
        <v>44629</v>
      </c>
      <c r="D169" s="206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5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99"/>
      <c r="C170" s="206">
        <v>44629</v>
      </c>
      <c r="D170" s="206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5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99"/>
      <c r="C171" s="206">
        <v>44629</v>
      </c>
      <c r="D171" s="206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5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99"/>
      <c r="C172" s="206">
        <v>44629</v>
      </c>
      <c r="D172" s="206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5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99"/>
      <c r="C173" s="206">
        <v>44629</v>
      </c>
      <c r="D173" s="206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5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99"/>
      <c r="C174" s="206">
        <v>44629</v>
      </c>
      <c r="D174" s="206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5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99"/>
      <c r="C175" s="206">
        <v>44629</v>
      </c>
      <c r="D175" s="206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5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99"/>
      <c r="C176" s="206">
        <v>44629</v>
      </c>
      <c r="D176" s="206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5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99"/>
      <c r="C177" s="206">
        <v>44629</v>
      </c>
      <c r="D177" s="206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5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99"/>
      <c r="C178" s="206">
        <v>44629</v>
      </c>
      <c r="D178" s="206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5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99"/>
      <c r="C179" s="206">
        <v>44629</v>
      </c>
      <c r="D179" s="206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5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99"/>
      <c r="C180" s="206">
        <v>44629</v>
      </c>
      <c r="D180" s="206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5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99"/>
      <c r="C181" s="206">
        <v>44629</v>
      </c>
      <c r="D181" s="206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5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99"/>
      <c r="C182" s="206">
        <v>44629</v>
      </c>
      <c r="D182" s="206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5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99"/>
      <c r="C183" s="206">
        <v>44629</v>
      </c>
      <c r="D183" s="206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5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99"/>
      <c r="C184" s="206">
        <v>44629</v>
      </c>
      <c r="D184" s="206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5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99"/>
      <c r="C185" s="206">
        <v>44629</v>
      </c>
      <c r="D185" s="206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5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99"/>
      <c r="C186" s="206">
        <v>44629</v>
      </c>
      <c r="D186" s="206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5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99"/>
      <c r="C187" s="206">
        <v>44629</v>
      </c>
      <c r="D187" s="206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5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99"/>
      <c r="C188" s="206">
        <v>44629</v>
      </c>
      <c r="D188" s="206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5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300"/>
      <c r="C189" s="206">
        <v>44629</v>
      </c>
      <c r="D189" s="206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98" t="s">
        <v>390</v>
      </c>
      <c r="C190" s="206">
        <v>44630</v>
      </c>
      <c r="D190" s="206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99"/>
      <c r="C191" s="206">
        <v>44630</v>
      </c>
      <c r="D191" s="206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99"/>
      <c r="C192" s="206">
        <v>44630</v>
      </c>
      <c r="D192" s="206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99"/>
      <c r="C193" s="206">
        <v>44630</v>
      </c>
      <c r="D193" s="206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300"/>
      <c r="C194" s="206">
        <v>44630</v>
      </c>
      <c r="D194" s="206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98" t="s">
        <v>403</v>
      </c>
      <c r="C195" s="206">
        <v>44643</v>
      </c>
      <c r="D195" s="206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99"/>
      <c r="C196" s="206">
        <v>44643</v>
      </c>
      <c r="D196" s="206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99"/>
      <c r="C197" s="206">
        <v>44643</v>
      </c>
      <c r="D197" s="206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99"/>
      <c r="C198" s="206">
        <v>44643</v>
      </c>
      <c r="D198" s="206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99"/>
      <c r="C199" s="206">
        <v>44643</v>
      </c>
      <c r="D199" s="206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99"/>
      <c r="C200" s="206">
        <v>44643</v>
      </c>
      <c r="D200" s="206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99"/>
      <c r="C201" s="206">
        <v>44643</v>
      </c>
      <c r="D201" s="206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99"/>
      <c r="C202" s="206">
        <v>44643</v>
      </c>
      <c r="D202" s="206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99"/>
      <c r="C203" s="206">
        <v>44643</v>
      </c>
      <c r="D203" s="206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99"/>
      <c r="C204" s="206">
        <v>44643</v>
      </c>
      <c r="D204" s="206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99"/>
      <c r="C205" s="206">
        <v>44643</v>
      </c>
      <c r="D205" s="206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99"/>
      <c r="C206" s="206">
        <v>44643</v>
      </c>
      <c r="D206" s="206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99"/>
      <c r="C207" s="206">
        <v>44615</v>
      </c>
      <c r="D207" s="206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99"/>
      <c r="C208" s="206">
        <v>44615</v>
      </c>
      <c r="D208" s="206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99"/>
      <c r="C209" s="206">
        <v>44615</v>
      </c>
      <c r="D209" s="206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99"/>
      <c r="C210" s="206">
        <v>44615</v>
      </c>
      <c r="D210" s="206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99"/>
      <c r="C211" s="206">
        <v>44615</v>
      </c>
      <c r="D211" s="206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99"/>
      <c r="C212" s="206">
        <v>44615</v>
      </c>
      <c r="D212" s="206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99"/>
      <c r="C213" s="206">
        <v>44615</v>
      </c>
      <c r="D213" s="206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99"/>
      <c r="C214" s="206">
        <v>44615</v>
      </c>
      <c r="D214" s="206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99"/>
      <c r="C215" s="206">
        <v>44615</v>
      </c>
      <c r="D215" s="206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99"/>
      <c r="C216" s="206">
        <v>44615</v>
      </c>
      <c r="D216" s="206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99"/>
      <c r="C217" s="206">
        <v>44615</v>
      </c>
      <c r="D217" s="206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99"/>
      <c r="C218" s="206">
        <v>44615</v>
      </c>
      <c r="D218" s="206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5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99"/>
      <c r="C219" s="206">
        <v>44615</v>
      </c>
      <c r="D219" s="206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99"/>
      <c r="C220" s="206">
        <v>44615</v>
      </c>
      <c r="D220" s="206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99"/>
      <c r="C221" s="206">
        <v>44615</v>
      </c>
      <c r="D221" s="206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99"/>
      <c r="C222" s="206">
        <v>44615</v>
      </c>
      <c r="D222" s="206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99"/>
      <c r="C223" s="206">
        <v>44615</v>
      </c>
      <c r="D223" s="206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99"/>
      <c r="C224" s="206">
        <v>44615</v>
      </c>
      <c r="D224" s="206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99"/>
      <c r="C225" s="206">
        <v>44615</v>
      </c>
      <c r="D225" s="206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99"/>
      <c r="C226" s="206">
        <v>44643</v>
      </c>
      <c r="D226" s="206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99"/>
      <c r="C227" s="206">
        <v>44643</v>
      </c>
      <c r="D227" s="206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99"/>
      <c r="C228" s="206">
        <v>44643</v>
      </c>
      <c r="D228" s="206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99"/>
      <c r="C229" s="206">
        <v>44643</v>
      </c>
      <c r="D229" s="206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99"/>
      <c r="C230" s="206">
        <v>44643</v>
      </c>
      <c r="D230" s="206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99"/>
      <c r="C231" s="206">
        <v>44643</v>
      </c>
      <c r="D231" s="206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99"/>
      <c r="C232" s="206">
        <v>44643</v>
      </c>
      <c r="D232" s="206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99"/>
      <c r="C233" s="206">
        <v>44643</v>
      </c>
      <c r="D233" s="206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300"/>
      <c r="C234" s="206">
        <v>44643</v>
      </c>
      <c r="D234" s="206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98" t="s">
        <v>407</v>
      </c>
      <c r="C235" s="206">
        <v>44622</v>
      </c>
      <c r="D235" s="206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99"/>
      <c r="C236" s="206">
        <v>44622</v>
      </c>
      <c r="D236" s="206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99"/>
      <c r="C237" s="206">
        <v>44622</v>
      </c>
      <c r="D237" s="206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99"/>
      <c r="C238" s="206">
        <v>44622</v>
      </c>
      <c r="D238" s="206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99"/>
      <c r="C239" s="206">
        <v>44622</v>
      </c>
      <c r="D239" s="206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99"/>
      <c r="C240" s="206">
        <v>44622</v>
      </c>
      <c r="D240" s="206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300"/>
      <c r="C241" s="206">
        <v>44622</v>
      </c>
      <c r="D241" s="206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06">
        <v>44623</v>
      </c>
      <c r="D242" s="206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98" t="s">
        <v>186</v>
      </c>
      <c r="C243" s="206">
        <v>44642</v>
      </c>
      <c r="D243" s="206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300"/>
      <c r="C244" s="206">
        <v>44642</v>
      </c>
      <c r="D244" s="206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98" t="s">
        <v>292</v>
      </c>
      <c r="C245" s="206">
        <v>44637</v>
      </c>
      <c r="D245" s="206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99"/>
      <c r="C246" s="206">
        <v>44637</v>
      </c>
      <c r="D246" s="206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99"/>
      <c r="C247" s="206">
        <v>44642</v>
      </c>
      <c r="D247" s="206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99"/>
      <c r="C248" s="206">
        <v>44642</v>
      </c>
      <c r="D248" s="206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99"/>
      <c r="C249" s="206">
        <v>44637</v>
      </c>
      <c r="D249" s="206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99"/>
      <c r="C250" s="206">
        <v>44642</v>
      </c>
      <c r="D250" s="206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99"/>
      <c r="C251" s="206">
        <v>44635</v>
      </c>
      <c r="D251" s="206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99"/>
      <c r="C252" s="206">
        <v>44635</v>
      </c>
      <c r="D252" s="206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99"/>
      <c r="C253" s="206">
        <v>44635</v>
      </c>
      <c r="D253" s="206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99"/>
      <c r="C254" s="206">
        <v>44635</v>
      </c>
      <c r="D254" s="206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99"/>
      <c r="C255" s="206">
        <v>44635</v>
      </c>
      <c r="D255" s="206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99"/>
      <c r="C256" s="206">
        <v>44635</v>
      </c>
      <c r="D256" s="206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300"/>
      <c r="C257" s="206">
        <v>44635</v>
      </c>
      <c r="D257" s="206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06">
        <v>44627</v>
      </c>
      <c r="D258" s="206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302" t="s">
        <v>422</v>
      </c>
      <c r="C259" s="206">
        <v>44628</v>
      </c>
      <c r="D259" s="206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303"/>
      <c r="C260" s="206">
        <v>44628</v>
      </c>
      <c r="D260" s="206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304"/>
      <c r="C261" s="206">
        <v>44628</v>
      </c>
      <c r="D261" s="206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98" t="s">
        <v>322</v>
      </c>
      <c r="C262" s="206">
        <v>44630</v>
      </c>
      <c r="D262" s="206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99"/>
      <c r="C263" s="206">
        <v>44621</v>
      </c>
      <c r="D263" s="206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300"/>
      <c r="C264" s="206">
        <v>44621</v>
      </c>
      <c r="D264" s="206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98" t="s">
        <v>268</v>
      </c>
      <c r="C265" s="206">
        <v>44628</v>
      </c>
      <c r="D265" s="206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99"/>
      <c r="C266" s="206">
        <v>44628</v>
      </c>
      <c r="D266" s="206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99"/>
      <c r="C267" s="206">
        <v>44628</v>
      </c>
      <c r="D267" s="206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99"/>
      <c r="C268" s="206">
        <v>44628</v>
      </c>
      <c r="D268" s="206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99"/>
      <c r="C269" s="206">
        <v>44628</v>
      </c>
      <c r="D269" s="206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99"/>
      <c r="C270" s="206">
        <v>44628</v>
      </c>
      <c r="D270" s="206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99"/>
      <c r="C271" s="206">
        <v>44628</v>
      </c>
      <c r="D271" s="206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99"/>
      <c r="C272" s="206">
        <v>44628</v>
      </c>
      <c r="D272" s="206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99"/>
      <c r="C273" s="206">
        <v>44649</v>
      </c>
      <c r="D273" s="206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99"/>
      <c r="C274" s="206">
        <v>44628</v>
      </c>
      <c r="D274" s="206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99"/>
      <c r="C275" s="206">
        <v>44649</v>
      </c>
      <c r="D275" s="206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99"/>
      <c r="C276" s="206">
        <v>44628</v>
      </c>
      <c r="D276" s="206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99"/>
      <c r="C277" s="206">
        <v>44649</v>
      </c>
      <c r="D277" s="206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99"/>
      <c r="C278" s="206">
        <v>44649</v>
      </c>
      <c r="D278" s="206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99"/>
      <c r="C279" s="206">
        <v>44628</v>
      </c>
      <c r="D279" s="206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99"/>
      <c r="C280" s="206">
        <v>44628</v>
      </c>
      <c r="D280" s="206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99"/>
      <c r="C281" s="206">
        <v>44628</v>
      </c>
      <c r="D281" s="206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99"/>
      <c r="C282" s="206">
        <v>44628</v>
      </c>
      <c r="D282" s="206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99"/>
      <c r="C283" s="206">
        <v>44628</v>
      </c>
      <c r="D283" s="206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99"/>
      <c r="C284" s="206">
        <v>44628</v>
      </c>
      <c r="D284" s="206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99"/>
      <c r="C285" s="206">
        <v>44628</v>
      </c>
      <c r="D285" s="206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99"/>
      <c r="C286" s="206">
        <v>44628</v>
      </c>
      <c r="D286" s="206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99"/>
      <c r="C287" s="206">
        <v>44628</v>
      </c>
      <c r="D287" s="206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99"/>
      <c r="C288" s="206">
        <v>44628</v>
      </c>
      <c r="D288" s="206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99"/>
      <c r="C289" s="206">
        <v>44628</v>
      </c>
      <c r="D289" s="206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99"/>
      <c r="C290" s="206">
        <v>44628</v>
      </c>
      <c r="D290" s="206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99"/>
      <c r="C291" s="206">
        <v>44628</v>
      </c>
      <c r="D291" s="206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99"/>
      <c r="C292" s="206">
        <v>44649</v>
      </c>
      <c r="D292" s="206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300"/>
      <c r="C293" s="206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302" t="s">
        <v>472</v>
      </c>
      <c r="C294" s="206">
        <v>44641</v>
      </c>
      <c r="D294" s="206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303"/>
      <c r="C295" s="206">
        <v>44621</v>
      </c>
      <c r="D295" s="206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303"/>
      <c r="C296" s="206">
        <v>44621</v>
      </c>
      <c r="D296" s="206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303"/>
      <c r="C297" s="206">
        <v>44621</v>
      </c>
      <c r="D297" s="206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303"/>
      <c r="C298" s="206">
        <v>44621</v>
      </c>
      <c r="D298" s="206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303"/>
      <c r="C299" s="206">
        <v>44621</v>
      </c>
      <c r="D299" s="206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303"/>
      <c r="C300" s="206">
        <v>44621</v>
      </c>
      <c r="D300" s="206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303"/>
      <c r="C301" s="206">
        <v>44621</v>
      </c>
      <c r="D301" s="206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303"/>
      <c r="C302" s="206">
        <v>44621</v>
      </c>
      <c r="D302" s="206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303"/>
      <c r="C303" s="206">
        <v>44621</v>
      </c>
      <c r="D303" s="206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303"/>
      <c r="C304" s="206">
        <v>44621</v>
      </c>
      <c r="D304" s="206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304"/>
      <c r="C305" s="206">
        <v>44621</v>
      </c>
      <c r="D305" s="206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98" t="s">
        <v>332</v>
      </c>
      <c r="C306" s="206">
        <v>44648</v>
      </c>
      <c r="D306" s="206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99"/>
      <c r="C307" s="206">
        <v>44648</v>
      </c>
      <c r="D307" s="206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99"/>
      <c r="C308" s="206">
        <v>44648</v>
      </c>
      <c r="D308" s="206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99"/>
      <c r="C309" s="206">
        <v>44648</v>
      </c>
      <c r="D309" s="206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99"/>
      <c r="C310" s="206">
        <v>44648</v>
      </c>
      <c r="D310" s="206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99"/>
      <c r="C311" s="206">
        <v>44648</v>
      </c>
      <c r="D311" s="206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99"/>
      <c r="C312" s="206">
        <v>44648</v>
      </c>
      <c r="D312" s="206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300"/>
      <c r="C313" s="206">
        <v>44648</v>
      </c>
      <c r="D313" s="206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98" t="s">
        <v>480</v>
      </c>
      <c r="C314" s="206">
        <v>44635</v>
      </c>
      <c r="D314" s="206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99"/>
      <c r="C315" s="206">
        <v>44635</v>
      </c>
      <c r="D315" s="206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99"/>
      <c r="C316" s="206">
        <v>44635</v>
      </c>
      <c r="D316" s="206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99"/>
      <c r="C317" s="206">
        <v>44635</v>
      </c>
      <c r="D317" s="206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99"/>
      <c r="C318" s="206">
        <v>44635</v>
      </c>
      <c r="D318" s="206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99"/>
      <c r="C319" s="206">
        <v>44635</v>
      </c>
      <c r="D319" s="206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99"/>
      <c r="C320" s="206">
        <v>44635</v>
      </c>
      <c r="D320" s="206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99"/>
      <c r="C321" s="206">
        <v>44635</v>
      </c>
      <c r="D321" s="206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99"/>
      <c r="C322" s="206">
        <v>44635</v>
      </c>
      <c r="D322" s="206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300"/>
      <c r="C323" s="206">
        <v>44635</v>
      </c>
      <c r="D323" s="206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92" t="s">
        <v>82</v>
      </c>
      <c r="B324" s="293"/>
      <c r="C324" s="293"/>
      <c r="D324" s="293"/>
      <c r="E324" s="293"/>
      <c r="F324" s="293"/>
      <c r="G324" s="293"/>
      <c r="H324" s="293"/>
      <c r="I324" s="293"/>
      <c r="J324" s="293"/>
      <c r="K324" s="293"/>
      <c r="L324" s="293"/>
      <c r="M324" s="293"/>
      <c r="N324" s="293"/>
      <c r="O324" s="293"/>
      <c r="P324" s="293"/>
      <c r="Q324" s="293"/>
      <c r="R324" s="293"/>
      <c r="S324" s="293"/>
      <c r="T324" s="293"/>
      <c r="U324" s="294"/>
      <c r="V324" s="21"/>
    </row>
    <row r="325" spans="1:22" s="2" customFormat="1" ht="16.5" customHeight="1" x14ac:dyDescent="0.25">
      <c r="A325" s="295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01"/>
      <c r="M325" s="301"/>
      <c r="N325" s="301"/>
      <c r="O325" s="301"/>
      <c r="P325" s="301"/>
      <c r="Q325" s="301"/>
      <c r="R325" s="301"/>
      <c r="S325" s="301"/>
      <c r="T325" s="301"/>
      <c r="U325" s="297"/>
      <c r="V325" s="52"/>
    </row>
    <row r="326" spans="1:22" ht="16.5" customHeight="1" x14ac:dyDescent="0.25">
      <c r="A326" s="175">
        <v>313</v>
      </c>
      <c r="B326" s="175" t="s">
        <v>483</v>
      </c>
      <c r="C326" s="206">
        <v>44660</v>
      </c>
      <c r="D326" s="206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98" t="s">
        <v>486</v>
      </c>
      <c r="C327" s="206">
        <v>44657</v>
      </c>
      <c r="D327" s="206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99"/>
      <c r="C328" s="206">
        <v>44657</v>
      </c>
      <c r="D328" s="206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99"/>
      <c r="C329" s="206">
        <v>44657</v>
      </c>
      <c r="D329" s="206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99"/>
      <c r="C330" s="206">
        <v>44657</v>
      </c>
      <c r="D330" s="206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5"/>
      <c r="V330" s="21"/>
    </row>
    <row r="331" spans="1:22" ht="16.5" customHeight="1" x14ac:dyDescent="0.25">
      <c r="A331" s="175">
        <v>318</v>
      </c>
      <c r="B331" s="299"/>
      <c r="C331" s="206">
        <v>44657</v>
      </c>
      <c r="D331" s="206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5"/>
      <c r="V331" s="21"/>
    </row>
    <row r="332" spans="1:22" ht="16.5" customHeight="1" x14ac:dyDescent="0.25">
      <c r="A332" s="175">
        <v>319</v>
      </c>
      <c r="B332" s="300"/>
      <c r="C332" s="206">
        <v>44657</v>
      </c>
      <c r="D332" s="206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98" t="s">
        <v>352</v>
      </c>
      <c r="C333" s="206">
        <v>44677</v>
      </c>
      <c r="D333" s="206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99"/>
      <c r="C334" s="206">
        <v>44677</v>
      </c>
      <c r="D334" s="206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99"/>
      <c r="C335" s="206">
        <v>44677</v>
      </c>
      <c r="D335" s="206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300"/>
      <c r="C336" s="206">
        <v>44677</v>
      </c>
      <c r="D336" s="206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98" t="s">
        <v>503</v>
      </c>
      <c r="C337" s="206" t="s">
        <v>488</v>
      </c>
      <c r="D337" s="206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99"/>
      <c r="C338" s="206" t="s">
        <v>488</v>
      </c>
      <c r="D338" s="206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99"/>
      <c r="C339" s="206" t="s">
        <v>488</v>
      </c>
      <c r="D339" s="206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99"/>
      <c r="C340" s="206" t="s">
        <v>488</v>
      </c>
      <c r="D340" s="206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99"/>
      <c r="C341" s="206" t="s">
        <v>488</v>
      </c>
      <c r="D341" s="206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99"/>
      <c r="C342" s="206" t="s">
        <v>488</v>
      </c>
      <c r="D342" s="206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99"/>
      <c r="C343" s="206" t="s">
        <v>488</v>
      </c>
      <c r="D343" s="206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99"/>
      <c r="C344" s="206" t="s">
        <v>488</v>
      </c>
      <c r="D344" s="206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99"/>
      <c r="C345" s="206" t="s">
        <v>488</v>
      </c>
      <c r="D345" s="206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99"/>
      <c r="C346" s="206" t="s">
        <v>488</v>
      </c>
      <c r="D346" s="206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99"/>
      <c r="C347" s="206" t="s">
        <v>488</v>
      </c>
      <c r="D347" s="206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99"/>
      <c r="C348" s="206" t="s">
        <v>488</v>
      </c>
      <c r="D348" s="206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99"/>
      <c r="C349" s="206" t="s">
        <v>488</v>
      </c>
      <c r="D349" s="206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99"/>
      <c r="C350" s="206" t="s">
        <v>488</v>
      </c>
      <c r="D350" s="206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99"/>
      <c r="C351" s="206" t="s">
        <v>488</v>
      </c>
      <c r="D351" s="206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99"/>
      <c r="C352" s="206" t="s">
        <v>488</v>
      </c>
      <c r="D352" s="206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99"/>
      <c r="C353" s="206" t="s">
        <v>488</v>
      </c>
      <c r="D353" s="206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99"/>
      <c r="C354" s="206" t="s">
        <v>488</v>
      </c>
      <c r="D354" s="206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99"/>
      <c r="C355" s="206" t="s">
        <v>488</v>
      </c>
      <c r="D355" s="206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99"/>
      <c r="C356" s="206" t="s">
        <v>488</v>
      </c>
      <c r="D356" s="206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300"/>
      <c r="C357" s="206" t="s">
        <v>488</v>
      </c>
      <c r="D357" s="206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98" t="s">
        <v>403</v>
      </c>
      <c r="C358" s="206">
        <v>44669</v>
      </c>
      <c r="D358" s="206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99"/>
      <c r="C359" s="206">
        <v>44669</v>
      </c>
      <c r="D359" s="206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99"/>
      <c r="C360" s="206">
        <v>44669</v>
      </c>
      <c r="D360" s="206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99"/>
      <c r="C361" s="206">
        <v>44669</v>
      </c>
      <c r="D361" s="206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99"/>
      <c r="C362" s="206">
        <v>44669</v>
      </c>
      <c r="D362" s="206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99"/>
      <c r="C363" s="206">
        <v>44669</v>
      </c>
      <c r="D363" s="206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99"/>
      <c r="C364" s="206">
        <v>44669</v>
      </c>
      <c r="D364" s="206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99"/>
      <c r="C365" s="206">
        <v>44669</v>
      </c>
      <c r="D365" s="206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300"/>
      <c r="C366" s="206">
        <v>44669</v>
      </c>
      <c r="D366" s="206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98" t="s">
        <v>313</v>
      </c>
      <c r="C367" s="206">
        <v>44664</v>
      </c>
      <c r="D367" s="206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99"/>
      <c r="C368" s="206">
        <v>44664</v>
      </c>
      <c r="D368" s="206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99"/>
      <c r="C369" s="206">
        <v>44664</v>
      </c>
      <c r="D369" s="206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99"/>
      <c r="C370" s="206">
        <v>44664</v>
      </c>
      <c r="D370" s="206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300"/>
      <c r="C371" s="206">
        <v>44664</v>
      </c>
      <c r="D371" s="206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98" t="s">
        <v>407</v>
      </c>
      <c r="C372" s="206">
        <v>44652</v>
      </c>
      <c r="D372" s="206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99"/>
      <c r="C373" s="206">
        <v>44656</v>
      </c>
      <c r="D373" s="206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99"/>
      <c r="C374" s="206">
        <v>44656</v>
      </c>
      <c r="D374" s="206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99"/>
      <c r="C375" s="206">
        <v>44656</v>
      </c>
      <c r="D375" s="206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99"/>
      <c r="C376" s="206">
        <v>44656</v>
      </c>
      <c r="D376" s="206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99"/>
      <c r="C377" s="206">
        <v>44656</v>
      </c>
      <c r="D377" s="206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99"/>
      <c r="C378" s="206">
        <v>44656</v>
      </c>
      <c r="D378" s="206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300"/>
      <c r="C379" s="206">
        <v>44656</v>
      </c>
      <c r="D379" s="206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98" t="s">
        <v>512</v>
      </c>
      <c r="C380" s="206">
        <v>44679</v>
      </c>
      <c r="D380" s="206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300"/>
      <c r="C381" s="206">
        <v>44666</v>
      </c>
      <c r="D381" s="206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98" t="s">
        <v>186</v>
      </c>
      <c r="C382" s="206">
        <v>44652</v>
      </c>
      <c r="D382" s="206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99"/>
      <c r="C383" s="206">
        <v>44652</v>
      </c>
      <c r="D383" s="206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99"/>
      <c r="C384" s="206">
        <v>44652</v>
      </c>
      <c r="D384" s="206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300"/>
      <c r="C385" s="206">
        <v>44657</v>
      </c>
      <c r="D385" s="206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98" t="s">
        <v>292</v>
      </c>
      <c r="C386" s="206">
        <v>44652</v>
      </c>
      <c r="D386" s="206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99"/>
      <c r="C387" s="206">
        <v>44652</v>
      </c>
      <c r="D387" s="206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99"/>
      <c r="C388" s="206">
        <v>44666</v>
      </c>
      <c r="D388" s="206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99"/>
      <c r="C389" s="206">
        <v>44666</v>
      </c>
      <c r="D389" s="206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99"/>
      <c r="C390" s="206">
        <v>44666</v>
      </c>
      <c r="D390" s="206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99"/>
      <c r="C391" s="206">
        <v>44666</v>
      </c>
      <c r="D391" s="206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99"/>
      <c r="C392" s="206">
        <v>44672</v>
      </c>
      <c r="D392" s="206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99"/>
      <c r="C393" s="206">
        <v>44674</v>
      </c>
      <c r="D393" s="206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99"/>
      <c r="C394" s="206">
        <v>44652</v>
      </c>
      <c r="D394" s="206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99"/>
      <c r="C395" s="206">
        <v>44666</v>
      </c>
      <c r="D395" s="206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99"/>
      <c r="C396" s="206">
        <v>44672</v>
      </c>
      <c r="D396" s="206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99"/>
      <c r="C397" s="206">
        <v>44672</v>
      </c>
      <c r="D397" s="206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99"/>
      <c r="C398" s="206">
        <v>44674</v>
      </c>
      <c r="D398" s="206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99"/>
      <c r="C399" s="206">
        <v>44674</v>
      </c>
      <c r="D399" s="206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300"/>
      <c r="C400" s="206">
        <v>44674</v>
      </c>
      <c r="D400" s="206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98" t="s">
        <v>322</v>
      </c>
      <c r="C401" s="206">
        <v>44652</v>
      </c>
      <c r="D401" s="206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99"/>
      <c r="C402" s="206">
        <v>44677</v>
      </c>
      <c r="D402" s="206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99"/>
      <c r="C403" s="206">
        <v>44677</v>
      </c>
      <c r="D403" s="206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99"/>
      <c r="C404" s="206">
        <v>44677</v>
      </c>
      <c r="D404" s="206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99"/>
      <c r="C405" s="206">
        <v>44677</v>
      </c>
      <c r="D405" s="206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99"/>
      <c r="C406" s="206">
        <v>44677</v>
      </c>
      <c r="D406" s="206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99"/>
      <c r="C407" s="206">
        <v>44652</v>
      </c>
      <c r="D407" s="206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99"/>
      <c r="C408" s="206">
        <v>44652</v>
      </c>
      <c r="D408" s="206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99"/>
      <c r="C409" s="206">
        <v>44652</v>
      </c>
      <c r="D409" s="206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99"/>
      <c r="C410" s="206">
        <v>44659</v>
      </c>
      <c r="D410" s="206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99"/>
      <c r="C411" s="206">
        <v>44677</v>
      </c>
      <c r="D411" s="206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99"/>
      <c r="C412" s="206">
        <v>44677</v>
      </c>
      <c r="D412" s="206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99"/>
      <c r="C413" s="206">
        <v>44677</v>
      </c>
      <c r="D413" s="206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99"/>
      <c r="C414" s="206">
        <v>44677</v>
      </c>
      <c r="D414" s="206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99"/>
      <c r="C415" s="206">
        <v>44677</v>
      </c>
      <c r="D415" s="206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99"/>
      <c r="C416" s="206">
        <v>44652</v>
      </c>
      <c r="D416" s="206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300"/>
      <c r="C417" s="206">
        <v>44677</v>
      </c>
      <c r="D417" s="206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302" t="s">
        <v>537</v>
      </c>
      <c r="C418" s="206">
        <v>44679</v>
      </c>
      <c r="D418" s="206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303"/>
      <c r="C419" s="206">
        <v>44672</v>
      </c>
      <c r="D419" s="206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303"/>
      <c r="C420" s="206">
        <v>44672</v>
      </c>
      <c r="D420" s="206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304"/>
      <c r="C421" s="206">
        <v>44672</v>
      </c>
      <c r="D421" s="206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302" t="s">
        <v>472</v>
      </c>
      <c r="C422" s="206">
        <v>44657</v>
      </c>
      <c r="D422" s="206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303"/>
      <c r="C423" s="206">
        <v>44657</v>
      </c>
      <c r="D423" s="206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303"/>
      <c r="C424" s="206">
        <v>44657</v>
      </c>
      <c r="D424" s="206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303"/>
      <c r="C425" s="206">
        <v>44657</v>
      </c>
      <c r="D425" s="206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303"/>
      <c r="C426" s="206">
        <v>44657</v>
      </c>
      <c r="D426" s="206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303"/>
      <c r="C427" s="206">
        <v>44657</v>
      </c>
      <c r="D427" s="206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303"/>
      <c r="C428" s="206">
        <v>44657</v>
      </c>
      <c r="D428" s="206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303"/>
      <c r="C429" s="206">
        <v>44657</v>
      </c>
      <c r="D429" s="206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303"/>
      <c r="C430" s="206">
        <v>44657</v>
      </c>
      <c r="D430" s="206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304"/>
      <c r="C431" s="206">
        <v>44657</v>
      </c>
      <c r="D431" s="206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06">
        <v>44672</v>
      </c>
      <c r="D432" s="206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92" t="s">
        <v>83</v>
      </c>
      <c r="B433" s="293"/>
      <c r="C433" s="293"/>
      <c r="D433" s="293"/>
      <c r="E433" s="293"/>
      <c r="F433" s="293"/>
      <c r="G433" s="293"/>
      <c r="H433" s="293"/>
      <c r="I433" s="293"/>
      <c r="J433" s="293"/>
      <c r="K433" s="293"/>
      <c r="L433" s="293"/>
      <c r="M433" s="293"/>
      <c r="N433" s="293"/>
      <c r="O433" s="293"/>
      <c r="P433" s="293"/>
      <c r="Q433" s="293"/>
      <c r="R433" s="293"/>
      <c r="S433" s="293"/>
      <c r="T433" s="293"/>
      <c r="U433" s="294"/>
      <c r="V433" s="52"/>
    </row>
    <row r="434" spans="1:22" s="2" customFormat="1" ht="16.5" customHeight="1" x14ac:dyDescent="0.25">
      <c r="A434" s="295"/>
      <c r="B434" s="301"/>
      <c r="C434" s="301"/>
      <c r="D434" s="301"/>
      <c r="E434" s="301"/>
      <c r="F434" s="301"/>
      <c r="G434" s="301"/>
      <c r="H434" s="301"/>
      <c r="I434" s="301"/>
      <c r="J434" s="301"/>
      <c r="K434" s="301"/>
      <c r="L434" s="301"/>
      <c r="M434" s="301"/>
      <c r="N434" s="301"/>
      <c r="O434" s="301"/>
      <c r="P434" s="301"/>
      <c r="Q434" s="301"/>
      <c r="R434" s="301"/>
      <c r="S434" s="301"/>
      <c r="T434" s="301"/>
      <c r="U434" s="297"/>
      <c r="V434" s="52"/>
    </row>
    <row r="435" spans="1:22" s="2" customFormat="1" ht="16.5" customHeight="1" x14ac:dyDescent="0.25">
      <c r="A435" s="175">
        <v>420</v>
      </c>
      <c r="B435" s="302" t="s">
        <v>563</v>
      </c>
      <c r="C435" s="206">
        <v>44703</v>
      </c>
      <c r="D435" s="206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303"/>
      <c r="C436" s="206">
        <v>44703</v>
      </c>
      <c r="D436" s="206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303"/>
      <c r="C437" s="206">
        <v>44703</v>
      </c>
      <c r="D437" s="206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303"/>
      <c r="C438" s="206">
        <v>44703</v>
      </c>
      <c r="D438" s="206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303"/>
      <c r="C439" s="206">
        <v>44703</v>
      </c>
      <c r="D439" s="206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303"/>
      <c r="C440" s="206">
        <v>44703</v>
      </c>
      <c r="D440" s="206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303"/>
      <c r="C441" s="206">
        <v>44703</v>
      </c>
      <c r="D441" s="206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303"/>
      <c r="C442" s="206">
        <v>44703</v>
      </c>
      <c r="D442" s="206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303"/>
      <c r="C443" s="206">
        <v>44703</v>
      </c>
      <c r="D443" s="206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303"/>
      <c r="C444" s="206">
        <v>44703</v>
      </c>
      <c r="D444" s="206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303"/>
      <c r="C445" s="206">
        <v>44703</v>
      </c>
      <c r="D445" s="206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303"/>
      <c r="C446" s="206">
        <v>44703</v>
      </c>
      <c r="D446" s="206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303"/>
      <c r="C447" s="206">
        <v>44703</v>
      </c>
      <c r="D447" s="206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303"/>
      <c r="C448" s="206">
        <v>44704</v>
      </c>
      <c r="D448" s="206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303"/>
      <c r="C449" s="206">
        <v>44704</v>
      </c>
      <c r="D449" s="206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303"/>
      <c r="C450" s="206">
        <v>44704</v>
      </c>
      <c r="D450" s="206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303"/>
      <c r="C451" s="206">
        <v>44704</v>
      </c>
      <c r="D451" s="206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303"/>
      <c r="C452" s="206">
        <v>44704</v>
      </c>
      <c r="D452" s="206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303"/>
      <c r="C453" s="206">
        <v>44704</v>
      </c>
      <c r="D453" s="206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304"/>
      <c r="C454" s="206">
        <v>44704</v>
      </c>
      <c r="D454" s="206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98" t="s">
        <v>348</v>
      </c>
      <c r="C455" s="206">
        <v>44685</v>
      </c>
      <c r="D455" s="206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99"/>
      <c r="C456" s="206">
        <v>44685</v>
      </c>
      <c r="D456" s="206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99"/>
      <c r="C457" s="206">
        <v>44685</v>
      </c>
      <c r="D457" s="206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99"/>
      <c r="C458" s="206">
        <v>44685</v>
      </c>
      <c r="D458" s="206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99"/>
      <c r="C459" s="206">
        <v>44685</v>
      </c>
      <c r="D459" s="206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99"/>
      <c r="C460" s="206">
        <v>44685</v>
      </c>
      <c r="D460" s="206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99"/>
      <c r="C461" s="206">
        <v>44685</v>
      </c>
      <c r="D461" s="206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99"/>
      <c r="C462" s="206">
        <v>44685</v>
      </c>
      <c r="D462" s="206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99"/>
      <c r="C463" s="206">
        <v>44685</v>
      </c>
      <c r="D463" s="206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99"/>
      <c r="C464" s="206">
        <v>44685</v>
      </c>
      <c r="D464" s="206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99"/>
      <c r="C465" s="206">
        <v>44685</v>
      </c>
      <c r="D465" s="206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99"/>
      <c r="C466" s="206">
        <v>44685</v>
      </c>
      <c r="D466" s="206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09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99"/>
      <c r="C467" s="206">
        <v>44685</v>
      </c>
      <c r="D467" s="206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99"/>
      <c r="C468" s="206">
        <v>44685</v>
      </c>
      <c r="D468" s="206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99"/>
      <c r="C469" s="206">
        <v>44685</v>
      </c>
      <c r="D469" s="206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99"/>
      <c r="C470" s="206">
        <v>44685</v>
      </c>
      <c r="D470" s="206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99"/>
      <c r="C471" s="206">
        <v>44685</v>
      </c>
      <c r="D471" s="206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99"/>
      <c r="C472" s="206">
        <v>44685</v>
      </c>
      <c r="D472" s="206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99"/>
      <c r="C473" s="206">
        <v>44685</v>
      </c>
      <c r="D473" s="206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99"/>
      <c r="C474" s="206">
        <v>44697</v>
      </c>
      <c r="D474" s="206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99"/>
      <c r="C475" s="206">
        <v>44697</v>
      </c>
      <c r="D475" s="206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0"/>
      <c r="U475" s="200"/>
      <c r="V475" s="200"/>
    </row>
    <row r="476" spans="1:22" s="2" customFormat="1" ht="16.5" customHeight="1" x14ac:dyDescent="0.25">
      <c r="A476" s="175">
        <v>461</v>
      </c>
      <c r="B476" s="299"/>
      <c r="C476" s="206">
        <v>44697</v>
      </c>
      <c r="D476" s="206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0"/>
      <c r="U476" s="200"/>
      <c r="V476" s="200"/>
    </row>
    <row r="477" spans="1:22" ht="16.5" customHeight="1" x14ac:dyDescent="0.25">
      <c r="A477" s="175">
        <v>462</v>
      </c>
      <c r="B477" s="299"/>
      <c r="C477" s="206">
        <v>44697</v>
      </c>
      <c r="D477" s="206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99"/>
      <c r="C478" s="206">
        <v>44697</v>
      </c>
      <c r="D478" s="206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99"/>
      <c r="C479" s="206">
        <v>44697</v>
      </c>
      <c r="D479" s="206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99"/>
      <c r="C480" s="206">
        <v>44697</v>
      </c>
      <c r="D480" s="206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99"/>
      <c r="C481" s="206">
        <v>44697</v>
      </c>
      <c r="D481" s="206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99"/>
      <c r="C482" s="206">
        <v>44697</v>
      </c>
      <c r="D482" s="206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99"/>
      <c r="C483" s="206">
        <v>44697</v>
      </c>
      <c r="D483" s="206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99"/>
      <c r="C484" s="206">
        <v>44697</v>
      </c>
      <c r="D484" s="206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99"/>
      <c r="C485" s="206">
        <v>44697</v>
      </c>
      <c r="D485" s="206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09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99"/>
      <c r="C486" s="206">
        <v>44697</v>
      </c>
      <c r="D486" s="206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99"/>
      <c r="C487" s="206">
        <v>44697</v>
      </c>
      <c r="D487" s="206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99"/>
      <c r="C488" s="206">
        <v>44697</v>
      </c>
      <c r="D488" s="206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99"/>
      <c r="C489" s="206">
        <v>44697</v>
      </c>
      <c r="D489" s="206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99"/>
      <c r="C490" s="206">
        <v>44697</v>
      </c>
      <c r="D490" s="206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99"/>
      <c r="C491" s="206">
        <v>44697</v>
      </c>
      <c r="D491" s="206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99"/>
      <c r="C492" s="206">
        <v>44697</v>
      </c>
      <c r="D492" s="206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99"/>
      <c r="C493" s="206">
        <v>44697</v>
      </c>
      <c r="D493" s="206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99"/>
      <c r="C494" s="206">
        <v>44697</v>
      </c>
      <c r="D494" s="206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99"/>
      <c r="C495" s="206">
        <v>44697</v>
      </c>
      <c r="D495" s="206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99"/>
      <c r="C496" s="206">
        <v>44697</v>
      </c>
      <c r="D496" s="206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99"/>
      <c r="C497" s="206">
        <v>44697</v>
      </c>
      <c r="D497" s="206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99"/>
      <c r="C498" s="206">
        <v>44697</v>
      </c>
      <c r="D498" s="206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99"/>
      <c r="C499" s="206">
        <v>44697</v>
      </c>
      <c r="D499" s="206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99"/>
      <c r="C500" s="206">
        <v>44697</v>
      </c>
      <c r="D500" s="206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99"/>
      <c r="C501" s="206">
        <v>44697</v>
      </c>
      <c r="D501" s="206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99"/>
      <c r="C502" s="206">
        <v>44697</v>
      </c>
      <c r="D502" s="206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99"/>
      <c r="C503" s="206">
        <v>44697</v>
      </c>
      <c r="D503" s="206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99"/>
      <c r="C504" s="206">
        <v>44697</v>
      </c>
      <c r="D504" s="206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99"/>
      <c r="C505" s="206">
        <v>44697</v>
      </c>
      <c r="D505" s="206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99"/>
      <c r="C506" s="206">
        <v>44697</v>
      </c>
      <c r="D506" s="206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99"/>
      <c r="C507" s="206">
        <v>44697</v>
      </c>
      <c r="D507" s="206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99"/>
      <c r="C508" s="206">
        <v>44697</v>
      </c>
      <c r="D508" s="206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99"/>
      <c r="C509" s="206">
        <v>44697</v>
      </c>
      <c r="D509" s="206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99"/>
      <c r="C510" s="206">
        <v>44697</v>
      </c>
      <c r="D510" s="206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99"/>
      <c r="C511" s="206">
        <v>44697</v>
      </c>
      <c r="D511" s="206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99"/>
      <c r="C512" s="206">
        <v>44697</v>
      </c>
      <c r="D512" s="206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99"/>
      <c r="C513" s="206">
        <v>44697</v>
      </c>
      <c r="D513" s="206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99"/>
      <c r="C514" s="206">
        <v>44697</v>
      </c>
      <c r="D514" s="206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99"/>
      <c r="C515" s="206">
        <v>44697</v>
      </c>
      <c r="D515" s="206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99"/>
      <c r="C516" s="206">
        <v>44697</v>
      </c>
      <c r="D516" s="206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99"/>
      <c r="C517" s="206">
        <v>44697</v>
      </c>
      <c r="D517" s="206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99"/>
      <c r="C518" s="206">
        <v>44697</v>
      </c>
      <c r="D518" s="206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1"/>
      <c r="J518" s="103" t="s">
        <v>171</v>
      </c>
      <c r="K518" s="211"/>
      <c r="L518" s="211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99"/>
      <c r="C519" s="206">
        <v>44697</v>
      </c>
      <c r="D519" s="206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99"/>
      <c r="C520" s="206">
        <v>44697</v>
      </c>
      <c r="D520" s="206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2"/>
      <c r="J520" s="103" t="s">
        <v>171</v>
      </c>
      <c r="K520" s="212"/>
      <c r="L520" s="212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99"/>
      <c r="C521" s="206">
        <v>44697</v>
      </c>
      <c r="D521" s="206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2"/>
      <c r="J521" s="103" t="s">
        <v>171</v>
      </c>
      <c r="K521" s="212"/>
      <c r="L521" s="212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99"/>
      <c r="C522" s="206">
        <v>44697</v>
      </c>
      <c r="D522" s="206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2"/>
      <c r="J522" s="103" t="s">
        <v>171</v>
      </c>
      <c r="K522" s="212"/>
      <c r="L522" s="212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99"/>
      <c r="C523" s="206">
        <v>44697</v>
      </c>
      <c r="D523" s="206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2"/>
      <c r="J523" s="103" t="s">
        <v>171</v>
      </c>
      <c r="K523" s="212"/>
      <c r="L523" s="212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99"/>
      <c r="C524" s="206">
        <v>44697</v>
      </c>
      <c r="D524" s="206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2"/>
      <c r="J524" s="103" t="s">
        <v>171</v>
      </c>
      <c r="K524" s="212"/>
      <c r="L524" s="212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99"/>
      <c r="C525" s="206">
        <v>44697</v>
      </c>
      <c r="D525" s="206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2"/>
      <c r="J525" s="103" t="s">
        <v>171</v>
      </c>
      <c r="K525" s="212"/>
      <c r="L525" s="212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99"/>
      <c r="C526" s="206">
        <v>44697</v>
      </c>
      <c r="D526" s="206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2"/>
      <c r="J526" s="103" t="s">
        <v>171</v>
      </c>
      <c r="K526" s="212"/>
      <c r="L526" s="212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99"/>
      <c r="C527" s="206">
        <v>44697</v>
      </c>
      <c r="D527" s="206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2"/>
      <c r="J527" s="103" t="s">
        <v>171</v>
      </c>
      <c r="K527" s="212"/>
      <c r="L527" s="212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300"/>
      <c r="C528" s="206">
        <v>44697</v>
      </c>
      <c r="D528" s="206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2"/>
      <c r="J528" s="103" t="s">
        <v>171</v>
      </c>
      <c r="K528" s="212"/>
      <c r="L528" s="212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98" t="s">
        <v>593</v>
      </c>
      <c r="C529" s="206">
        <v>44691</v>
      </c>
      <c r="D529" s="206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99"/>
      <c r="C530" s="206">
        <v>44691</v>
      </c>
      <c r="D530" s="206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300"/>
      <c r="C531" s="206">
        <v>44691</v>
      </c>
      <c r="D531" s="206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98" t="s">
        <v>179</v>
      </c>
      <c r="C532" s="206">
        <v>44699</v>
      </c>
      <c r="D532" s="206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300"/>
      <c r="C533" s="206">
        <v>44699</v>
      </c>
      <c r="D533" s="206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06">
        <v>44693</v>
      </c>
      <c r="D534" s="206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98" t="s">
        <v>503</v>
      </c>
      <c r="C535" s="206">
        <v>44693</v>
      </c>
      <c r="D535" s="206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99"/>
      <c r="C536" s="206">
        <v>44693</v>
      </c>
      <c r="D536" s="206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99"/>
      <c r="C537" s="206">
        <v>44693</v>
      </c>
      <c r="D537" s="206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99"/>
      <c r="C538" s="206">
        <v>44693</v>
      </c>
      <c r="D538" s="206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300"/>
      <c r="C539" s="206">
        <v>44693</v>
      </c>
      <c r="D539" s="206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305" t="s">
        <v>607</v>
      </c>
      <c r="C540" s="206">
        <v>44698</v>
      </c>
      <c r="D540" s="206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306"/>
      <c r="C541" s="206">
        <v>44698</v>
      </c>
      <c r="D541" s="206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307"/>
      <c r="C542" s="206">
        <v>44609</v>
      </c>
      <c r="D542" s="206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06">
        <v>44687</v>
      </c>
      <c r="D543" s="206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302" t="s">
        <v>616</v>
      </c>
      <c r="C544" s="206">
        <v>44707</v>
      </c>
      <c r="D544" s="206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3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304"/>
      <c r="C545" s="206">
        <v>44707</v>
      </c>
      <c r="D545" s="206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3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98" t="s">
        <v>618</v>
      </c>
      <c r="C546" s="206">
        <v>44705</v>
      </c>
      <c r="D546" s="206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99"/>
      <c r="C547" s="206">
        <v>44705</v>
      </c>
      <c r="D547" s="206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99"/>
      <c r="C548" s="206">
        <v>44705</v>
      </c>
      <c r="D548" s="206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99"/>
      <c r="C549" s="206">
        <v>44705</v>
      </c>
      <c r="D549" s="206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99"/>
      <c r="C550" s="206">
        <v>44705</v>
      </c>
      <c r="D550" s="206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300"/>
      <c r="C551" s="206">
        <v>44705</v>
      </c>
      <c r="D551" s="206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98" t="s">
        <v>186</v>
      </c>
      <c r="C552" s="206">
        <v>44700</v>
      </c>
      <c r="D552" s="206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300"/>
      <c r="C553" s="206">
        <v>44700</v>
      </c>
      <c r="D553" s="206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98" t="s">
        <v>292</v>
      </c>
      <c r="C554" s="206">
        <v>44686</v>
      </c>
      <c r="D554" s="206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99"/>
      <c r="C555" s="206">
        <v>44686</v>
      </c>
      <c r="D555" s="206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99"/>
      <c r="C556" s="206">
        <v>44686</v>
      </c>
      <c r="D556" s="206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99"/>
      <c r="C557" s="206">
        <v>44686</v>
      </c>
      <c r="D557" s="206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99"/>
      <c r="C558" s="206">
        <v>44690</v>
      </c>
      <c r="D558" s="206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99"/>
      <c r="C559" s="206">
        <v>44690</v>
      </c>
      <c r="D559" s="206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99"/>
      <c r="C560" s="206">
        <v>44690</v>
      </c>
      <c r="D560" s="206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99"/>
      <c r="C561" s="206">
        <v>44702</v>
      </c>
      <c r="D561" s="206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99"/>
      <c r="C562" s="206">
        <v>44702</v>
      </c>
      <c r="D562" s="206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99"/>
      <c r="C563" s="206">
        <v>44702</v>
      </c>
      <c r="D563" s="206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99"/>
      <c r="C564" s="206">
        <v>44702</v>
      </c>
      <c r="D564" s="206">
        <v>44702</v>
      </c>
      <c r="E564" s="148" t="s">
        <v>19</v>
      </c>
      <c r="F564" s="149">
        <v>863586032929030</v>
      </c>
      <c r="G564" s="209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99"/>
      <c r="C565" s="206">
        <v>44704</v>
      </c>
      <c r="D565" s="206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09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99"/>
      <c r="C566" s="206">
        <v>44686</v>
      </c>
      <c r="D566" s="206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99"/>
      <c r="C567" s="206">
        <v>44690</v>
      </c>
      <c r="D567" s="206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99"/>
      <c r="C568" s="206">
        <v>44700</v>
      </c>
      <c r="D568" s="206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99"/>
      <c r="C569" s="206">
        <v>44700</v>
      </c>
      <c r="D569" s="206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99"/>
      <c r="C570" s="206">
        <v>44686</v>
      </c>
      <c r="D570" s="206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99"/>
      <c r="C571" s="206">
        <v>44691</v>
      </c>
      <c r="D571" s="206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99"/>
      <c r="C572" s="206">
        <v>44691</v>
      </c>
      <c r="D572" s="206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99"/>
      <c r="C573" s="206">
        <v>44691</v>
      </c>
      <c r="D573" s="206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99"/>
      <c r="C574" s="206">
        <v>44691</v>
      </c>
      <c r="D574" s="206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99"/>
      <c r="C575" s="206">
        <v>44691</v>
      </c>
      <c r="D575" s="206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99"/>
      <c r="C576" s="206">
        <v>44691</v>
      </c>
      <c r="D576" s="206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99"/>
      <c r="C577" s="206">
        <v>44691</v>
      </c>
      <c r="D577" s="206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99"/>
      <c r="C578" s="206">
        <v>44691</v>
      </c>
      <c r="D578" s="206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99"/>
      <c r="C579" s="206">
        <v>44691</v>
      </c>
      <c r="D579" s="206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99"/>
      <c r="C580" s="206">
        <v>44691</v>
      </c>
      <c r="D580" s="206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99"/>
      <c r="C581" s="206">
        <v>44691</v>
      </c>
      <c r="D581" s="206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99"/>
      <c r="C582" s="206">
        <v>44691</v>
      </c>
      <c r="D582" s="206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99"/>
      <c r="C583" s="206">
        <v>44691</v>
      </c>
      <c r="D583" s="206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99"/>
      <c r="C584" s="206">
        <v>44691</v>
      </c>
      <c r="D584" s="206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99"/>
      <c r="C585" s="206">
        <v>44691</v>
      </c>
      <c r="D585" s="206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09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300"/>
      <c r="C586" s="206">
        <v>44691</v>
      </c>
      <c r="D586" s="206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6">
        <v>44691</v>
      </c>
      <c r="D587" s="206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98" t="s">
        <v>322</v>
      </c>
      <c r="C588" s="206">
        <v>44701</v>
      </c>
      <c r="D588" s="206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99"/>
      <c r="C589" s="206">
        <v>44701</v>
      </c>
      <c r="D589" s="206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99"/>
      <c r="C590" s="206">
        <v>44701</v>
      </c>
      <c r="D590" s="206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99"/>
      <c r="C591" s="206">
        <v>44698</v>
      </c>
      <c r="D591" s="206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99"/>
      <c r="C592" s="206">
        <v>44701</v>
      </c>
      <c r="D592" s="206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99"/>
      <c r="C593" s="206">
        <v>44691</v>
      </c>
      <c r="D593" s="206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99"/>
      <c r="C594" s="206">
        <v>44691</v>
      </c>
      <c r="D594" s="206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99"/>
      <c r="C595" s="206">
        <v>44698</v>
      </c>
      <c r="D595" s="206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99"/>
      <c r="C596" s="206">
        <v>44698</v>
      </c>
      <c r="D596" s="206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99"/>
      <c r="C597" s="206">
        <v>44691</v>
      </c>
      <c r="D597" s="206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300"/>
      <c r="C598" s="206">
        <v>44698</v>
      </c>
      <c r="D598" s="206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98" t="s">
        <v>638</v>
      </c>
      <c r="C599" s="206">
        <v>44693</v>
      </c>
      <c r="D599" s="206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300"/>
      <c r="C600" s="206">
        <v>44693</v>
      </c>
      <c r="D600" s="206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6">
        <v>44691</v>
      </c>
      <c r="D601" s="206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98" t="s">
        <v>268</v>
      </c>
      <c r="C602" s="206">
        <v>44699</v>
      </c>
      <c r="D602" s="206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99"/>
      <c r="C603" s="206">
        <v>44699</v>
      </c>
      <c r="D603" s="206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99"/>
      <c r="C604" s="206">
        <v>44699</v>
      </c>
      <c r="D604" s="206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99"/>
      <c r="C605" s="206">
        <v>44699</v>
      </c>
      <c r="D605" s="206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99"/>
      <c r="C606" s="206">
        <v>44699</v>
      </c>
      <c r="D606" s="206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99"/>
      <c r="C607" s="206">
        <v>44699</v>
      </c>
      <c r="D607" s="206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99"/>
      <c r="C608" s="206">
        <v>44699</v>
      </c>
      <c r="D608" s="206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99"/>
      <c r="C609" s="206">
        <v>44699</v>
      </c>
      <c r="D609" s="206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99"/>
      <c r="C610" s="206">
        <v>44699</v>
      </c>
      <c r="D610" s="206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99"/>
      <c r="C611" s="206">
        <v>44699</v>
      </c>
      <c r="D611" s="206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99"/>
      <c r="C612" s="206">
        <v>44699</v>
      </c>
      <c r="D612" s="206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99"/>
      <c r="C613" s="206">
        <v>44699</v>
      </c>
      <c r="D613" s="206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99"/>
      <c r="C614" s="206">
        <v>44699</v>
      </c>
      <c r="D614" s="206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99"/>
      <c r="C615" s="206">
        <v>44699</v>
      </c>
      <c r="D615" s="206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300"/>
      <c r="C616" s="206">
        <v>44699</v>
      </c>
      <c r="D616" s="206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98" t="s">
        <v>664</v>
      </c>
      <c r="C617" s="206" t="s">
        <v>655</v>
      </c>
      <c r="D617" s="206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99"/>
      <c r="C618" s="206" t="s">
        <v>655</v>
      </c>
      <c r="D618" s="206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99"/>
      <c r="C619" s="206" t="s">
        <v>655</v>
      </c>
      <c r="D619" s="206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99"/>
      <c r="C620" s="206" t="s">
        <v>655</v>
      </c>
      <c r="D620" s="206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99"/>
      <c r="C621" s="206" t="s">
        <v>655</v>
      </c>
      <c r="D621" s="206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300"/>
      <c r="C622" s="206" t="s">
        <v>655</v>
      </c>
      <c r="D622" s="206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92" t="s">
        <v>84</v>
      </c>
      <c r="B623" s="293"/>
      <c r="C623" s="293"/>
      <c r="D623" s="293"/>
      <c r="E623" s="293"/>
      <c r="F623" s="293"/>
      <c r="G623" s="293"/>
      <c r="H623" s="293"/>
      <c r="I623" s="293"/>
      <c r="J623" s="293"/>
      <c r="K623" s="293"/>
      <c r="L623" s="293"/>
      <c r="M623" s="293"/>
      <c r="N623" s="293"/>
      <c r="O623" s="293"/>
      <c r="P623" s="293"/>
      <c r="Q623" s="293"/>
      <c r="R623" s="293"/>
      <c r="S623" s="293"/>
      <c r="T623" s="293"/>
      <c r="U623" s="294"/>
      <c r="V623" s="21"/>
    </row>
    <row r="624" spans="1:22" ht="16.5" customHeight="1" x14ac:dyDescent="0.25">
      <c r="A624" s="295"/>
      <c r="B624" s="301"/>
      <c r="C624" s="301"/>
      <c r="D624" s="301"/>
      <c r="E624" s="301"/>
      <c r="F624" s="301"/>
      <c r="G624" s="301"/>
      <c r="H624" s="301"/>
      <c r="I624" s="301"/>
      <c r="J624" s="301"/>
      <c r="K624" s="301"/>
      <c r="L624" s="301"/>
      <c r="M624" s="301"/>
      <c r="N624" s="301"/>
      <c r="O624" s="301"/>
      <c r="P624" s="301"/>
      <c r="Q624" s="301"/>
      <c r="R624" s="301"/>
      <c r="S624" s="301"/>
      <c r="T624" s="301"/>
      <c r="U624" s="297"/>
      <c r="V624" s="21"/>
    </row>
    <row r="625" spans="1:22" ht="18" customHeight="1" x14ac:dyDescent="0.25">
      <c r="A625" s="175">
        <v>608</v>
      </c>
      <c r="B625" s="298" t="s">
        <v>563</v>
      </c>
      <c r="C625" s="206">
        <v>44719</v>
      </c>
      <c r="D625" s="206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99"/>
      <c r="C626" s="206">
        <v>44719</v>
      </c>
      <c r="D626" s="206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99"/>
      <c r="C627" s="206">
        <v>44719</v>
      </c>
      <c r="D627" s="206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99"/>
      <c r="C628" s="206">
        <v>44719</v>
      </c>
      <c r="D628" s="206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99"/>
      <c r="C629" s="206">
        <v>44719</v>
      </c>
      <c r="D629" s="206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300"/>
      <c r="C630" s="206">
        <v>44719</v>
      </c>
      <c r="D630" s="206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98" t="s">
        <v>352</v>
      </c>
      <c r="C631" s="206">
        <v>44716</v>
      </c>
      <c r="D631" s="206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99"/>
      <c r="C632" s="206">
        <v>44716</v>
      </c>
      <c r="D632" s="206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99"/>
      <c r="C633" s="206">
        <v>44716</v>
      </c>
      <c r="D633" s="206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300"/>
      <c r="C634" s="206">
        <v>44716</v>
      </c>
      <c r="D634" s="206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98" t="s">
        <v>675</v>
      </c>
      <c r="C635" s="206">
        <v>44714</v>
      </c>
      <c r="D635" s="206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99"/>
      <c r="C636" s="206">
        <v>44714</v>
      </c>
      <c r="D636" s="206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300"/>
      <c r="C637" s="206">
        <v>44714</v>
      </c>
      <c r="D637" s="206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98" t="s">
        <v>685</v>
      </c>
      <c r="C638" s="206">
        <v>44720</v>
      </c>
      <c r="D638" s="206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99"/>
      <c r="C639" s="206">
        <v>44720</v>
      </c>
      <c r="D639" s="206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99"/>
      <c r="C640" s="206">
        <v>44720</v>
      </c>
      <c r="D640" s="206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99"/>
      <c r="C641" s="206">
        <v>44741</v>
      </c>
      <c r="D641" s="206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300"/>
      <c r="C642" s="206">
        <v>44741</v>
      </c>
      <c r="D642" s="206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98" t="s">
        <v>618</v>
      </c>
      <c r="C643" s="206">
        <v>44725</v>
      </c>
      <c r="D643" s="206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300"/>
      <c r="C644" s="206">
        <v>44725</v>
      </c>
      <c r="D644" s="206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98" t="s">
        <v>696</v>
      </c>
      <c r="C645" s="206">
        <v>44741</v>
      </c>
      <c r="D645" s="206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300"/>
      <c r="C646" s="206">
        <v>44741</v>
      </c>
      <c r="D646" s="206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5"/>
      <c r="V646" s="195"/>
    </row>
    <row r="647" spans="1:22" ht="16.5" customHeight="1" x14ac:dyDescent="0.25">
      <c r="A647" s="175">
        <v>630</v>
      </c>
      <c r="B647" s="298" t="s">
        <v>705</v>
      </c>
      <c r="C647" s="206">
        <v>44741</v>
      </c>
      <c r="D647" s="206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5"/>
      <c r="V647" s="195"/>
    </row>
    <row r="648" spans="1:22" ht="16.5" customHeight="1" x14ac:dyDescent="0.25">
      <c r="A648" s="175">
        <v>631</v>
      </c>
      <c r="B648" s="299"/>
      <c r="C648" s="206">
        <v>44741</v>
      </c>
      <c r="D648" s="206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99"/>
      <c r="C649" s="206">
        <v>44741</v>
      </c>
      <c r="D649" s="206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300"/>
      <c r="C650" s="206">
        <v>44741</v>
      </c>
      <c r="D650" s="206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302" t="s">
        <v>313</v>
      </c>
      <c r="C651" s="206">
        <v>44714</v>
      </c>
      <c r="D651" s="206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303"/>
      <c r="C652" s="206">
        <v>44735</v>
      </c>
      <c r="D652" s="206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303"/>
      <c r="C653" s="206">
        <v>44714</v>
      </c>
      <c r="D653" s="206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303"/>
      <c r="C654" s="206">
        <v>44714</v>
      </c>
      <c r="D654" s="206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303"/>
      <c r="C655" s="206">
        <v>44714</v>
      </c>
      <c r="D655" s="206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303"/>
      <c r="C656" s="206">
        <v>44714</v>
      </c>
      <c r="D656" s="206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303"/>
      <c r="C657" s="206">
        <v>44735</v>
      </c>
      <c r="D657" s="206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303"/>
      <c r="C658" s="206">
        <v>44735</v>
      </c>
      <c r="D658" s="206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303"/>
      <c r="C659" s="206">
        <v>44735</v>
      </c>
      <c r="D659" s="206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303"/>
      <c r="C660" s="206">
        <v>44735</v>
      </c>
      <c r="D660" s="206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303"/>
      <c r="C661" s="206">
        <v>44714</v>
      </c>
      <c r="D661" s="206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303"/>
      <c r="C662" s="206">
        <v>44719</v>
      </c>
      <c r="D662" s="206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303"/>
      <c r="C663" s="206">
        <v>44719</v>
      </c>
      <c r="D663" s="206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303"/>
      <c r="C664" s="206">
        <v>44719</v>
      </c>
      <c r="D664" s="206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303"/>
      <c r="C665" s="206">
        <v>44719</v>
      </c>
      <c r="D665" s="206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303"/>
      <c r="C666" s="206">
        <v>44719</v>
      </c>
      <c r="D666" s="206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304"/>
      <c r="C667" s="206">
        <v>44719</v>
      </c>
      <c r="D667" s="206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98" t="s">
        <v>407</v>
      </c>
      <c r="C668" s="206">
        <v>44721</v>
      </c>
      <c r="D668" s="206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99"/>
      <c r="C669" s="206">
        <v>44721</v>
      </c>
      <c r="D669" s="206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99"/>
      <c r="C670" s="206">
        <v>44721</v>
      </c>
      <c r="D670" s="206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300"/>
      <c r="C671" s="206">
        <v>44721</v>
      </c>
      <c r="D671" s="206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6">
        <v>44729</v>
      </c>
      <c r="D672" s="206">
        <v>44729</v>
      </c>
      <c r="E672" s="148" t="s">
        <v>542</v>
      </c>
      <c r="F672" s="149" t="s">
        <v>718</v>
      </c>
      <c r="G672" s="156"/>
      <c r="H672" s="148" t="s">
        <v>139</v>
      </c>
      <c r="I672" s="214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98" t="s">
        <v>186</v>
      </c>
      <c r="C673" s="206">
        <v>44726</v>
      </c>
      <c r="D673" s="206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300"/>
      <c r="C674" s="206">
        <v>44726</v>
      </c>
      <c r="D674" s="206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98" t="s">
        <v>292</v>
      </c>
      <c r="C675" s="206">
        <v>44714</v>
      </c>
      <c r="D675" s="206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99"/>
      <c r="C676" s="206">
        <v>44728</v>
      </c>
      <c r="D676" s="206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99"/>
      <c r="C677" s="206">
        <v>44720</v>
      </c>
      <c r="D677" s="206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99"/>
      <c r="C678" s="206">
        <v>44722</v>
      </c>
      <c r="D678" s="206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99"/>
      <c r="C679" s="206">
        <v>44722</v>
      </c>
      <c r="D679" s="206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99"/>
      <c r="C680" s="206">
        <v>44722</v>
      </c>
      <c r="D680" s="206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99"/>
      <c r="C681" s="206">
        <v>44714</v>
      </c>
      <c r="D681" s="206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99"/>
      <c r="C682" s="206">
        <v>44720</v>
      </c>
      <c r="D682" s="206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99"/>
      <c r="C683" s="206">
        <v>44726</v>
      </c>
      <c r="D683" s="206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99"/>
      <c r="C684" s="206">
        <v>44726</v>
      </c>
      <c r="D684" s="206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99"/>
      <c r="C685" s="206">
        <v>44726</v>
      </c>
      <c r="D685" s="206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99"/>
      <c r="C686" s="206">
        <v>44726</v>
      </c>
      <c r="D686" s="206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99"/>
      <c r="C687" s="206">
        <v>44714</v>
      </c>
      <c r="D687" s="206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99"/>
      <c r="C688" s="206">
        <v>44714</v>
      </c>
      <c r="D688" s="206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99"/>
      <c r="C689" s="206">
        <v>44718</v>
      </c>
      <c r="D689" s="206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99"/>
      <c r="C690" s="206">
        <v>44718</v>
      </c>
      <c r="D690" s="206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99"/>
      <c r="C691" s="206">
        <v>44726</v>
      </c>
      <c r="D691" s="206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99"/>
      <c r="C692" s="206">
        <v>44726</v>
      </c>
      <c r="D692" s="206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99"/>
      <c r="C693" s="206">
        <v>44726</v>
      </c>
      <c r="D693" s="206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99"/>
      <c r="C694" s="206">
        <v>44729</v>
      </c>
      <c r="D694" s="206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300"/>
      <c r="C695" s="206">
        <v>44729</v>
      </c>
      <c r="D695" s="206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98" t="s">
        <v>728</v>
      </c>
      <c r="C696" s="206">
        <v>44741</v>
      </c>
      <c r="D696" s="206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99"/>
      <c r="C697" s="206">
        <v>44741</v>
      </c>
      <c r="D697" s="206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99"/>
      <c r="C698" s="206">
        <v>44741</v>
      </c>
      <c r="D698" s="206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99"/>
      <c r="C699" s="206">
        <v>44741</v>
      </c>
      <c r="D699" s="206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300"/>
      <c r="C700" s="206">
        <v>44741</v>
      </c>
      <c r="D700" s="206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06">
        <v>44713</v>
      </c>
      <c r="D701" s="206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98" t="s">
        <v>322</v>
      </c>
      <c r="C702" s="206">
        <v>44713</v>
      </c>
      <c r="D702" s="206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99"/>
      <c r="C703" s="206">
        <v>44713</v>
      </c>
      <c r="D703" s="206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99"/>
      <c r="C704" s="206">
        <v>44713</v>
      </c>
      <c r="D704" s="206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99"/>
      <c r="C705" s="206">
        <v>44713</v>
      </c>
      <c r="D705" s="206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99"/>
      <c r="C706" s="206">
        <v>44714</v>
      </c>
      <c r="D706" s="206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99"/>
      <c r="C707" s="206">
        <v>44714</v>
      </c>
      <c r="D707" s="206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300"/>
      <c r="C708" s="206">
        <v>44713</v>
      </c>
      <c r="D708" s="206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6">
        <v>44741</v>
      </c>
      <c r="D709" s="206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6">
        <v>44720</v>
      </c>
      <c r="D710" s="206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98" t="s">
        <v>742</v>
      </c>
      <c r="C711" s="206">
        <v>44722</v>
      </c>
      <c r="D711" s="206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3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99"/>
      <c r="C712" s="206">
        <v>44736</v>
      </c>
      <c r="D712" s="206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3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300"/>
      <c r="C713" s="206">
        <v>44722</v>
      </c>
      <c r="D713" s="206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98" t="s">
        <v>664</v>
      </c>
      <c r="C714" s="206">
        <v>44741</v>
      </c>
      <c r="D714" s="206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300"/>
      <c r="C715" s="206">
        <v>44741</v>
      </c>
      <c r="D715" s="206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06">
        <v>44741</v>
      </c>
      <c r="D716" s="206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6">
        <v>44741</v>
      </c>
      <c r="D717" s="206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98" t="s">
        <v>759</v>
      </c>
      <c r="C718" s="206">
        <v>44742</v>
      </c>
      <c r="D718" s="206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99"/>
      <c r="C719" s="206">
        <v>44742</v>
      </c>
      <c r="D719" s="206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99"/>
      <c r="C720" s="206">
        <v>44742</v>
      </c>
      <c r="D720" s="206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99"/>
      <c r="C721" s="206">
        <v>44742</v>
      </c>
      <c r="D721" s="206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99"/>
      <c r="C722" s="206">
        <v>44742</v>
      </c>
      <c r="D722" s="206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99"/>
      <c r="C723" s="206">
        <v>44742</v>
      </c>
      <c r="D723" s="206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3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99"/>
      <c r="C724" s="206">
        <v>44742</v>
      </c>
      <c r="D724" s="206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3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99"/>
      <c r="C725" s="206">
        <v>44742</v>
      </c>
      <c r="D725" s="206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3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99"/>
      <c r="C726" s="206">
        <v>44742</v>
      </c>
      <c r="D726" s="206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99"/>
      <c r="C727" s="206">
        <v>44742</v>
      </c>
      <c r="D727" s="206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99"/>
      <c r="C728" s="206">
        <v>44742</v>
      </c>
      <c r="D728" s="206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99"/>
      <c r="C729" s="206">
        <v>44742</v>
      </c>
      <c r="D729" s="206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3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99"/>
      <c r="C730" s="206">
        <v>44742</v>
      </c>
      <c r="D730" s="206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99"/>
      <c r="C731" s="206">
        <v>44742</v>
      </c>
      <c r="D731" s="206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99"/>
      <c r="C732" s="206">
        <v>44742</v>
      </c>
      <c r="D732" s="206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99"/>
      <c r="C733" s="206">
        <v>44742</v>
      </c>
      <c r="D733" s="206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5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99"/>
      <c r="C734" s="206">
        <v>44742</v>
      </c>
      <c r="D734" s="206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99"/>
      <c r="C735" s="206">
        <v>44742</v>
      </c>
      <c r="D735" s="206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99"/>
      <c r="C736" s="206">
        <v>44742</v>
      </c>
      <c r="D736" s="206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99"/>
      <c r="C737" s="206">
        <v>44742</v>
      </c>
      <c r="D737" s="206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99"/>
      <c r="C738" s="206">
        <v>44742</v>
      </c>
      <c r="D738" s="206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99"/>
      <c r="C739" s="206">
        <v>44742</v>
      </c>
      <c r="D739" s="206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99"/>
      <c r="C740" s="206">
        <v>44742</v>
      </c>
      <c r="D740" s="206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5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99"/>
      <c r="C741" s="206">
        <v>44742</v>
      </c>
      <c r="D741" s="206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99"/>
      <c r="C742" s="206">
        <v>44742</v>
      </c>
      <c r="D742" s="206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99"/>
      <c r="C743" s="206">
        <v>44742</v>
      </c>
      <c r="D743" s="206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99"/>
      <c r="C744" s="206">
        <v>44742</v>
      </c>
      <c r="D744" s="206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99"/>
      <c r="C745" s="206">
        <v>44742</v>
      </c>
      <c r="D745" s="206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99"/>
      <c r="C746" s="206">
        <v>44742</v>
      </c>
      <c r="D746" s="206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99"/>
      <c r="C747" s="206">
        <v>44742</v>
      </c>
      <c r="D747" s="206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99"/>
      <c r="C748" s="206">
        <v>44742</v>
      </c>
      <c r="D748" s="206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99"/>
      <c r="C749" s="206">
        <v>44742</v>
      </c>
      <c r="D749" s="206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99"/>
      <c r="C750" s="206">
        <v>44742</v>
      </c>
      <c r="D750" s="206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99"/>
      <c r="C751" s="206">
        <v>44742</v>
      </c>
      <c r="D751" s="206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99"/>
      <c r="C752" s="206">
        <v>44742</v>
      </c>
      <c r="D752" s="206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300"/>
      <c r="C753" s="206">
        <v>44742</v>
      </c>
      <c r="D753" s="206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92" t="s">
        <v>85</v>
      </c>
      <c r="B754" s="293"/>
      <c r="C754" s="293"/>
      <c r="D754" s="293"/>
      <c r="E754" s="293"/>
      <c r="F754" s="293"/>
      <c r="G754" s="293"/>
      <c r="H754" s="293"/>
      <c r="I754" s="293"/>
      <c r="J754" s="293"/>
      <c r="K754" s="293"/>
      <c r="L754" s="293"/>
      <c r="M754" s="293"/>
      <c r="N754" s="293"/>
      <c r="O754" s="293"/>
      <c r="P754" s="293"/>
      <c r="Q754" s="293"/>
      <c r="R754" s="293"/>
      <c r="S754" s="293"/>
      <c r="T754" s="293"/>
      <c r="U754" s="294"/>
      <c r="V754" s="21"/>
    </row>
    <row r="755" spans="1:22" ht="16.5" customHeight="1" x14ac:dyDescent="0.25">
      <c r="A755" s="295"/>
      <c r="B755" s="301"/>
      <c r="C755" s="301"/>
      <c r="D755" s="301"/>
      <c r="E755" s="301"/>
      <c r="F755" s="301"/>
      <c r="G755" s="301"/>
      <c r="H755" s="301"/>
      <c r="I755" s="301"/>
      <c r="J755" s="301"/>
      <c r="K755" s="301"/>
      <c r="L755" s="301"/>
      <c r="M755" s="301"/>
      <c r="N755" s="301"/>
      <c r="O755" s="301"/>
      <c r="P755" s="301"/>
      <c r="Q755" s="301"/>
      <c r="R755" s="301"/>
      <c r="S755" s="301"/>
      <c r="T755" s="301"/>
      <c r="U755" s="297"/>
      <c r="V755" s="21"/>
    </row>
    <row r="756" spans="1:22" ht="16.5" customHeight="1" x14ac:dyDescent="0.25">
      <c r="A756" s="175">
        <v>737</v>
      </c>
      <c r="B756" s="298" t="s">
        <v>729</v>
      </c>
      <c r="C756" s="206">
        <v>44747</v>
      </c>
      <c r="D756" s="206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300"/>
      <c r="C757" s="206">
        <v>44767</v>
      </c>
      <c r="D757" s="206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98" t="s">
        <v>829</v>
      </c>
      <c r="C758" s="206">
        <v>44753</v>
      </c>
      <c r="D758" s="206">
        <v>44756</v>
      </c>
      <c r="E758" s="148" t="s">
        <v>542</v>
      </c>
      <c r="F758" s="149" t="s">
        <v>823</v>
      </c>
      <c r="G758" s="148"/>
      <c r="H758" s="148" t="s">
        <v>158</v>
      </c>
      <c r="I758" s="218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300"/>
      <c r="C759" s="206">
        <v>44753</v>
      </c>
      <c r="D759" s="206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06">
        <v>44768</v>
      </c>
      <c r="D760" s="206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298" t="s">
        <v>834</v>
      </c>
      <c r="C761" s="219">
        <v>44756</v>
      </c>
      <c r="D761" s="219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0" t="s">
        <v>366</v>
      </c>
      <c r="K761" s="178" t="s">
        <v>188</v>
      </c>
      <c r="L761" s="221" t="s">
        <v>211</v>
      </c>
      <c r="M761" s="52" t="s">
        <v>189</v>
      </c>
      <c r="N761" s="52" t="s">
        <v>190</v>
      </c>
      <c r="O761" s="222"/>
      <c r="P761" s="178" t="s">
        <v>151</v>
      </c>
      <c r="Q761" s="52" t="s">
        <v>71</v>
      </c>
      <c r="R761" s="178" t="s">
        <v>23</v>
      </c>
      <c r="S761" s="223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299"/>
      <c r="C762" s="219">
        <v>44756</v>
      </c>
      <c r="D762" s="219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0" t="s">
        <v>365</v>
      </c>
      <c r="K762" s="178" t="s">
        <v>188</v>
      </c>
      <c r="L762" s="221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3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299"/>
      <c r="C763" s="206">
        <v>44756</v>
      </c>
      <c r="D763" s="219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300"/>
      <c r="C764" s="206">
        <v>44756</v>
      </c>
      <c r="D764" s="219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298" t="s">
        <v>841</v>
      </c>
      <c r="C765" s="206">
        <v>44764</v>
      </c>
      <c r="D765" s="206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299"/>
      <c r="C766" s="206">
        <v>44764</v>
      </c>
      <c r="D766" s="206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300"/>
      <c r="C767" s="206">
        <v>44764</v>
      </c>
      <c r="D767" s="206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98" t="s">
        <v>664</v>
      </c>
      <c r="C768" s="206">
        <v>44755</v>
      </c>
      <c r="D768" s="206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300"/>
      <c r="C769" s="206">
        <v>44755</v>
      </c>
      <c r="D769" s="206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298" t="s">
        <v>618</v>
      </c>
      <c r="C770" s="206">
        <v>44768</v>
      </c>
      <c r="D770" s="206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299"/>
      <c r="C771" s="206">
        <v>44762</v>
      </c>
      <c r="D771" s="206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300"/>
      <c r="C772" s="206">
        <v>44762</v>
      </c>
      <c r="D772" s="206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298" t="s">
        <v>292</v>
      </c>
      <c r="C773" s="206">
        <v>44770</v>
      </c>
      <c r="D773" s="206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299"/>
      <c r="C774" s="206">
        <v>44770</v>
      </c>
      <c r="D774" s="206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299"/>
      <c r="C775" s="206">
        <v>44770</v>
      </c>
      <c r="D775" s="206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299"/>
      <c r="C776" s="206">
        <v>44746</v>
      </c>
      <c r="D776" s="206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299"/>
      <c r="C777" s="206">
        <v>44746</v>
      </c>
      <c r="D777" s="206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299"/>
      <c r="C778" s="206">
        <v>44746</v>
      </c>
      <c r="D778" s="206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299"/>
      <c r="C779" s="206">
        <v>44746</v>
      </c>
      <c r="D779" s="206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299"/>
      <c r="C780" s="206">
        <v>44746</v>
      </c>
      <c r="D780" s="206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299"/>
      <c r="C781" s="206">
        <v>44746</v>
      </c>
      <c r="D781" s="206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299"/>
      <c r="C782" s="206">
        <v>44747</v>
      </c>
      <c r="D782" s="206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299"/>
      <c r="C783" s="206">
        <v>44749</v>
      </c>
      <c r="D783" s="206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299"/>
      <c r="C784" s="206">
        <v>44749</v>
      </c>
      <c r="D784" s="206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299"/>
      <c r="C785" s="206">
        <v>44749</v>
      </c>
      <c r="D785" s="206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299"/>
      <c r="C786" s="206">
        <v>44756</v>
      </c>
      <c r="D786" s="206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299"/>
      <c r="C787" s="206">
        <v>44756</v>
      </c>
      <c r="D787" s="206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5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299"/>
      <c r="C788" s="206">
        <v>44756</v>
      </c>
      <c r="D788" s="206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299"/>
      <c r="C789" s="206">
        <v>44756</v>
      </c>
      <c r="D789" s="206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299"/>
      <c r="C790" s="206">
        <v>44761</v>
      </c>
      <c r="D790" s="206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299"/>
      <c r="C791" s="206">
        <v>44761</v>
      </c>
      <c r="D791" s="206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299"/>
      <c r="C792" s="206">
        <v>44761</v>
      </c>
      <c r="D792" s="206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299"/>
      <c r="C793" s="206">
        <v>44763</v>
      </c>
      <c r="D793" s="206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299"/>
      <c r="C794" s="206">
        <v>44763</v>
      </c>
      <c r="D794" s="206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299"/>
      <c r="C795" s="206">
        <v>44770</v>
      </c>
      <c r="D795" s="206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299"/>
      <c r="C796" s="206">
        <v>44746</v>
      </c>
      <c r="D796" s="206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299"/>
      <c r="C797" s="206">
        <v>44747</v>
      </c>
      <c r="D797" s="206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299"/>
      <c r="C798" s="206">
        <v>44756</v>
      </c>
      <c r="D798" s="206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299"/>
      <c r="C799" s="206">
        <v>44756</v>
      </c>
      <c r="D799" s="206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300"/>
      <c r="C800" s="206">
        <v>44761</v>
      </c>
      <c r="D800" s="206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298" t="s">
        <v>862</v>
      </c>
      <c r="C801" s="186">
        <v>44743</v>
      </c>
      <c r="D801" s="206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300"/>
      <c r="C802" s="206">
        <v>44743</v>
      </c>
      <c r="D802" s="206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298" t="s">
        <v>863</v>
      </c>
      <c r="C803" s="206">
        <v>44761</v>
      </c>
      <c r="D803" s="206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299"/>
      <c r="C804" s="206">
        <v>44761</v>
      </c>
      <c r="D804" s="206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300"/>
      <c r="C805" s="206">
        <v>44761</v>
      </c>
      <c r="D805" s="206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06">
        <v>44747</v>
      </c>
      <c r="D806" s="206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298" t="s">
        <v>324</v>
      </c>
      <c r="C807" s="206">
        <v>44764</v>
      </c>
      <c r="D807" s="206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300"/>
      <c r="C808" s="206">
        <v>44764</v>
      </c>
      <c r="D808" s="206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98" t="s">
        <v>874</v>
      </c>
      <c r="C809" s="206">
        <v>44755</v>
      </c>
      <c r="D809" s="206">
        <v>44756</v>
      </c>
      <c r="E809" s="148" t="s">
        <v>542</v>
      </c>
      <c r="F809" s="149" t="s">
        <v>868</v>
      </c>
      <c r="G809" s="156"/>
      <c r="H809" s="148" t="s">
        <v>158</v>
      </c>
      <c r="I809" s="224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299"/>
      <c r="C810" s="206">
        <v>44746</v>
      </c>
      <c r="D810" s="206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299"/>
      <c r="C811" s="206">
        <v>44746</v>
      </c>
      <c r="D811" s="206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299"/>
      <c r="C812" s="206">
        <v>44746</v>
      </c>
      <c r="D812" s="206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299"/>
      <c r="C813" s="206">
        <v>44746</v>
      </c>
      <c r="D813" s="206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299"/>
      <c r="C814" s="206">
        <v>44746</v>
      </c>
      <c r="D814" s="206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300"/>
      <c r="C815" s="206">
        <v>44746</v>
      </c>
      <c r="D815" s="206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298" t="s">
        <v>886</v>
      </c>
      <c r="C816" s="206">
        <v>44754</v>
      </c>
      <c r="D816" s="206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299"/>
      <c r="C817" s="206">
        <v>44754</v>
      </c>
      <c r="D817" s="206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299"/>
      <c r="C818" s="206">
        <v>44754</v>
      </c>
      <c r="D818" s="206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299"/>
      <c r="C819" s="206">
        <v>44754</v>
      </c>
      <c r="D819" s="206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300"/>
      <c r="C820" s="206">
        <v>44754</v>
      </c>
      <c r="D820" s="206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298" t="s">
        <v>322</v>
      </c>
      <c r="C821" s="206">
        <v>44743</v>
      </c>
      <c r="D821" s="206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299"/>
      <c r="C822" s="206">
        <v>44754</v>
      </c>
      <c r="D822" s="206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299"/>
      <c r="C823" s="206">
        <v>44754</v>
      </c>
      <c r="D823" s="206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299"/>
      <c r="C824" s="206">
        <v>44754</v>
      </c>
      <c r="D824" s="206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299"/>
      <c r="C825" s="206">
        <v>44770</v>
      </c>
      <c r="D825" s="206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299"/>
      <c r="C826" s="206">
        <v>44770</v>
      </c>
      <c r="D826" s="206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299"/>
      <c r="C827" s="206">
        <v>44770</v>
      </c>
      <c r="D827" s="206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299"/>
      <c r="C828" s="206">
        <v>44770</v>
      </c>
      <c r="D828" s="206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299"/>
      <c r="C829" s="206">
        <v>44770</v>
      </c>
      <c r="D829" s="206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299"/>
      <c r="C830" s="206">
        <v>44770</v>
      </c>
      <c r="D830" s="206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299"/>
      <c r="C831" s="206">
        <v>44743</v>
      </c>
      <c r="D831" s="206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299"/>
      <c r="C832" s="206">
        <v>44754</v>
      </c>
      <c r="D832" s="206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299"/>
      <c r="C833" s="206">
        <v>44770</v>
      </c>
      <c r="D833" s="206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299"/>
      <c r="C834" s="206">
        <v>44743</v>
      </c>
      <c r="D834" s="206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299"/>
      <c r="C835" s="206">
        <v>44754</v>
      </c>
      <c r="D835" s="206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299"/>
      <c r="C836" s="206">
        <v>44770</v>
      </c>
      <c r="D836" s="206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299"/>
      <c r="C837" s="206">
        <v>44770</v>
      </c>
      <c r="D837" s="206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299"/>
      <c r="C838" s="206">
        <v>44770</v>
      </c>
      <c r="D838" s="206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299"/>
      <c r="C839" s="206">
        <v>44770</v>
      </c>
      <c r="D839" s="206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299"/>
      <c r="C840" s="206">
        <v>44750</v>
      </c>
      <c r="D840" s="206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299"/>
      <c r="C841" s="206">
        <v>44750</v>
      </c>
      <c r="D841" s="206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299"/>
      <c r="C842" s="206">
        <v>44750</v>
      </c>
      <c r="D842" s="206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299"/>
      <c r="C843" s="206">
        <v>44754</v>
      </c>
      <c r="D843" s="206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299"/>
      <c r="C844" s="206">
        <v>44754</v>
      </c>
      <c r="D844" s="206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299"/>
      <c r="C845" s="206">
        <v>44770</v>
      </c>
      <c r="D845" s="206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299"/>
      <c r="C846" s="206">
        <v>44770</v>
      </c>
      <c r="D846" s="206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299"/>
      <c r="C847" s="206">
        <v>44770</v>
      </c>
      <c r="D847" s="206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300"/>
      <c r="C848" s="206">
        <v>44770</v>
      </c>
      <c r="D848" s="206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298" t="s">
        <v>899</v>
      </c>
      <c r="C849" s="206" t="s">
        <v>894</v>
      </c>
      <c r="D849" s="206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customHeight="1" x14ac:dyDescent="0.25">
      <c r="A850" s="175">
        <v>831</v>
      </c>
      <c r="B850" s="299"/>
      <c r="C850" s="206" t="s">
        <v>894</v>
      </c>
      <c r="D850" s="206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299"/>
      <c r="C851" s="206" t="s">
        <v>894</v>
      </c>
      <c r="D851" s="206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299"/>
      <c r="C852" s="206" t="s">
        <v>894</v>
      </c>
      <c r="D852" s="206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299"/>
      <c r="C853" s="206" t="s">
        <v>894</v>
      </c>
      <c r="D853" s="206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299"/>
      <c r="C854" s="206" t="s">
        <v>894</v>
      </c>
      <c r="D854" s="206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299"/>
      <c r="C855" s="206" t="s">
        <v>894</v>
      </c>
      <c r="D855" s="206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299"/>
      <c r="C856" s="206" t="s">
        <v>894</v>
      </c>
      <c r="D856" s="206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299"/>
      <c r="C857" s="206" t="s">
        <v>894</v>
      </c>
      <c r="D857" s="206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299"/>
      <c r="C858" s="206" t="s">
        <v>894</v>
      </c>
      <c r="D858" s="206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299"/>
      <c r="C859" s="206">
        <v>44764</v>
      </c>
      <c r="D859" s="206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5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customHeight="1" x14ac:dyDescent="0.25">
      <c r="A860" s="175">
        <v>841</v>
      </c>
      <c r="B860" s="299"/>
      <c r="C860" s="206">
        <v>44764</v>
      </c>
      <c r="D860" s="206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5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customHeight="1" x14ac:dyDescent="0.25">
      <c r="A861" s="175">
        <v>842</v>
      </c>
      <c r="B861" s="299"/>
      <c r="C861" s="206">
        <v>44764</v>
      </c>
      <c r="D861" s="206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5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customHeight="1" x14ac:dyDescent="0.25">
      <c r="A862" s="175">
        <v>843</v>
      </c>
      <c r="B862" s="299"/>
      <c r="C862" s="206">
        <v>44764</v>
      </c>
      <c r="D862" s="206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5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customHeight="1" x14ac:dyDescent="0.25">
      <c r="A863" s="175">
        <v>844</v>
      </c>
      <c r="B863" s="299"/>
      <c r="C863" s="206" t="s">
        <v>894</v>
      </c>
      <c r="D863" s="206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customHeight="1" x14ac:dyDescent="0.25">
      <c r="A864" s="175">
        <v>845</v>
      </c>
      <c r="B864" s="299"/>
      <c r="C864" s="206" t="s">
        <v>894</v>
      </c>
      <c r="D864" s="206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299"/>
      <c r="C865" s="206">
        <v>44764</v>
      </c>
      <c r="D865" s="206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customHeight="1" x14ac:dyDescent="0.25">
      <c r="A866" s="175">
        <v>847</v>
      </c>
      <c r="B866" s="299"/>
      <c r="C866" s="206">
        <v>44764</v>
      </c>
      <c r="D866" s="206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299"/>
      <c r="C867" s="206">
        <v>44764</v>
      </c>
      <c r="D867" s="206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299"/>
      <c r="C868" s="206">
        <v>44764</v>
      </c>
      <c r="D868" s="206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299"/>
      <c r="C869" s="206">
        <v>44764</v>
      </c>
      <c r="D869" s="206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299"/>
      <c r="C870" s="206">
        <v>44764</v>
      </c>
      <c r="D870" s="206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customHeight="1" x14ac:dyDescent="0.25">
      <c r="A871" s="175">
        <v>852</v>
      </c>
      <c r="B871" s="299"/>
      <c r="C871" s="206">
        <v>44764</v>
      </c>
      <c r="D871" s="206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299"/>
      <c r="C872" s="206">
        <v>44764</v>
      </c>
      <c r="D872" s="206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customHeight="1" x14ac:dyDescent="0.25">
      <c r="A873" s="175">
        <v>854</v>
      </c>
      <c r="B873" s="299"/>
      <c r="C873" s="206">
        <v>44764</v>
      </c>
      <c r="D873" s="206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300"/>
      <c r="C874" s="206">
        <v>44764</v>
      </c>
      <c r="D874" s="206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292" t="s">
        <v>86</v>
      </c>
      <c r="B875" s="293"/>
      <c r="C875" s="293"/>
      <c r="D875" s="293"/>
      <c r="E875" s="293"/>
      <c r="F875" s="293"/>
      <c r="G875" s="293"/>
      <c r="H875" s="293"/>
      <c r="I875" s="293"/>
      <c r="J875" s="293"/>
      <c r="K875" s="293"/>
      <c r="L875" s="293"/>
      <c r="M875" s="293"/>
      <c r="N875" s="293"/>
      <c r="O875" s="293"/>
      <c r="P875" s="293"/>
      <c r="Q875" s="293"/>
      <c r="R875" s="293"/>
      <c r="S875" s="293"/>
      <c r="T875" s="293"/>
      <c r="U875" s="294"/>
      <c r="V875" s="21"/>
    </row>
    <row r="876" spans="1:22" ht="16.5" customHeight="1" x14ac:dyDescent="0.25">
      <c r="A876" s="295"/>
      <c r="B876" s="301"/>
      <c r="C876" s="301"/>
      <c r="D876" s="301"/>
      <c r="E876" s="301"/>
      <c r="F876" s="301"/>
      <c r="G876" s="301"/>
      <c r="H876" s="301"/>
      <c r="I876" s="301"/>
      <c r="J876" s="301"/>
      <c r="K876" s="301"/>
      <c r="L876" s="301"/>
      <c r="M876" s="301"/>
      <c r="N876" s="301"/>
      <c r="O876" s="301"/>
      <c r="P876" s="301"/>
      <c r="Q876" s="301"/>
      <c r="R876" s="301"/>
      <c r="S876" s="301"/>
      <c r="T876" s="301"/>
      <c r="U876" s="297"/>
      <c r="V876" s="21"/>
    </row>
    <row r="877" spans="1:22" ht="16.5" customHeight="1" x14ac:dyDescent="0.25">
      <c r="A877" s="175">
        <v>856</v>
      </c>
      <c r="B877" s="298" t="s">
        <v>563</v>
      </c>
      <c r="C877" s="219">
        <v>44696</v>
      </c>
      <c r="D877" s="219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0"/>
      <c r="K877" s="178" t="s">
        <v>915</v>
      </c>
      <c r="L877" s="221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3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99"/>
      <c r="C878" s="219">
        <v>44696</v>
      </c>
      <c r="D878" s="206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99"/>
      <c r="C879" s="219">
        <v>44696</v>
      </c>
      <c r="D879" s="206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99"/>
      <c r="C880" s="219">
        <v>44696</v>
      </c>
      <c r="D880" s="206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99"/>
      <c r="C881" s="219">
        <v>44696</v>
      </c>
      <c r="D881" s="206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99"/>
      <c r="C882" s="219">
        <v>44696</v>
      </c>
      <c r="D882" s="206">
        <v>44795</v>
      </c>
      <c r="E882" s="61" t="s">
        <v>542</v>
      </c>
      <c r="F882" s="226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299"/>
      <c r="C883" s="219">
        <v>44788</v>
      </c>
      <c r="D883" s="219">
        <v>44795</v>
      </c>
      <c r="E883" s="61" t="s">
        <v>101</v>
      </c>
      <c r="F883" s="226">
        <v>868183038567819</v>
      </c>
      <c r="G883" s="61"/>
      <c r="H883" s="61" t="s">
        <v>158</v>
      </c>
      <c r="I883" s="21"/>
      <c r="J883" s="220" t="s">
        <v>185</v>
      </c>
      <c r="K883" s="178"/>
      <c r="L883" s="221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3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299"/>
      <c r="C884" s="219">
        <v>44788</v>
      </c>
      <c r="D884" s="219">
        <v>44795</v>
      </c>
      <c r="E884" s="61" t="s">
        <v>39</v>
      </c>
      <c r="F884" s="226">
        <v>860906041208361</v>
      </c>
      <c r="G884" s="61"/>
      <c r="H884" s="61" t="s">
        <v>158</v>
      </c>
      <c r="I884" s="21"/>
      <c r="J884" s="220" t="s">
        <v>931</v>
      </c>
      <c r="K884" s="178" t="s">
        <v>932</v>
      </c>
      <c r="L884" s="221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3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299"/>
      <c r="C885" s="219">
        <v>44788</v>
      </c>
      <c r="D885" s="219">
        <v>44795</v>
      </c>
      <c r="E885" s="61" t="s">
        <v>39</v>
      </c>
      <c r="F885" s="226">
        <v>862549040693148</v>
      </c>
      <c r="G885" s="61"/>
      <c r="H885" s="61" t="s">
        <v>158</v>
      </c>
      <c r="I885" s="148"/>
      <c r="J885" s="220" t="s">
        <v>934</v>
      </c>
      <c r="K885" s="138"/>
      <c r="L885" s="221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3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299"/>
      <c r="C886" s="219">
        <v>44788</v>
      </c>
      <c r="D886" s="219">
        <v>44795</v>
      </c>
      <c r="E886" s="61" t="s">
        <v>39</v>
      </c>
      <c r="F886" s="226">
        <v>862549040693023</v>
      </c>
      <c r="G886" s="61"/>
      <c r="H886" s="61" t="s">
        <v>158</v>
      </c>
      <c r="I886" s="148"/>
      <c r="J886" s="220" t="s">
        <v>934</v>
      </c>
      <c r="K886" s="138"/>
      <c r="L886" s="221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299"/>
      <c r="C887" s="219">
        <v>44788</v>
      </c>
      <c r="D887" s="219">
        <v>44789</v>
      </c>
      <c r="E887" s="61" t="s">
        <v>133</v>
      </c>
      <c r="F887" s="227">
        <v>861881054165981</v>
      </c>
      <c r="G887" s="61"/>
      <c r="H887" s="61" t="s">
        <v>158</v>
      </c>
      <c r="I887" s="21" t="s">
        <v>816</v>
      </c>
      <c r="J887" s="220" t="s">
        <v>171</v>
      </c>
      <c r="K887" s="178" t="s">
        <v>935</v>
      </c>
      <c r="L887" s="221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3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299"/>
      <c r="C888" s="219">
        <v>44788</v>
      </c>
      <c r="D888" s="219">
        <v>44789</v>
      </c>
      <c r="E888" s="61" t="s">
        <v>133</v>
      </c>
      <c r="F888" s="227">
        <v>862205051170332</v>
      </c>
      <c r="G888" s="61"/>
      <c r="H888" s="61" t="s">
        <v>158</v>
      </c>
      <c r="I888" s="21" t="s">
        <v>816</v>
      </c>
      <c r="J888" s="220" t="s">
        <v>171</v>
      </c>
      <c r="K888" s="178" t="s">
        <v>935</v>
      </c>
      <c r="L888" s="221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3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299"/>
      <c r="C889" s="219">
        <v>44788</v>
      </c>
      <c r="D889" s="219">
        <v>44789</v>
      </c>
      <c r="E889" s="61" t="s">
        <v>133</v>
      </c>
      <c r="F889" s="227">
        <v>861881054163804</v>
      </c>
      <c r="G889" s="61"/>
      <c r="H889" s="61" t="s">
        <v>158</v>
      </c>
      <c r="I889" s="21" t="s">
        <v>816</v>
      </c>
      <c r="J889" s="220" t="s">
        <v>171</v>
      </c>
      <c r="K889" s="178" t="s">
        <v>935</v>
      </c>
      <c r="L889" s="221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3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299"/>
      <c r="C890" s="219">
        <v>44788</v>
      </c>
      <c r="D890" s="219">
        <v>44789</v>
      </c>
      <c r="E890" s="61" t="s">
        <v>133</v>
      </c>
      <c r="F890" s="227">
        <v>862205051216770</v>
      </c>
      <c r="G890" s="61"/>
      <c r="H890" s="61" t="s">
        <v>158</v>
      </c>
      <c r="I890" s="21" t="s">
        <v>816</v>
      </c>
      <c r="J890" s="220" t="s">
        <v>171</v>
      </c>
      <c r="K890" s="178" t="s">
        <v>935</v>
      </c>
      <c r="L890" s="221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3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299"/>
      <c r="C891" s="219">
        <v>44788</v>
      </c>
      <c r="D891" s="219">
        <v>44789</v>
      </c>
      <c r="E891" s="61" t="s">
        <v>133</v>
      </c>
      <c r="F891" s="227">
        <v>862205051163212</v>
      </c>
      <c r="G891" s="61"/>
      <c r="H891" s="61" t="s">
        <v>158</v>
      </c>
      <c r="I891" s="21" t="s">
        <v>816</v>
      </c>
      <c r="J891" s="220" t="s">
        <v>171</v>
      </c>
      <c r="K891" s="178" t="s">
        <v>935</v>
      </c>
      <c r="L891" s="221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3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299"/>
      <c r="C892" s="219">
        <v>44788</v>
      </c>
      <c r="D892" s="219">
        <v>44789</v>
      </c>
      <c r="E892" s="61" t="s">
        <v>133</v>
      </c>
      <c r="F892" s="227">
        <v>862205051175828</v>
      </c>
      <c r="G892" s="61"/>
      <c r="H892" s="61" t="s">
        <v>158</v>
      </c>
      <c r="I892" s="21" t="s">
        <v>816</v>
      </c>
      <c r="J892" s="220" t="s">
        <v>171</v>
      </c>
      <c r="K892" s="178" t="s">
        <v>935</v>
      </c>
      <c r="L892" s="221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3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299"/>
      <c r="C893" s="219">
        <v>44788</v>
      </c>
      <c r="D893" s="219">
        <v>44789</v>
      </c>
      <c r="E893" s="61" t="s">
        <v>133</v>
      </c>
      <c r="F893" s="227">
        <v>862205051172734</v>
      </c>
      <c r="G893" s="61"/>
      <c r="H893" s="61" t="s">
        <v>158</v>
      </c>
      <c r="I893" s="21" t="s">
        <v>816</v>
      </c>
      <c r="J893" s="220" t="s">
        <v>171</v>
      </c>
      <c r="K893" s="178" t="s">
        <v>935</v>
      </c>
      <c r="L893" s="221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3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299"/>
      <c r="C894" s="219">
        <v>44788</v>
      </c>
      <c r="D894" s="219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0" t="s">
        <v>547</v>
      </c>
      <c r="K894" s="178"/>
      <c r="L894" s="221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3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299"/>
      <c r="C895" s="219">
        <v>44788</v>
      </c>
      <c r="D895" s="219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0" t="s">
        <v>547</v>
      </c>
      <c r="K895" s="178" t="s">
        <v>289</v>
      </c>
      <c r="L895" s="221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3" t="s">
        <v>258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299"/>
      <c r="C896" s="219">
        <v>44788</v>
      </c>
      <c r="D896" s="219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0"/>
      <c r="K896" s="178" t="s">
        <v>267</v>
      </c>
      <c r="L896" s="221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3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299"/>
      <c r="C897" s="219">
        <v>44788</v>
      </c>
      <c r="D897" s="219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0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3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299"/>
      <c r="C898" s="219">
        <v>44788</v>
      </c>
      <c r="D898" s="219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0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3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299"/>
      <c r="C899" s="219">
        <v>44788</v>
      </c>
      <c r="D899" s="219">
        <v>44795</v>
      </c>
      <c r="E899" s="61" t="s">
        <v>16</v>
      </c>
      <c r="F899" s="226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1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3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299"/>
      <c r="C900" s="219">
        <v>44788</v>
      </c>
      <c r="D900" s="219">
        <v>44795</v>
      </c>
      <c r="E900" s="61" t="s">
        <v>16</v>
      </c>
      <c r="F900" s="226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299"/>
      <c r="C901" s="219">
        <v>44788</v>
      </c>
      <c r="D901" s="219">
        <v>44795</v>
      </c>
      <c r="E901" s="61" t="s">
        <v>16</v>
      </c>
      <c r="F901" s="226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299"/>
      <c r="C902" s="219">
        <v>44788</v>
      </c>
      <c r="D902" s="219">
        <v>44795</v>
      </c>
      <c r="E902" s="61" t="s">
        <v>16</v>
      </c>
      <c r="F902" s="226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299"/>
      <c r="C903" s="219">
        <v>44788</v>
      </c>
      <c r="D903" s="219">
        <v>44795</v>
      </c>
      <c r="E903" s="61" t="s">
        <v>16</v>
      </c>
      <c r="F903" s="226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299"/>
      <c r="C904" s="219">
        <v>44788</v>
      </c>
      <c r="D904" s="219">
        <v>44795</v>
      </c>
      <c r="E904" s="61" t="s">
        <v>16</v>
      </c>
      <c r="F904" s="226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299"/>
      <c r="C905" s="219">
        <v>44788</v>
      </c>
      <c r="D905" s="219">
        <v>44795</v>
      </c>
      <c r="E905" s="61" t="s">
        <v>16</v>
      </c>
      <c r="F905" s="226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299"/>
      <c r="C906" s="219">
        <v>44788</v>
      </c>
      <c r="D906" s="219">
        <v>44795</v>
      </c>
      <c r="E906" s="61" t="s">
        <v>16</v>
      </c>
      <c r="F906" s="226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299"/>
      <c r="C907" s="219">
        <v>44788</v>
      </c>
      <c r="D907" s="219">
        <v>44795</v>
      </c>
      <c r="E907" s="61" t="s">
        <v>14</v>
      </c>
      <c r="F907" s="226">
        <v>865904028275821</v>
      </c>
      <c r="G907" s="61"/>
      <c r="H907" s="61" t="s">
        <v>139</v>
      </c>
      <c r="I907" s="21"/>
      <c r="J907" s="220" t="s">
        <v>939</v>
      </c>
      <c r="K907" s="178"/>
      <c r="L907" s="221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3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299"/>
      <c r="C908" s="219">
        <v>44788</v>
      </c>
      <c r="D908" s="219">
        <v>44795</v>
      </c>
      <c r="E908" s="61" t="s">
        <v>14</v>
      </c>
      <c r="F908" s="226">
        <v>865904027285292</v>
      </c>
      <c r="G908" s="61" t="s">
        <v>196</v>
      </c>
      <c r="H908" s="61" t="s">
        <v>139</v>
      </c>
      <c r="I908" s="148" t="s">
        <v>940</v>
      </c>
      <c r="J908" s="220" t="s">
        <v>185</v>
      </c>
      <c r="K908" s="138" t="s">
        <v>174</v>
      </c>
      <c r="L908" s="184"/>
      <c r="M908" s="221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customHeight="1" x14ac:dyDescent="0.25">
      <c r="A909" s="175">
        <v>888</v>
      </c>
      <c r="B909" s="299"/>
      <c r="C909" s="219">
        <v>44788</v>
      </c>
      <c r="D909" s="219">
        <v>44795</v>
      </c>
      <c r="E909" s="61" t="s">
        <v>14</v>
      </c>
      <c r="F909" s="226">
        <v>865904027260162</v>
      </c>
      <c r="G909" s="61"/>
      <c r="H909" s="61" t="s">
        <v>139</v>
      </c>
      <c r="I909" s="148"/>
      <c r="J909" s="220" t="s">
        <v>547</v>
      </c>
      <c r="K909" s="138"/>
      <c r="L909" s="184" t="s">
        <v>943</v>
      </c>
      <c r="M909" s="221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299"/>
      <c r="C910" s="219">
        <v>44788</v>
      </c>
      <c r="D910" s="219">
        <v>44795</v>
      </c>
      <c r="E910" s="61" t="s">
        <v>14</v>
      </c>
      <c r="F910" s="226">
        <v>866762026939981</v>
      </c>
      <c r="G910" s="61"/>
      <c r="H910" s="61" t="s">
        <v>139</v>
      </c>
      <c r="I910" s="148" t="s">
        <v>191</v>
      </c>
      <c r="J910" s="220" t="s">
        <v>547</v>
      </c>
      <c r="K910" s="138"/>
      <c r="L910" s="138" t="s">
        <v>943</v>
      </c>
      <c r="M910" s="221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299"/>
      <c r="C911" s="219">
        <v>44788</v>
      </c>
      <c r="D911" s="219">
        <v>44795</v>
      </c>
      <c r="E911" s="61" t="s">
        <v>14</v>
      </c>
      <c r="F911" s="226">
        <v>866762029015565</v>
      </c>
      <c r="G911" s="61"/>
      <c r="H911" s="61" t="s">
        <v>139</v>
      </c>
      <c r="I911" s="148" t="s">
        <v>507</v>
      </c>
      <c r="J911" s="220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5"/>
      <c r="V911" s="21"/>
    </row>
    <row r="912" spans="1:22" ht="16.5" customHeight="1" x14ac:dyDescent="0.25">
      <c r="A912" s="175">
        <v>891</v>
      </c>
      <c r="B912" s="299"/>
      <c r="C912" s="219">
        <v>44788</v>
      </c>
      <c r="D912" s="219">
        <v>44795</v>
      </c>
      <c r="E912" s="61" t="s">
        <v>14</v>
      </c>
      <c r="F912" s="228">
        <v>862118020955453</v>
      </c>
      <c r="G912" s="229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5"/>
      <c r="V912" s="138"/>
    </row>
    <row r="913" spans="1:22" ht="16.5" customHeight="1" x14ac:dyDescent="0.25">
      <c r="A913" s="175">
        <v>892</v>
      </c>
      <c r="B913" s="299"/>
      <c r="C913" s="219">
        <v>44788</v>
      </c>
      <c r="D913" s="219">
        <v>44795</v>
      </c>
      <c r="E913" s="61" t="s">
        <v>14</v>
      </c>
      <c r="F913" s="230">
        <v>865904027284253</v>
      </c>
      <c r="G913" s="231"/>
      <c r="H913" s="61" t="s">
        <v>139</v>
      </c>
      <c r="I913" s="49" t="s">
        <v>944</v>
      </c>
      <c r="J913" s="220" t="s">
        <v>185</v>
      </c>
      <c r="K913" s="138" t="s">
        <v>174</v>
      </c>
      <c r="L913" s="138"/>
      <c r="M913" s="221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300"/>
      <c r="C914" s="219">
        <v>44788</v>
      </c>
      <c r="D914" s="219">
        <v>44795</v>
      </c>
      <c r="E914" s="61" t="s">
        <v>14</v>
      </c>
      <c r="F914" s="226">
        <v>866762029052790</v>
      </c>
      <c r="G914" s="61" t="s">
        <v>196</v>
      </c>
      <c r="H914" s="61" t="s">
        <v>139</v>
      </c>
      <c r="I914" s="148" t="s">
        <v>215</v>
      </c>
      <c r="J914" s="220" t="s">
        <v>547</v>
      </c>
      <c r="K914" s="138" t="s">
        <v>182</v>
      </c>
      <c r="L914" s="138" t="s">
        <v>943</v>
      </c>
      <c r="M914" s="221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customHeight="1" x14ac:dyDescent="0.25">
      <c r="A915" s="175">
        <v>894</v>
      </c>
      <c r="B915" s="298" t="s">
        <v>348</v>
      </c>
      <c r="C915" s="206">
        <v>44788</v>
      </c>
      <c r="D915" s="206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299"/>
      <c r="C916" s="206">
        <v>44788</v>
      </c>
      <c r="D916" s="206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299"/>
      <c r="C917" s="206">
        <v>44788</v>
      </c>
      <c r="D917" s="206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299"/>
      <c r="C918" s="219">
        <v>44796</v>
      </c>
      <c r="D918" s="219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0" t="s">
        <v>197</v>
      </c>
      <c r="K918" s="52"/>
      <c r="L918" s="232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3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299"/>
      <c r="C919" s="206">
        <v>44796</v>
      </c>
      <c r="D919" s="206">
        <v>44797</v>
      </c>
      <c r="E919" s="61" t="s">
        <v>133</v>
      </c>
      <c r="F919" s="226">
        <v>861881054164034</v>
      </c>
      <c r="G919" s="61"/>
      <c r="H919" s="226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299"/>
      <c r="C920" s="206">
        <v>44788</v>
      </c>
      <c r="D920" s="206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customHeight="1" x14ac:dyDescent="0.25">
      <c r="A921" s="175">
        <v>900</v>
      </c>
      <c r="B921" s="299"/>
      <c r="C921" s="206">
        <v>44788</v>
      </c>
      <c r="D921" s="206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customHeight="1" x14ac:dyDescent="0.25">
      <c r="A922" s="175">
        <v>901</v>
      </c>
      <c r="B922" s="299"/>
      <c r="C922" s="206">
        <v>44788</v>
      </c>
      <c r="D922" s="206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customHeight="1" x14ac:dyDescent="0.25">
      <c r="A923" s="175">
        <v>902</v>
      </c>
      <c r="B923" s="299"/>
      <c r="C923" s="206">
        <v>44788</v>
      </c>
      <c r="D923" s="206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customHeight="1" x14ac:dyDescent="0.25">
      <c r="A924" s="175">
        <v>903</v>
      </c>
      <c r="B924" s="299"/>
      <c r="C924" s="206">
        <v>44788</v>
      </c>
      <c r="D924" s="206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customHeight="1" x14ac:dyDescent="0.25">
      <c r="A925" s="175">
        <v>904</v>
      </c>
      <c r="B925" s="299"/>
      <c r="C925" s="206">
        <v>44788</v>
      </c>
      <c r="D925" s="206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customHeight="1" x14ac:dyDescent="0.25">
      <c r="A926" s="175">
        <v>905</v>
      </c>
      <c r="B926" s="299"/>
      <c r="C926" s="206">
        <v>44788</v>
      </c>
      <c r="D926" s="206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customHeight="1" x14ac:dyDescent="0.25">
      <c r="A927" s="175">
        <v>906</v>
      </c>
      <c r="B927" s="299"/>
      <c r="C927" s="206">
        <v>44788</v>
      </c>
      <c r="D927" s="206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customHeight="1" x14ac:dyDescent="0.25">
      <c r="A928" s="175">
        <v>907</v>
      </c>
      <c r="B928" s="299"/>
      <c r="C928" s="206">
        <v>44788</v>
      </c>
      <c r="D928" s="206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customHeight="1" x14ac:dyDescent="0.25">
      <c r="A929" s="175">
        <v>908</v>
      </c>
      <c r="B929" s="299"/>
      <c r="C929" s="206">
        <v>44788</v>
      </c>
      <c r="D929" s="206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customHeight="1" x14ac:dyDescent="0.25">
      <c r="A930" s="175">
        <v>909</v>
      </c>
      <c r="B930" s="299"/>
      <c r="C930" s="206">
        <v>44788</v>
      </c>
      <c r="D930" s="206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customHeight="1" x14ac:dyDescent="0.25">
      <c r="A931" s="175">
        <v>910</v>
      </c>
      <c r="B931" s="299"/>
      <c r="C931" s="206">
        <v>44788</v>
      </c>
      <c r="D931" s="206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09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customHeight="1" x14ac:dyDescent="0.25">
      <c r="A932" s="175">
        <v>911</v>
      </c>
      <c r="B932" s="299"/>
      <c r="C932" s="206">
        <v>44788</v>
      </c>
      <c r="D932" s="206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customHeight="1" x14ac:dyDescent="0.25">
      <c r="A933" s="175">
        <v>912</v>
      </c>
      <c r="B933" s="299"/>
      <c r="C933" s="206">
        <v>44788</v>
      </c>
      <c r="D933" s="206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customHeight="1" x14ac:dyDescent="0.25">
      <c r="A934" s="175">
        <v>913</v>
      </c>
      <c r="B934" s="299"/>
      <c r="C934" s="206">
        <v>44788</v>
      </c>
      <c r="D934" s="206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customHeight="1" x14ac:dyDescent="0.25">
      <c r="A935" s="175">
        <v>914</v>
      </c>
      <c r="B935" s="299"/>
      <c r="C935" s="206">
        <v>44788</v>
      </c>
      <c r="D935" s="206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customHeight="1" x14ac:dyDescent="0.25">
      <c r="A936" s="175">
        <v>915</v>
      </c>
      <c r="B936" s="299"/>
      <c r="C936" s="206">
        <v>44788</v>
      </c>
      <c r="D936" s="206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customHeight="1" x14ac:dyDescent="0.25">
      <c r="A937" s="175">
        <v>916</v>
      </c>
      <c r="B937" s="299"/>
      <c r="C937" s="206">
        <v>44788</v>
      </c>
      <c r="D937" s="206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customHeight="1" x14ac:dyDescent="0.25">
      <c r="A938" s="175">
        <v>917</v>
      </c>
      <c r="B938" s="299"/>
      <c r="C938" s="206">
        <v>44788</v>
      </c>
      <c r="D938" s="206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customHeight="1" x14ac:dyDescent="0.25">
      <c r="A939" s="175">
        <v>918</v>
      </c>
      <c r="B939" s="299"/>
      <c r="C939" s="206">
        <v>44788</v>
      </c>
      <c r="D939" s="206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customHeight="1" x14ac:dyDescent="0.25">
      <c r="A940" s="175">
        <v>919</v>
      </c>
      <c r="B940" s="299"/>
      <c r="C940" s="206">
        <v>44788</v>
      </c>
      <c r="D940" s="206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customHeight="1" x14ac:dyDescent="0.25">
      <c r="A941" s="175">
        <v>920</v>
      </c>
      <c r="B941" s="299"/>
      <c r="C941" s="206">
        <v>44788</v>
      </c>
      <c r="D941" s="206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customHeight="1" x14ac:dyDescent="0.25">
      <c r="A942" s="175">
        <v>921</v>
      </c>
      <c r="B942" s="299"/>
      <c r="C942" s="206">
        <v>44788</v>
      </c>
      <c r="D942" s="206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customHeight="1" x14ac:dyDescent="0.25">
      <c r="A943" s="175">
        <v>922</v>
      </c>
      <c r="B943" s="299"/>
      <c r="C943" s="206">
        <v>44788</v>
      </c>
      <c r="D943" s="206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customHeight="1" x14ac:dyDescent="0.25">
      <c r="A944" s="175">
        <v>923</v>
      </c>
      <c r="B944" s="299"/>
      <c r="C944" s="206">
        <v>44788</v>
      </c>
      <c r="D944" s="206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customHeight="1" x14ac:dyDescent="0.25">
      <c r="A945" s="175">
        <v>924</v>
      </c>
      <c r="B945" s="299"/>
      <c r="C945" s="206">
        <v>44788</v>
      </c>
      <c r="D945" s="206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customHeight="1" x14ac:dyDescent="0.25">
      <c r="A946" s="175">
        <v>925</v>
      </c>
      <c r="B946" s="299"/>
      <c r="C946" s="206">
        <v>44788</v>
      </c>
      <c r="D946" s="206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customHeight="1" x14ac:dyDescent="0.25">
      <c r="A947" s="175">
        <v>926</v>
      </c>
      <c r="B947" s="299"/>
      <c r="C947" s="206">
        <v>44788</v>
      </c>
      <c r="D947" s="206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customHeight="1" x14ac:dyDescent="0.25">
      <c r="A948" s="175">
        <v>927</v>
      </c>
      <c r="B948" s="299"/>
      <c r="C948" s="206">
        <v>44788</v>
      </c>
      <c r="D948" s="206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customHeight="1" x14ac:dyDescent="0.25">
      <c r="A949" s="175">
        <v>928</v>
      </c>
      <c r="B949" s="299"/>
      <c r="C949" s="206">
        <v>44788</v>
      </c>
      <c r="D949" s="206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customHeight="1" x14ac:dyDescent="0.25">
      <c r="A950" s="175">
        <v>929</v>
      </c>
      <c r="B950" s="299"/>
      <c r="C950" s="206">
        <v>44788</v>
      </c>
      <c r="D950" s="206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customHeight="1" x14ac:dyDescent="0.25">
      <c r="A951" s="175">
        <v>930</v>
      </c>
      <c r="B951" s="299"/>
      <c r="C951" s="206">
        <v>44788</v>
      </c>
      <c r="D951" s="206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customHeight="1" x14ac:dyDescent="0.25">
      <c r="A952" s="175">
        <v>931</v>
      </c>
      <c r="B952" s="299"/>
      <c r="C952" s="206">
        <v>44788</v>
      </c>
      <c r="D952" s="206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customHeight="1" x14ac:dyDescent="0.25">
      <c r="A953" s="175">
        <v>932</v>
      </c>
      <c r="B953" s="299"/>
      <c r="C953" s="206">
        <v>44788</v>
      </c>
      <c r="D953" s="206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customHeight="1" x14ac:dyDescent="0.25">
      <c r="A954" s="175">
        <v>933</v>
      </c>
      <c r="B954" s="299"/>
      <c r="C954" s="206">
        <v>44788</v>
      </c>
      <c r="D954" s="206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customHeight="1" x14ac:dyDescent="0.25">
      <c r="A955" s="175">
        <v>934</v>
      </c>
      <c r="B955" s="299"/>
      <c r="C955" s="206">
        <v>44788</v>
      </c>
      <c r="D955" s="206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customHeight="1" x14ac:dyDescent="0.25">
      <c r="A956" s="175">
        <v>935</v>
      </c>
      <c r="B956" s="299"/>
      <c r="C956" s="206">
        <v>44788</v>
      </c>
      <c r="D956" s="206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customHeight="1" x14ac:dyDescent="0.25">
      <c r="A957" s="175">
        <v>936</v>
      </c>
      <c r="B957" s="299"/>
      <c r="C957" s="206">
        <v>44788</v>
      </c>
      <c r="D957" s="206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customHeight="1" x14ac:dyDescent="0.25">
      <c r="A958" s="175">
        <v>937</v>
      </c>
      <c r="B958" s="299"/>
      <c r="C958" s="206">
        <v>44788</v>
      </c>
      <c r="D958" s="206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customHeight="1" x14ac:dyDescent="0.25">
      <c r="A959" s="175">
        <v>938</v>
      </c>
      <c r="B959" s="299"/>
      <c r="C959" s="206">
        <v>44788</v>
      </c>
      <c r="D959" s="206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customHeight="1" x14ac:dyDescent="0.25">
      <c r="A960" s="175">
        <v>939</v>
      </c>
      <c r="B960" s="299"/>
      <c r="C960" s="206">
        <v>44788</v>
      </c>
      <c r="D960" s="206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customHeight="1" x14ac:dyDescent="0.25">
      <c r="A961" s="175">
        <v>940</v>
      </c>
      <c r="B961" s="299"/>
      <c r="C961" s="206">
        <v>44788</v>
      </c>
      <c r="D961" s="206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customHeight="1" x14ac:dyDescent="0.25">
      <c r="A962" s="175">
        <v>941</v>
      </c>
      <c r="B962" s="299"/>
      <c r="C962" s="206">
        <v>44788</v>
      </c>
      <c r="D962" s="206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customHeight="1" x14ac:dyDescent="0.25">
      <c r="A963" s="175">
        <v>942</v>
      </c>
      <c r="B963" s="299"/>
      <c r="C963" s="206">
        <v>44788</v>
      </c>
      <c r="D963" s="206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customHeight="1" x14ac:dyDescent="0.25">
      <c r="A964" s="175">
        <v>943</v>
      </c>
      <c r="B964" s="299"/>
      <c r="C964" s="206">
        <v>44788</v>
      </c>
      <c r="D964" s="206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7"/>
      <c r="J964" s="103" t="s">
        <v>171</v>
      </c>
      <c r="K964" s="138" t="s">
        <v>949</v>
      </c>
      <c r="L964" s="217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customHeight="1" x14ac:dyDescent="0.25">
      <c r="A965" s="175">
        <v>944</v>
      </c>
      <c r="B965" s="299"/>
      <c r="C965" s="206">
        <v>44788</v>
      </c>
      <c r="D965" s="206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customHeight="1" x14ac:dyDescent="0.25">
      <c r="A966" s="175">
        <v>945</v>
      </c>
      <c r="B966" s="299"/>
      <c r="C966" s="206">
        <v>44788</v>
      </c>
      <c r="D966" s="206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2"/>
      <c r="J966" s="103" t="s">
        <v>171</v>
      </c>
      <c r="K966" s="138" t="s">
        <v>949</v>
      </c>
      <c r="L966" s="212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customHeight="1" x14ac:dyDescent="0.25">
      <c r="A967" s="175">
        <v>946</v>
      </c>
      <c r="B967" s="299"/>
      <c r="C967" s="206">
        <v>44788</v>
      </c>
      <c r="D967" s="206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2"/>
      <c r="J967" s="103" t="s">
        <v>171</v>
      </c>
      <c r="K967" s="138" t="s">
        <v>949</v>
      </c>
      <c r="L967" s="212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customHeight="1" x14ac:dyDescent="0.25">
      <c r="A968" s="175">
        <v>947</v>
      </c>
      <c r="B968" s="299"/>
      <c r="C968" s="206">
        <v>44788</v>
      </c>
      <c r="D968" s="206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2"/>
      <c r="J968" s="103" t="s">
        <v>171</v>
      </c>
      <c r="K968" s="138" t="s">
        <v>949</v>
      </c>
      <c r="L968" s="212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customHeight="1" x14ac:dyDescent="0.25">
      <c r="A969" s="175">
        <v>948</v>
      </c>
      <c r="B969" s="299"/>
      <c r="C969" s="206">
        <v>44788</v>
      </c>
      <c r="D969" s="206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2"/>
      <c r="J969" s="103" t="s">
        <v>171</v>
      </c>
      <c r="K969" s="138" t="s">
        <v>949</v>
      </c>
      <c r="L969" s="212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customHeight="1" x14ac:dyDescent="0.25">
      <c r="A970" s="175">
        <v>949</v>
      </c>
      <c r="B970" s="299"/>
      <c r="C970" s="206">
        <v>44788</v>
      </c>
      <c r="D970" s="206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2"/>
      <c r="J970" s="103" t="s">
        <v>171</v>
      </c>
      <c r="K970" s="138" t="s">
        <v>949</v>
      </c>
      <c r="L970" s="212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customHeight="1" x14ac:dyDescent="0.25">
      <c r="A971" s="175">
        <v>950</v>
      </c>
      <c r="B971" s="299"/>
      <c r="C971" s="206">
        <v>44788</v>
      </c>
      <c r="D971" s="206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2"/>
      <c r="J971" s="103" t="s">
        <v>171</v>
      </c>
      <c r="K971" s="138" t="s">
        <v>949</v>
      </c>
      <c r="L971" s="212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customHeight="1" x14ac:dyDescent="0.25">
      <c r="A972" s="175">
        <v>951</v>
      </c>
      <c r="B972" s="299"/>
      <c r="C972" s="206">
        <v>44788</v>
      </c>
      <c r="D972" s="206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2"/>
      <c r="J972" s="103" t="s">
        <v>171</v>
      </c>
      <c r="K972" s="138" t="s">
        <v>949</v>
      </c>
      <c r="L972" s="212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customHeight="1" x14ac:dyDescent="0.25">
      <c r="A973" s="175">
        <v>952</v>
      </c>
      <c r="B973" s="299"/>
      <c r="C973" s="206">
        <v>44788</v>
      </c>
      <c r="D973" s="206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2"/>
      <c r="J973" s="103" t="s">
        <v>171</v>
      </c>
      <c r="K973" s="138" t="s">
        <v>949</v>
      </c>
      <c r="L973" s="212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customHeight="1" x14ac:dyDescent="0.25">
      <c r="A974" s="175">
        <v>953</v>
      </c>
      <c r="B974" s="299"/>
      <c r="C974" s="206">
        <v>44788</v>
      </c>
      <c r="D974" s="206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2"/>
      <c r="J974" s="103" t="s">
        <v>171</v>
      </c>
      <c r="K974" s="138" t="s">
        <v>949</v>
      </c>
      <c r="L974" s="212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customHeight="1" x14ac:dyDescent="0.25">
      <c r="A975" s="175">
        <v>954</v>
      </c>
      <c r="B975" s="299"/>
      <c r="C975" s="206">
        <v>44788</v>
      </c>
      <c r="D975" s="206">
        <v>44802</v>
      </c>
      <c r="E975" s="148" t="s">
        <v>133</v>
      </c>
      <c r="F975" s="233">
        <v>861881051088665</v>
      </c>
      <c r="G975" s="212"/>
      <c r="H975" s="148" t="s">
        <v>158</v>
      </c>
      <c r="I975" s="212"/>
      <c r="J975" s="103" t="s">
        <v>171</v>
      </c>
      <c r="K975" s="138" t="s">
        <v>949</v>
      </c>
      <c r="L975" s="212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customHeight="1" x14ac:dyDescent="0.25">
      <c r="A976" s="175">
        <v>955</v>
      </c>
      <c r="B976" s="299"/>
      <c r="C976" s="206">
        <v>44788</v>
      </c>
      <c r="D976" s="206">
        <v>44802</v>
      </c>
      <c r="E976" s="148" t="s">
        <v>133</v>
      </c>
      <c r="F976" s="233">
        <v>862205051188490</v>
      </c>
      <c r="G976" s="212"/>
      <c r="H976" s="148" t="s">
        <v>158</v>
      </c>
      <c r="I976" s="212"/>
      <c r="J976" s="103" t="s">
        <v>171</v>
      </c>
      <c r="K976" s="138" t="s">
        <v>949</v>
      </c>
      <c r="L976" s="212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customHeight="1" x14ac:dyDescent="0.25">
      <c r="A977" s="175">
        <v>956</v>
      </c>
      <c r="B977" s="299"/>
      <c r="C977" s="206">
        <v>44788</v>
      </c>
      <c r="D977" s="206">
        <v>44802</v>
      </c>
      <c r="E977" s="148" t="s">
        <v>133</v>
      </c>
      <c r="F977" s="233">
        <v>861881051082817</v>
      </c>
      <c r="G977" s="212"/>
      <c r="H977" s="148" t="s">
        <v>158</v>
      </c>
      <c r="I977" s="212"/>
      <c r="J977" s="103" t="s">
        <v>171</v>
      </c>
      <c r="K977" s="138" t="s">
        <v>949</v>
      </c>
      <c r="L977" s="212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customHeight="1" x14ac:dyDescent="0.25">
      <c r="A978" s="175">
        <v>957</v>
      </c>
      <c r="B978" s="299"/>
      <c r="C978" s="206">
        <v>44788</v>
      </c>
      <c r="D978" s="206">
        <v>44802</v>
      </c>
      <c r="E978" s="148" t="s">
        <v>133</v>
      </c>
      <c r="F978" s="233">
        <v>861881051089937</v>
      </c>
      <c r="G978" s="212"/>
      <c r="H978" s="148" t="s">
        <v>158</v>
      </c>
      <c r="I978" s="212"/>
      <c r="J978" s="103" t="s">
        <v>171</v>
      </c>
      <c r="K978" s="138" t="s">
        <v>949</v>
      </c>
      <c r="L978" s="212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customHeight="1" x14ac:dyDescent="0.25">
      <c r="A979" s="175">
        <v>958</v>
      </c>
      <c r="B979" s="299"/>
      <c r="C979" s="219">
        <v>44796</v>
      </c>
      <c r="D979" s="219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0" t="s">
        <v>187</v>
      </c>
      <c r="K979" s="178" t="s">
        <v>289</v>
      </c>
      <c r="L979" s="221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3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299"/>
      <c r="C980" s="219">
        <v>44796</v>
      </c>
      <c r="D980" s="219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0" t="s">
        <v>192</v>
      </c>
      <c r="K980" s="178"/>
      <c r="L980" s="221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3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299"/>
      <c r="C981" s="219">
        <v>44796</v>
      </c>
      <c r="D981" s="219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0" t="s">
        <v>288</v>
      </c>
      <c r="K981" s="178" t="s">
        <v>174</v>
      </c>
      <c r="L981" s="221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3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299"/>
      <c r="C982" s="219">
        <v>44796</v>
      </c>
      <c r="D982" s="219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0" t="s">
        <v>197</v>
      </c>
      <c r="K982" s="178" t="s">
        <v>289</v>
      </c>
      <c r="L982" s="221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3" t="s">
        <v>258</v>
      </c>
      <c r="T982" s="140"/>
      <c r="U982" s="175"/>
      <c r="V982" s="21"/>
    </row>
    <row r="983" spans="1:24" ht="16.5" customHeight="1" x14ac:dyDescent="0.25">
      <c r="A983" s="175">
        <v>962</v>
      </c>
      <c r="B983" s="299"/>
      <c r="C983" s="219">
        <v>44796</v>
      </c>
      <c r="D983" s="219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0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3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299"/>
      <c r="C984" s="219">
        <v>44796</v>
      </c>
      <c r="D984" s="219">
        <v>44797</v>
      </c>
      <c r="E984" s="21" t="s">
        <v>38</v>
      </c>
      <c r="F984" s="22">
        <v>867857039896761</v>
      </c>
      <c r="G984" s="21"/>
      <c r="H984" s="21" t="s">
        <v>139</v>
      </c>
      <c r="I984" s="234"/>
      <c r="J984" s="220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3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299"/>
      <c r="C985" s="219">
        <v>44796</v>
      </c>
      <c r="D985" s="219">
        <v>44797</v>
      </c>
      <c r="E985" s="21" t="s">
        <v>38</v>
      </c>
      <c r="F985" s="22">
        <v>868183038484288</v>
      </c>
      <c r="G985" s="21"/>
      <c r="H985" s="21" t="s">
        <v>139</v>
      </c>
      <c r="I985" s="234"/>
      <c r="J985" s="220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3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299"/>
      <c r="C986" s="219">
        <v>44796</v>
      </c>
      <c r="D986" s="219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0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3" t="s">
        <v>258</v>
      </c>
      <c r="T986" s="140"/>
      <c r="U986" s="175"/>
      <c r="V986" s="21"/>
    </row>
    <row r="987" spans="1:24" ht="16.5" customHeight="1" x14ac:dyDescent="0.25">
      <c r="A987" s="175">
        <v>966</v>
      </c>
      <c r="B987" s="299"/>
      <c r="C987" s="219">
        <v>44796</v>
      </c>
      <c r="D987" s="219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0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3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299"/>
      <c r="C988" s="219">
        <v>44796</v>
      </c>
      <c r="D988" s="219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0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3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299"/>
      <c r="C989" s="219">
        <v>44796</v>
      </c>
      <c r="D989" s="219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0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3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299"/>
      <c r="C990" s="206">
        <v>44788</v>
      </c>
      <c r="D990" s="206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299"/>
      <c r="C991" s="206">
        <v>44788</v>
      </c>
      <c r="D991" s="206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299"/>
      <c r="C992" s="206">
        <v>44788</v>
      </c>
      <c r="D992" s="206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299"/>
      <c r="C993" s="206">
        <v>44788</v>
      </c>
      <c r="D993" s="206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299"/>
      <c r="C994" s="206">
        <v>44788</v>
      </c>
      <c r="D994" s="206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299"/>
      <c r="C995" s="206">
        <v>44788</v>
      </c>
      <c r="D995" s="206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300"/>
      <c r="C996" s="206">
        <v>44788</v>
      </c>
      <c r="D996" s="206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98" t="s">
        <v>829</v>
      </c>
      <c r="C997" s="206">
        <v>44776</v>
      </c>
      <c r="D997" s="206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300"/>
      <c r="C998" s="206">
        <v>44795</v>
      </c>
      <c r="D998" s="206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customHeight="1" x14ac:dyDescent="0.25">
      <c r="A999" s="175">
        <v>978</v>
      </c>
      <c r="B999" s="298" t="s">
        <v>593</v>
      </c>
      <c r="C999" s="206">
        <v>44781</v>
      </c>
      <c r="D999" s="206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299"/>
      <c r="C1000" s="206">
        <v>44781</v>
      </c>
      <c r="D1000" s="206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5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customHeight="1" x14ac:dyDescent="0.25">
      <c r="A1001" s="175">
        <v>980</v>
      </c>
      <c r="B1001" s="299"/>
      <c r="C1001" s="206">
        <v>44781</v>
      </c>
      <c r="D1001" s="206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5"/>
      <c r="L1001" s="235" t="s">
        <v>162</v>
      </c>
      <c r="M1001" s="225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299"/>
      <c r="C1002" s="206">
        <v>44781</v>
      </c>
      <c r="D1002" s="206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299"/>
      <c r="C1003" s="206">
        <v>44781</v>
      </c>
      <c r="D1003" s="206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300"/>
      <c r="C1004" s="206">
        <v>44781</v>
      </c>
      <c r="D1004" s="206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967</v>
      </c>
      <c r="C1005" s="206">
        <v>44775</v>
      </c>
      <c r="D1005" s="206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969</v>
      </c>
      <c r="C1006" s="206">
        <v>44781</v>
      </c>
      <c r="D1006" s="206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298" t="s">
        <v>675</v>
      </c>
      <c r="C1007" s="206">
        <v>44789</v>
      </c>
      <c r="D1007" s="206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300"/>
      <c r="C1008" s="206">
        <v>44789</v>
      </c>
      <c r="D1008" s="206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298" t="s">
        <v>975</v>
      </c>
      <c r="C1009" s="206">
        <v>44789</v>
      </c>
      <c r="D1009" s="206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299"/>
      <c r="C1010" s="206">
        <v>44789</v>
      </c>
      <c r="D1010" s="206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299"/>
      <c r="C1011" s="206">
        <v>44790</v>
      </c>
      <c r="D1011" s="206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299"/>
      <c r="C1012" s="206">
        <v>44797</v>
      </c>
      <c r="D1012" s="206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299"/>
      <c r="C1013" s="206">
        <v>44797</v>
      </c>
      <c r="D1013" s="206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299"/>
      <c r="C1014" s="206">
        <v>44797</v>
      </c>
      <c r="D1014" s="206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299"/>
      <c r="C1015" s="206">
        <v>44797</v>
      </c>
      <c r="D1015" s="206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299"/>
      <c r="C1016" s="206">
        <v>44777</v>
      </c>
      <c r="D1016" s="206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299"/>
      <c r="C1017" s="206">
        <v>44797</v>
      </c>
      <c r="D1017" s="206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299"/>
      <c r="C1018" s="206">
        <v>44775</v>
      </c>
      <c r="D1018" s="206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299"/>
      <c r="C1019" s="206">
        <v>44785</v>
      </c>
      <c r="D1019" s="206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299"/>
      <c r="C1020" s="206">
        <v>44774</v>
      </c>
      <c r="D1020" s="206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customHeight="1" x14ac:dyDescent="0.25">
      <c r="A1021" s="175">
        <v>1000</v>
      </c>
      <c r="B1021" s="299"/>
      <c r="C1021" s="206">
        <v>44774</v>
      </c>
      <c r="D1021" s="206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customHeight="1" x14ac:dyDescent="0.25">
      <c r="A1022" s="175">
        <v>1001</v>
      </c>
      <c r="B1022" s="299"/>
      <c r="C1022" s="206">
        <v>44777</v>
      </c>
      <c r="D1022" s="206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customHeight="1" x14ac:dyDescent="0.25">
      <c r="A1023" s="175">
        <v>1002</v>
      </c>
      <c r="B1023" s="299"/>
      <c r="C1023" s="206">
        <v>44777</v>
      </c>
      <c r="D1023" s="206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customHeight="1" x14ac:dyDescent="0.25">
      <c r="A1024" s="175">
        <v>1003</v>
      </c>
      <c r="B1024" s="299"/>
      <c r="C1024" s="206">
        <v>44781</v>
      </c>
      <c r="D1024" s="206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299"/>
      <c r="C1025" s="206">
        <v>44781</v>
      </c>
      <c r="D1025" s="206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customHeight="1" x14ac:dyDescent="0.25">
      <c r="A1026" s="175">
        <v>1005</v>
      </c>
      <c r="B1026" s="299"/>
      <c r="C1026" s="206">
        <v>44785</v>
      </c>
      <c r="D1026" s="206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299"/>
      <c r="C1027" s="206">
        <v>44785</v>
      </c>
      <c r="D1027" s="206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customHeight="1" x14ac:dyDescent="0.25">
      <c r="A1028" s="175">
        <v>1007</v>
      </c>
      <c r="B1028" s="299"/>
      <c r="C1028" s="206">
        <v>44785</v>
      </c>
      <c r="D1028" s="206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customHeight="1" x14ac:dyDescent="0.25">
      <c r="A1029" s="175">
        <v>1008</v>
      </c>
      <c r="B1029" s="299"/>
      <c r="C1029" s="206">
        <v>44789</v>
      </c>
      <c r="D1029" s="206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customHeight="1" x14ac:dyDescent="0.25">
      <c r="A1030" s="175">
        <v>1009</v>
      </c>
      <c r="B1030" s="299"/>
      <c r="C1030" s="206">
        <v>44789</v>
      </c>
      <c r="D1030" s="206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customHeight="1" x14ac:dyDescent="0.25">
      <c r="A1031" s="175">
        <v>1010</v>
      </c>
      <c r="B1031" s="299"/>
      <c r="C1031" s="206">
        <v>44789</v>
      </c>
      <c r="D1031" s="206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5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customHeight="1" x14ac:dyDescent="0.25">
      <c r="A1032" s="175">
        <v>1011</v>
      </c>
      <c r="B1032" s="299"/>
      <c r="C1032" s="206">
        <v>44789</v>
      </c>
      <c r="D1032" s="206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customHeight="1" x14ac:dyDescent="0.25">
      <c r="A1033" s="175">
        <v>1012</v>
      </c>
      <c r="B1033" s="299"/>
      <c r="C1033" s="206">
        <v>44790</v>
      </c>
      <c r="D1033" s="206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customHeight="1" x14ac:dyDescent="0.25">
      <c r="A1034" s="175">
        <v>1013</v>
      </c>
      <c r="B1034" s="300"/>
      <c r="C1034" s="206">
        <v>44790</v>
      </c>
      <c r="D1034" s="206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98" t="s">
        <v>976</v>
      </c>
      <c r="C1035" s="206">
        <v>44802</v>
      </c>
      <c r="D1035" s="206">
        <v>44811</v>
      </c>
      <c r="E1035" s="148" t="s">
        <v>542</v>
      </c>
      <c r="F1035" s="149" t="s">
        <v>1289</v>
      </c>
      <c r="G1035" s="148"/>
      <c r="H1035" s="148" t="s">
        <v>158</v>
      </c>
      <c r="I1035" s="148" t="s">
        <v>1290</v>
      </c>
      <c r="J1035" s="103" t="s">
        <v>1291</v>
      </c>
      <c r="K1035" s="138" t="s">
        <v>188</v>
      </c>
      <c r="L1035" s="184"/>
      <c r="M1035" s="150"/>
      <c r="N1035" s="150" t="s">
        <v>58</v>
      </c>
      <c r="O1035" s="138"/>
      <c r="P1035" s="138" t="s">
        <v>411</v>
      </c>
      <c r="Q1035" s="150" t="s">
        <v>152</v>
      </c>
      <c r="R1035" s="138" t="s">
        <v>23</v>
      </c>
      <c r="S1035" s="139" t="s">
        <v>657</v>
      </c>
      <c r="T1035" s="140"/>
      <c r="U1035" s="175"/>
      <c r="V1035" s="21"/>
    </row>
    <row r="1036" spans="1:22" ht="16.5" customHeight="1" x14ac:dyDescent="0.25">
      <c r="A1036" s="175">
        <v>1015</v>
      </c>
      <c r="B1036" s="300"/>
      <c r="C1036" s="206">
        <v>44802</v>
      </c>
      <c r="D1036" s="206">
        <v>44811</v>
      </c>
      <c r="E1036" s="148" t="s">
        <v>542</v>
      </c>
      <c r="F1036" s="149" t="s">
        <v>1292</v>
      </c>
      <c r="G1036" s="148"/>
      <c r="H1036" s="148" t="s">
        <v>158</v>
      </c>
      <c r="I1036" s="148"/>
      <c r="J1036" s="103" t="s">
        <v>1291</v>
      </c>
      <c r="K1036" s="138"/>
      <c r="L1036" s="184"/>
      <c r="M1036" s="150"/>
      <c r="N1036" s="150" t="s">
        <v>217</v>
      </c>
      <c r="O1036" s="138"/>
      <c r="P1036" s="138" t="s">
        <v>151</v>
      </c>
      <c r="Q1036" s="150" t="s">
        <v>152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customHeight="1" x14ac:dyDescent="0.25">
      <c r="A1037" s="175">
        <v>1016</v>
      </c>
      <c r="B1037" s="298" t="s">
        <v>407</v>
      </c>
      <c r="C1037" s="206">
        <v>44777</v>
      </c>
      <c r="D1037" s="206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299"/>
      <c r="C1038" s="206">
        <v>44777</v>
      </c>
      <c r="D1038" s="206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977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customHeight="1" x14ac:dyDescent="0.25">
      <c r="A1039" s="175">
        <v>1018</v>
      </c>
      <c r="B1039" s="299"/>
      <c r="C1039" s="206">
        <v>44777</v>
      </c>
      <c r="D1039" s="206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978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customHeight="1" x14ac:dyDescent="0.25">
      <c r="A1040" s="175">
        <v>1019</v>
      </c>
      <c r="B1040" s="299"/>
      <c r="C1040" s="206">
        <v>44777</v>
      </c>
      <c r="D1040" s="206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979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customHeight="1" x14ac:dyDescent="0.25">
      <c r="A1041" s="175">
        <v>1020</v>
      </c>
      <c r="B1041" s="300"/>
      <c r="C1041" s="206">
        <v>44777</v>
      </c>
      <c r="D1041" s="206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980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customHeight="1" x14ac:dyDescent="0.25">
      <c r="A1042" s="175">
        <v>1021</v>
      </c>
      <c r="B1042" s="298" t="s">
        <v>314</v>
      </c>
      <c r="C1042" s="206">
        <v>44795</v>
      </c>
      <c r="D1042" s="206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300"/>
      <c r="C1043" s="206">
        <v>44781</v>
      </c>
      <c r="D1043" s="206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981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318</v>
      </c>
      <c r="C1044" s="206">
        <v>44774</v>
      </c>
      <c r="D1044" s="206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customHeight="1" x14ac:dyDescent="0.25">
      <c r="A1045" s="175">
        <v>1024</v>
      </c>
      <c r="B1045" s="298" t="s">
        <v>986</v>
      </c>
      <c r="C1045" s="206">
        <v>44784</v>
      </c>
      <c r="D1045" s="206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982</v>
      </c>
      <c r="K1045" s="138" t="s">
        <v>983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299"/>
      <c r="C1046" s="206">
        <v>44784</v>
      </c>
      <c r="D1046" s="206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982</v>
      </c>
      <c r="K1046" s="138" t="s">
        <v>983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299"/>
      <c r="C1047" s="206">
        <v>44784</v>
      </c>
      <c r="D1047" s="206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982</v>
      </c>
      <c r="K1047" s="138" t="s">
        <v>984</v>
      </c>
      <c r="L1047" s="184" t="s">
        <v>698</v>
      </c>
      <c r="M1047" s="150"/>
      <c r="N1047" s="150" t="s">
        <v>985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300"/>
      <c r="C1048" s="206">
        <v>44784</v>
      </c>
      <c r="D1048" s="206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982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988</v>
      </c>
      <c r="C1049" s="206">
        <v>44781</v>
      </c>
      <c r="D1049" s="206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987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customHeight="1" x14ac:dyDescent="0.25">
      <c r="A1050" s="175">
        <v>1029</v>
      </c>
      <c r="B1050" s="175" t="s">
        <v>990</v>
      </c>
      <c r="C1050" s="206">
        <v>44789</v>
      </c>
      <c r="D1050" s="206">
        <v>44789</v>
      </c>
      <c r="E1050" s="148" t="s">
        <v>39</v>
      </c>
      <c r="F1050" s="149">
        <v>860906041173458</v>
      </c>
      <c r="G1050" s="148" t="s">
        <v>989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991</v>
      </c>
      <c r="C1051" s="206">
        <v>44790</v>
      </c>
      <c r="D1051" s="206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298" t="s">
        <v>322</v>
      </c>
      <c r="C1052" s="206">
        <v>44785</v>
      </c>
      <c r="D1052" s="206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customHeight="1" x14ac:dyDescent="0.25">
      <c r="A1053" s="175">
        <v>1032</v>
      </c>
      <c r="B1053" s="299"/>
      <c r="C1053" s="206">
        <v>44785</v>
      </c>
      <c r="D1053" s="206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300"/>
      <c r="C1054" s="206">
        <v>44799</v>
      </c>
      <c r="D1054" s="206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298" t="s">
        <v>1022</v>
      </c>
      <c r="C1055" s="219">
        <v>44781</v>
      </c>
      <c r="D1055" s="219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0" t="s">
        <v>236</v>
      </c>
      <c r="K1055" s="178" t="s">
        <v>992</v>
      </c>
      <c r="L1055" s="221" t="s">
        <v>242</v>
      </c>
      <c r="M1055" s="52" t="s">
        <v>162</v>
      </c>
      <c r="N1055" s="52" t="s">
        <v>993</v>
      </c>
      <c r="O1055" s="178"/>
      <c r="P1055" s="178" t="s">
        <v>151</v>
      </c>
      <c r="Q1055" s="52" t="s">
        <v>71</v>
      </c>
      <c r="R1055" s="178" t="s">
        <v>72</v>
      </c>
      <c r="S1055" s="223" t="s">
        <v>258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299"/>
      <c r="C1056" s="219">
        <v>44781</v>
      </c>
      <c r="D1056" s="219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0" t="s">
        <v>236</v>
      </c>
      <c r="K1056" s="178" t="s">
        <v>994</v>
      </c>
      <c r="L1056" s="221"/>
      <c r="M1056" s="52" t="s">
        <v>162</v>
      </c>
      <c r="N1056" s="52" t="s">
        <v>995</v>
      </c>
      <c r="O1056" s="178"/>
      <c r="P1056" s="178" t="s">
        <v>151</v>
      </c>
      <c r="Q1056" s="52" t="s">
        <v>71</v>
      </c>
      <c r="R1056" s="178" t="s">
        <v>23</v>
      </c>
      <c r="S1056" s="223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299"/>
      <c r="C1057" s="219">
        <v>44781</v>
      </c>
      <c r="D1057" s="219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0" t="s">
        <v>460</v>
      </c>
      <c r="K1057" s="178" t="s">
        <v>188</v>
      </c>
      <c r="L1057" s="221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3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299"/>
      <c r="C1058" s="219">
        <v>44781</v>
      </c>
      <c r="D1058" s="219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0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3" t="s">
        <v>178</v>
      </c>
      <c r="T1058" s="140"/>
      <c r="U1058" s="175"/>
      <c r="V1058" s="21"/>
    </row>
    <row r="1059" spans="1:22" ht="16.5" customHeight="1" x14ac:dyDescent="0.25">
      <c r="A1059" s="175">
        <v>1038</v>
      </c>
      <c r="B1059" s="299"/>
      <c r="C1059" s="219">
        <v>44781</v>
      </c>
      <c r="D1059" s="219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0" t="s">
        <v>996</v>
      </c>
      <c r="K1059" s="178" t="s">
        <v>997</v>
      </c>
      <c r="L1059" s="22" t="s">
        <v>242</v>
      </c>
      <c r="M1059" s="52" t="s">
        <v>162</v>
      </c>
      <c r="N1059" s="52" t="s">
        <v>998</v>
      </c>
      <c r="O1059" s="178"/>
      <c r="P1059" s="178" t="s">
        <v>151</v>
      </c>
      <c r="Q1059" s="52" t="s">
        <v>71</v>
      </c>
      <c r="R1059" s="178" t="s">
        <v>72</v>
      </c>
      <c r="S1059" s="223" t="s">
        <v>286</v>
      </c>
      <c r="T1059" s="140"/>
      <c r="U1059" s="175"/>
      <c r="V1059" s="21"/>
    </row>
    <row r="1060" spans="1:22" ht="16.5" customHeight="1" x14ac:dyDescent="0.25">
      <c r="A1060" s="175">
        <v>1039</v>
      </c>
      <c r="B1060" s="299"/>
      <c r="C1060" s="219">
        <v>44781</v>
      </c>
      <c r="D1060" s="219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4"/>
      <c r="J1060" s="220" t="s">
        <v>999</v>
      </c>
      <c r="K1060" s="178" t="s">
        <v>188</v>
      </c>
      <c r="L1060" s="221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3" t="s">
        <v>178</v>
      </c>
      <c r="T1060" s="140"/>
      <c r="U1060" s="175"/>
      <c r="V1060" s="21"/>
    </row>
    <row r="1061" spans="1:22" ht="16.5" customHeight="1" x14ac:dyDescent="0.25">
      <c r="A1061" s="175">
        <v>1040</v>
      </c>
      <c r="B1061" s="299"/>
      <c r="C1061" s="219">
        <v>44781</v>
      </c>
      <c r="D1061" s="219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4"/>
      <c r="J1061" s="220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3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299"/>
      <c r="C1062" s="219">
        <v>44781</v>
      </c>
      <c r="D1062" s="219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0" t="s">
        <v>1000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3" t="s">
        <v>258</v>
      </c>
      <c r="T1062" s="140"/>
      <c r="U1062" s="175"/>
      <c r="V1062" s="21"/>
    </row>
    <row r="1063" spans="1:22" ht="16.5" customHeight="1" x14ac:dyDescent="0.25">
      <c r="A1063" s="175">
        <v>1042</v>
      </c>
      <c r="B1063" s="299"/>
      <c r="C1063" s="219">
        <v>44781</v>
      </c>
      <c r="D1063" s="219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0" t="s">
        <v>1001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3" t="s">
        <v>258</v>
      </c>
      <c r="T1063" s="140"/>
      <c r="U1063" s="175"/>
      <c r="V1063" s="21"/>
    </row>
    <row r="1064" spans="1:22" ht="16.5" customHeight="1" x14ac:dyDescent="0.25">
      <c r="A1064" s="175">
        <v>1043</v>
      </c>
      <c r="B1064" s="299"/>
      <c r="C1064" s="219">
        <v>44781</v>
      </c>
      <c r="D1064" s="219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0" t="s">
        <v>996</v>
      </c>
      <c r="K1064" s="178" t="s">
        <v>1002</v>
      </c>
      <c r="L1064" s="178"/>
      <c r="M1064" s="52" t="s">
        <v>162</v>
      </c>
      <c r="N1064" s="52" t="s">
        <v>1003</v>
      </c>
      <c r="O1064" s="178"/>
      <c r="P1064" s="178" t="s">
        <v>151</v>
      </c>
      <c r="Q1064" s="52" t="s">
        <v>71</v>
      </c>
      <c r="R1064" s="178" t="s">
        <v>23</v>
      </c>
      <c r="S1064" s="223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299"/>
      <c r="C1065" s="219">
        <v>44797</v>
      </c>
      <c r="D1065" s="219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0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3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299"/>
      <c r="C1066" s="219">
        <v>44798</v>
      </c>
      <c r="D1066" s="219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0" t="s">
        <v>1004</v>
      </c>
      <c r="K1066" s="52" t="s">
        <v>1005</v>
      </c>
      <c r="L1066" s="236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3" t="s">
        <v>258</v>
      </c>
      <c r="T1066" s="140"/>
      <c r="U1066" s="175"/>
      <c r="V1066" s="21"/>
    </row>
    <row r="1067" spans="1:22" ht="16.5" customHeight="1" x14ac:dyDescent="0.25">
      <c r="A1067" s="175">
        <v>1046</v>
      </c>
      <c r="B1067" s="299"/>
      <c r="C1067" s="219">
        <v>44799</v>
      </c>
      <c r="D1067" s="219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0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3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299"/>
      <c r="C1068" s="219">
        <v>44800</v>
      </c>
      <c r="D1068" s="219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0" t="s">
        <v>1006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3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299"/>
      <c r="C1069" s="219">
        <v>44781</v>
      </c>
      <c r="D1069" s="219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0" t="s">
        <v>454</v>
      </c>
      <c r="K1069" s="178" t="s">
        <v>643</v>
      </c>
      <c r="L1069" s="221" t="s">
        <v>149</v>
      </c>
      <c r="M1069" s="52" t="s">
        <v>143</v>
      </c>
      <c r="N1069" s="52" t="s">
        <v>456</v>
      </c>
      <c r="O1069" s="222">
        <v>385000</v>
      </c>
      <c r="P1069" s="178" t="s">
        <v>151</v>
      </c>
      <c r="Q1069" s="52" t="s">
        <v>71</v>
      </c>
      <c r="R1069" s="178" t="s">
        <v>72</v>
      </c>
      <c r="S1069" s="223" t="s">
        <v>760</v>
      </c>
      <c r="T1069" s="140"/>
      <c r="U1069" s="175"/>
      <c r="V1069" s="21"/>
    </row>
    <row r="1070" spans="1:22" ht="16.5" customHeight="1" x14ac:dyDescent="0.25">
      <c r="A1070" s="175">
        <v>1049</v>
      </c>
      <c r="B1070" s="299"/>
      <c r="C1070" s="219">
        <v>44797</v>
      </c>
      <c r="D1070" s="219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1007</v>
      </c>
      <c r="J1070" s="220" t="s">
        <v>416</v>
      </c>
      <c r="K1070" s="178" t="s">
        <v>1008</v>
      </c>
      <c r="L1070" s="221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3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299"/>
      <c r="C1071" s="219">
        <v>44781</v>
      </c>
      <c r="D1071" s="219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0" t="s">
        <v>645</v>
      </c>
      <c r="K1071" s="178" t="s">
        <v>284</v>
      </c>
      <c r="L1071" s="221"/>
      <c r="M1071" s="52"/>
      <c r="N1071" s="52" t="s">
        <v>900</v>
      </c>
      <c r="O1071" s="222"/>
      <c r="P1071" s="178" t="s">
        <v>167</v>
      </c>
      <c r="Q1071" s="52" t="s">
        <v>71</v>
      </c>
      <c r="R1071" s="178" t="s">
        <v>23</v>
      </c>
      <c r="S1071" s="223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299"/>
      <c r="C1072" s="219">
        <v>44797</v>
      </c>
      <c r="D1072" s="219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0" t="s">
        <v>1009</v>
      </c>
      <c r="K1072" s="178"/>
      <c r="L1072" s="221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3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299"/>
      <c r="C1073" s="219">
        <v>44797</v>
      </c>
      <c r="D1073" s="219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0" t="s">
        <v>1009</v>
      </c>
      <c r="K1073" s="178"/>
      <c r="L1073" s="221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3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299"/>
      <c r="C1074" s="219">
        <v>44781</v>
      </c>
      <c r="D1074" s="219">
        <v>44788</v>
      </c>
      <c r="E1074" s="21" t="s">
        <v>14</v>
      </c>
      <c r="F1074" s="237" t="s">
        <v>1010</v>
      </c>
      <c r="G1074" s="21"/>
      <c r="H1074" s="21" t="s">
        <v>139</v>
      </c>
      <c r="I1074" s="21"/>
      <c r="J1074" s="220" t="s">
        <v>434</v>
      </c>
      <c r="K1074" s="178" t="s">
        <v>1011</v>
      </c>
      <c r="L1074" s="221" t="s">
        <v>1012</v>
      </c>
      <c r="M1074" s="52" t="s">
        <v>428</v>
      </c>
      <c r="N1074" s="52" t="s">
        <v>1013</v>
      </c>
      <c r="O1074" s="178"/>
      <c r="P1074" s="178" t="s">
        <v>167</v>
      </c>
      <c r="Q1074" s="52" t="s">
        <v>71</v>
      </c>
      <c r="R1074" s="178" t="s">
        <v>72</v>
      </c>
      <c r="S1074" s="223" t="s">
        <v>178</v>
      </c>
      <c r="T1074" s="140"/>
      <c r="U1074" s="175"/>
      <c r="V1074" s="21"/>
    </row>
    <row r="1075" spans="1:22" ht="16.5" customHeight="1" x14ac:dyDescent="0.25">
      <c r="A1075" s="175">
        <v>1054</v>
      </c>
      <c r="B1075" s="299"/>
      <c r="C1075" s="219">
        <v>44781</v>
      </c>
      <c r="D1075" s="219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1014</v>
      </c>
      <c r="J1075" s="220" t="s">
        <v>251</v>
      </c>
      <c r="K1075" s="178" t="s">
        <v>217</v>
      </c>
      <c r="L1075" s="221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3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299"/>
      <c r="C1076" s="219">
        <v>44781</v>
      </c>
      <c r="D1076" s="219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0" t="s">
        <v>251</v>
      </c>
      <c r="K1076" s="178" t="s">
        <v>217</v>
      </c>
      <c r="L1076" s="221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3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299"/>
      <c r="C1077" s="219">
        <v>44781</v>
      </c>
      <c r="D1077" s="219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0"/>
      <c r="K1077" s="178" t="s">
        <v>1015</v>
      </c>
      <c r="L1077" s="221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3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299"/>
      <c r="C1078" s="219">
        <v>44781</v>
      </c>
      <c r="D1078" s="219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0"/>
      <c r="K1078" s="178" t="s">
        <v>354</v>
      </c>
      <c r="L1078" s="178"/>
      <c r="M1078" s="52" t="s">
        <v>249</v>
      </c>
      <c r="N1078" s="52" t="s">
        <v>1016</v>
      </c>
      <c r="O1078" s="178"/>
      <c r="P1078" s="178" t="s">
        <v>151</v>
      </c>
      <c r="Q1078" s="52" t="s">
        <v>71</v>
      </c>
      <c r="R1078" s="178" t="s">
        <v>28</v>
      </c>
      <c r="S1078" s="223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299"/>
      <c r="C1079" s="219">
        <v>44781</v>
      </c>
      <c r="D1079" s="219">
        <v>44788</v>
      </c>
      <c r="E1079" s="21" t="s">
        <v>18</v>
      </c>
      <c r="F1079" s="237">
        <v>869668023271806</v>
      </c>
      <c r="G1079" s="21"/>
      <c r="H1079" s="21" t="s">
        <v>139</v>
      </c>
      <c r="I1079" s="21"/>
      <c r="J1079" s="220" t="s">
        <v>1017</v>
      </c>
      <c r="K1079" s="178" t="s">
        <v>289</v>
      </c>
      <c r="L1079" s="22" t="s">
        <v>256</v>
      </c>
      <c r="M1079" s="221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3" t="s">
        <v>258</v>
      </c>
      <c r="T1079" s="140"/>
      <c r="U1079" s="175"/>
      <c r="V1079" s="21"/>
    </row>
    <row r="1080" spans="1:22" ht="16.5" customHeight="1" x14ac:dyDescent="0.25">
      <c r="A1080" s="175">
        <v>1059</v>
      </c>
      <c r="B1080" s="299"/>
      <c r="C1080" s="219">
        <v>44781</v>
      </c>
      <c r="D1080" s="219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4"/>
      <c r="J1080" s="220" t="s">
        <v>247</v>
      </c>
      <c r="K1080" s="178" t="s">
        <v>226</v>
      </c>
      <c r="L1080" s="221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3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299"/>
      <c r="C1081" s="219">
        <v>44781</v>
      </c>
      <c r="D1081" s="219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4" t="s">
        <v>1018</v>
      </c>
      <c r="J1081" s="220"/>
      <c r="K1081" s="178" t="s">
        <v>354</v>
      </c>
      <c r="L1081" s="178" t="s">
        <v>249</v>
      </c>
      <c r="M1081" s="52"/>
      <c r="N1081" s="52" t="s">
        <v>1016</v>
      </c>
      <c r="O1081" s="178"/>
      <c r="P1081" s="178" t="s">
        <v>151</v>
      </c>
      <c r="Q1081" s="52" t="s">
        <v>71</v>
      </c>
      <c r="R1081" s="178" t="s">
        <v>28</v>
      </c>
      <c r="S1081" s="223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299"/>
      <c r="C1082" s="219">
        <v>44781</v>
      </c>
      <c r="D1082" s="219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0" t="s">
        <v>247</v>
      </c>
      <c r="K1082" s="178" t="s">
        <v>289</v>
      </c>
      <c r="L1082" s="178" t="s">
        <v>249</v>
      </c>
      <c r="M1082" s="52"/>
      <c r="N1082" s="52" t="s">
        <v>1019</v>
      </c>
      <c r="O1082" s="178"/>
      <c r="P1082" s="178" t="s">
        <v>151</v>
      </c>
      <c r="Q1082" s="52" t="s">
        <v>71</v>
      </c>
      <c r="R1082" s="178" t="s">
        <v>23</v>
      </c>
      <c r="S1082" s="223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299"/>
      <c r="C1083" s="219">
        <v>44797</v>
      </c>
      <c r="D1083" s="219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0" t="s">
        <v>1020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3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299"/>
      <c r="C1084" s="219">
        <v>44797</v>
      </c>
      <c r="D1084" s="219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0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3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299"/>
      <c r="C1085" s="219">
        <v>44797</v>
      </c>
      <c r="D1085" s="219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0" t="s">
        <v>251</v>
      </c>
      <c r="K1085" s="178" t="s">
        <v>165</v>
      </c>
      <c r="L1085" s="178" t="s">
        <v>249</v>
      </c>
      <c r="M1085" s="52"/>
      <c r="N1085" s="52" t="s">
        <v>1021</v>
      </c>
      <c r="O1085" s="178"/>
      <c r="P1085" s="178" t="s">
        <v>151</v>
      </c>
      <c r="Q1085" s="52" t="s">
        <v>71</v>
      </c>
      <c r="R1085" s="178" t="s">
        <v>23</v>
      </c>
      <c r="S1085" s="223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299"/>
      <c r="C1086" s="219">
        <v>44797</v>
      </c>
      <c r="D1086" s="219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0" t="s">
        <v>251</v>
      </c>
      <c r="K1086" s="52"/>
      <c r="L1086" s="236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3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300"/>
      <c r="C1087" s="219">
        <v>44797</v>
      </c>
      <c r="D1087" s="219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0"/>
      <c r="K1087" s="178" t="s">
        <v>35</v>
      </c>
      <c r="L1087" s="178" t="s">
        <v>249</v>
      </c>
      <c r="M1087" s="52"/>
      <c r="N1087" s="52" t="s">
        <v>1016</v>
      </c>
      <c r="O1087" s="178"/>
      <c r="P1087" s="178" t="s">
        <v>151</v>
      </c>
      <c r="Q1087" s="52" t="s">
        <v>71</v>
      </c>
      <c r="R1087" s="178" t="s">
        <v>28</v>
      </c>
      <c r="S1087" s="223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1026</v>
      </c>
      <c r="C1088" s="206">
        <v>44775</v>
      </c>
      <c r="D1088" s="206">
        <v>44781</v>
      </c>
      <c r="E1088" s="21" t="s">
        <v>542</v>
      </c>
      <c r="F1088" s="22" t="s">
        <v>1023</v>
      </c>
      <c r="G1088" s="21"/>
      <c r="H1088" s="21" t="s">
        <v>158</v>
      </c>
      <c r="I1088" s="21" t="s">
        <v>1052</v>
      </c>
      <c r="J1088" s="103" t="s">
        <v>1024</v>
      </c>
      <c r="K1088" s="138" t="s">
        <v>915</v>
      </c>
      <c r="L1088" s="184" t="s">
        <v>1025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1027</v>
      </c>
      <c r="C1089" s="206">
        <v>44791</v>
      </c>
      <c r="D1089" s="206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55" t="s">
        <v>742</v>
      </c>
      <c r="C1090" s="206">
        <v>44776</v>
      </c>
      <c r="D1090" s="206">
        <v>44781</v>
      </c>
      <c r="E1090" s="148" t="s">
        <v>542</v>
      </c>
      <c r="F1090" s="149" t="s">
        <v>1028</v>
      </c>
      <c r="G1090" s="148" t="s">
        <v>1029</v>
      </c>
      <c r="H1090" s="148" t="s">
        <v>158</v>
      </c>
      <c r="I1090" s="148" t="s">
        <v>1030</v>
      </c>
      <c r="J1090" s="103"/>
      <c r="K1090" s="138" t="s">
        <v>1031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56"/>
      <c r="C1091" s="206">
        <v>44795</v>
      </c>
      <c r="D1091" s="206">
        <v>44796</v>
      </c>
      <c r="E1091" s="148" t="s">
        <v>542</v>
      </c>
      <c r="F1091" s="149" t="s">
        <v>1032</v>
      </c>
      <c r="G1091" s="148" t="s">
        <v>989</v>
      </c>
      <c r="H1091" s="148" t="s">
        <v>158</v>
      </c>
      <c r="I1091" s="148" t="s">
        <v>1033</v>
      </c>
      <c r="J1091" s="103" t="s">
        <v>1024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customHeight="1" x14ac:dyDescent="0.25">
      <c r="A1092" s="175">
        <v>1071</v>
      </c>
      <c r="B1092" s="298" t="s">
        <v>277</v>
      </c>
      <c r="C1092" s="206">
        <v>44795</v>
      </c>
      <c r="D1092" s="206">
        <v>44796</v>
      </c>
      <c r="E1092" s="148" t="s">
        <v>133</v>
      </c>
      <c r="F1092" s="149">
        <v>862205051184465</v>
      </c>
      <c r="G1092" s="148" t="s">
        <v>1034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1035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299"/>
      <c r="C1093" s="206">
        <v>44775</v>
      </c>
      <c r="D1093" s="206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299"/>
      <c r="C1094" s="206">
        <v>44775</v>
      </c>
      <c r="D1094" s="206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299"/>
      <c r="C1095" s="206">
        <v>44775</v>
      </c>
      <c r="D1095" s="206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299"/>
      <c r="C1096" s="206">
        <v>44775</v>
      </c>
      <c r="D1096" s="206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299"/>
      <c r="C1097" s="206">
        <v>44781</v>
      </c>
      <c r="D1097" s="206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299"/>
      <c r="C1098" s="206">
        <v>44781</v>
      </c>
      <c r="D1098" s="206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customHeight="1" x14ac:dyDescent="0.25">
      <c r="A1099" s="175">
        <v>1078</v>
      </c>
      <c r="B1099" s="299"/>
      <c r="C1099" s="206">
        <v>44781</v>
      </c>
      <c r="D1099" s="206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299"/>
      <c r="C1100" s="206">
        <v>44781</v>
      </c>
      <c r="D1100" s="206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299"/>
      <c r="C1101" s="206">
        <v>44781</v>
      </c>
      <c r="D1101" s="206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300"/>
      <c r="C1102" s="206">
        <v>44781</v>
      </c>
      <c r="D1102" s="206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98" t="s">
        <v>664</v>
      </c>
      <c r="C1103" s="206">
        <v>44797</v>
      </c>
      <c r="D1103" s="206">
        <v>44798</v>
      </c>
      <c r="E1103" s="148" t="s">
        <v>542</v>
      </c>
      <c r="F1103" s="149" t="s">
        <v>1036</v>
      </c>
      <c r="G1103" s="148" t="s">
        <v>1037</v>
      </c>
      <c r="H1103" s="148" t="s">
        <v>158</v>
      </c>
      <c r="I1103" s="148" t="s">
        <v>1038</v>
      </c>
      <c r="J1103" s="103"/>
      <c r="K1103" s="138" t="s">
        <v>226</v>
      </c>
      <c r="L1103" s="184"/>
      <c r="M1103" s="150"/>
      <c r="N1103" s="150" t="s">
        <v>1039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99"/>
      <c r="C1104" s="206">
        <v>44797</v>
      </c>
      <c r="D1104" s="206">
        <v>44798</v>
      </c>
      <c r="E1104" s="148" t="s">
        <v>542</v>
      </c>
      <c r="F1104" s="149" t="s">
        <v>1040</v>
      </c>
      <c r="G1104" s="148" t="s">
        <v>1041</v>
      </c>
      <c r="H1104" s="148" t="s">
        <v>158</v>
      </c>
      <c r="I1104" s="148" t="s">
        <v>1042</v>
      </c>
      <c r="J1104" s="103" t="s">
        <v>719</v>
      </c>
      <c r="K1104" s="138" t="s">
        <v>1043</v>
      </c>
      <c r="L1104" s="184" t="s">
        <v>1044</v>
      </c>
      <c r="M1104" s="150"/>
      <c r="N1104" s="150" t="s">
        <v>1039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300"/>
      <c r="C1105" s="206">
        <v>44797</v>
      </c>
      <c r="D1105" s="206">
        <v>44798</v>
      </c>
      <c r="E1105" s="148" t="s">
        <v>542</v>
      </c>
      <c r="F1105" s="149" t="s">
        <v>1045</v>
      </c>
      <c r="G1105" s="148" t="s">
        <v>1046</v>
      </c>
      <c r="H1105" s="148" t="s">
        <v>158</v>
      </c>
      <c r="I1105" s="148" t="s">
        <v>1047</v>
      </c>
      <c r="J1105" s="103"/>
      <c r="K1105" s="138" t="s">
        <v>226</v>
      </c>
      <c r="L1105" s="184"/>
      <c r="M1105" s="150"/>
      <c r="N1105" s="150" t="s">
        <v>1039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1050</v>
      </c>
      <c r="C1106" s="206">
        <v>44784</v>
      </c>
      <c r="D1106" s="206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1048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1049</v>
      </c>
      <c r="S1106" s="139" t="s">
        <v>622</v>
      </c>
      <c r="T1106" s="140"/>
      <c r="U1106" s="175"/>
      <c r="V1106" s="21"/>
    </row>
    <row r="1107" spans="1:22" ht="16.5" customHeight="1" x14ac:dyDescent="0.25">
      <c r="A1107" s="175">
        <v>1086</v>
      </c>
      <c r="B1107" s="298" t="s">
        <v>1051</v>
      </c>
      <c r="C1107" s="206">
        <v>44784</v>
      </c>
      <c r="D1107" s="206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982</v>
      </c>
      <c r="K1107" s="138" t="s">
        <v>983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299"/>
      <c r="C1108" s="206">
        <v>44784</v>
      </c>
      <c r="D1108" s="206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982</v>
      </c>
      <c r="K1108" s="138" t="s">
        <v>983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8"/>
      <c r="V1108" s="238"/>
    </row>
    <row r="1109" spans="1:22" ht="16.5" customHeight="1" x14ac:dyDescent="0.25">
      <c r="A1109" s="175">
        <v>1088</v>
      </c>
      <c r="B1109" s="299"/>
      <c r="C1109" s="206">
        <v>44784</v>
      </c>
      <c r="D1109" s="206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982</v>
      </c>
      <c r="K1109" s="138" t="s">
        <v>984</v>
      </c>
      <c r="L1109" s="184" t="s">
        <v>698</v>
      </c>
      <c r="M1109" s="150"/>
      <c r="N1109" s="150" t="s">
        <v>985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8"/>
      <c r="V1109" s="238"/>
    </row>
    <row r="1110" spans="1:22" ht="16.5" customHeight="1" x14ac:dyDescent="0.25">
      <c r="A1110" s="175">
        <v>1089</v>
      </c>
      <c r="B1110" s="300"/>
      <c r="C1110" s="206">
        <v>44784</v>
      </c>
      <c r="D1110" s="206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982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292" t="s">
        <v>87</v>
      </c>
      <c r="B1111" s="293"/>
      <c r="C1111" s="293"/>
      <c r="D1111" s="293"/>
      <c r="E1111" s="293"/>
      <c r="F1111" s="293"/>
      <c r="G1111" s="293"/>
      <c r="H1111" s="293"/>
      <c r="I1111" s="293"/>
      <c r="J1111" s="293"/>
      <c r="K1111" s="293"/>
      <c r="L1111" s="293"/>
      <c r="M1111" s="293"/>
      <c r="N1111" s="293"/>
      <c r="O1111" s="293"/>
      <c r="P1111" s="293"/>
      <c r="Q1111" s="293"/>
      <c r="R1111" s="293"/>
      <c r="S1111" s="293"/>
      <c r="T1111" s="293"/>
      <c r="U1111" s="294"/>
      <c r="V1111" s="21"/>
    </row>
    <row r="1112" spans="1:22" ht="16.5" customHeight="1" x14ac:dyDescent="0.25">
      <c r="A1112" s="295"/>
      <c r="B1112" s="301"/>
      <c r="C1112" s="301"/>
      <c r="D1112" s="301"/>
      <c r="E1112" s="301"/>
      <c r="F1112" s="301"/>
      <c r="G1112" s="301"/>
      <c r="H1112" s="301"/>
      <c r="I1112" s="301"/>
      <c r="J1112" s="301"/>
      <c r="K1112" s="301"/>
      <c r="L1112" s="301"/>
      <c r="M1112" s="301"/>
      <c r="N1112" s="301"/>
      <c r="O1112" s="301"/>
      <c r="P1112" s="301"/>
      <c r="Q1112" s="301"/>
      <c r="R1112" s="301"/>
      <c r="S1112" s="301"/>
      <c r="T1112" s="301"/>
      <c r="U1112" s="297"/>
      <c r="V1112" s="21"/>
    </row>
    <row r="1113" spans="1:22" ht="16.5" customHeight="1" x14ac:dyDescent="0.25">
      <c r="A1113" s="175">
        <v>1090</v>
      </c>
      <c r="B1113" s="298" t="s">
        <v>1055</v>
      </c>
      <c r="C1113" s="219">
        <v>44810</v>
      </c>
      <c r="D1113" s="219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1053</v>
      </c>
      <c r="L1113" s="221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3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300"/>
      <c r="C1114" s="219">
        <v>44810</v>
      </c>
      <c r="D1114" s="219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0" t="s">
        <v>171</v>
      </c>
      <c r="K1114" s="178" t="s">
        <v>165</v>
      </c>
      <c r="L1114" s="221" t="s">
        <v>162</v>
      </c>
      <c r="M1114" s="52"/>
      <c r="N1114" s="52" t="s">
        <v>1054</v>
      </c>
      <c r="O1114" s="178"/>
      <c r="P1114" s="178" t="s">
        <v>151</v>
      </c>
      <c r="Q1114" s="52" t="s">
        <v>152</v>
      </c>
      <c r="R1114" s="178" t="s">
        <v>28</v>
      </c>
      <c r="S1114" s="223" t="s">
        <v>29</v>
      </c>
      <c r="T1114" s="189"/>
      <c r="U1114" s="175"/>
      <c r="V1114" s="21"/>
    </row>
    <row r="1115" spans="1:22" ht="16.5" customHeight="1" x14ac:dyDescent="0.25">
      <c r="A1115" s="175">
        <v>1092</v>
      </c>
      <c r="B1115" s="175" t="s">
        <v>675</v>
      </c>
      <c r="C1115" s="219">
        <v>44831</v>
      </c>
      <c r="D1115" s="219">
        <v>44831</v>
      </c>
      <c r="E1115" s="239" t="s">
        <v>38</v>
      </c>
      <c r="F1115" s="240">
        <v>868183033800967</v>
      </c>
      <c r="G1115" s="239"/>
      <c r="H1115" s="239" t="s">
        <v>139</v>
      </c>
      <c r="I1115" s="21"/>
      <c r="J1115" s="220" t="s">
        <v>140</v>
      </c>
      <c r="K1115" s="178" t="s">
        <v>174</v>
      </c>
      <c r="L1115" s="221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3" t="s">
        <v>47</v>
      </c>
      <c r="T1115" s="189"/>
      <c r="U1115" s="175"/>
      <c r="V1115" s="21"/>
    </row>
    <row r="1116" spans="1:22" ht="16.5" customHeight="1" x14ac:dyDescent="0.25">
      <c r="A1116" s="175">
        <v>1093</v>
      </c>
      <c r="B1116" s="298" t="s">
        <v>292</v>
      </c>
      <c r="C1116" s="219">
        <v>44818</v>
      </c>
      <c r="D1116" s="219">
        <v>44819</v>
      </c>
      <c r="E1116" s="61" t="s">
        <v>101</v>
      </c>
      <c r="F1116" s="226">
        <v>868183034770136</v>
      </c>
      <c r="G1116" s="61"/>
      <c r="H1116" s="61" t="s">
        <v>139</v>
      </c>
      <c r="I1116" s="21" t="s">
        <v>191</v>
      </c>
      <c r="J1116" s="220" t="s">
        <v>197</v>
      </c>
      <c r="K1116" s="178"/>
      <c r="L1116" s="221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3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299"/>
      <c r="C1117" s="219">
        <v>44811</v>
      </c>
      <c r="D1117" s="219">
        <v>44811</v>
      </c>
      <c r="E1117" s="148" t="s">
        <v>1056</v>
      </c>
      <c r="F1117" s="149">
        <v>862205051185074</v>
      </c>
      <c r="G1117" s="148" t="s">
        <v>657</v>
      </c>
      <c r="H1117" s="148" t="s">
        <v>158</v>
      </c>
      <c r="I1117" s="21"/>
      <c r="J1117" s="220" t="s">
        <v>171</v>
      </c>
      <c r="K1117" s="178" t="s">
        <v>1057</v>
      </c>
      <c r="L1117" s="221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3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299"/>
      <c r="C1118" s="219">
        <v>44811</v>
      </c>
      <c r="D1118" s="219" t="s">
        <v>1066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0"/>
      <c r="K1118" s="178"/>
      <c r="L1118" s="221"/>
      <c r="M1118" s="52"/>
      <c r="N1118" s="52"/>
      <c r="O1118" s="178"/>
      <c r="P1118" s="178"/>
      <c r="Q1118" s="52"/>
      <c r="R1118" s="178"/>
      <c r="S1118" s="223"/>
      <c r="T1118" s="140"/>
      <c r="U1118" s="175"/>
      <c r="V1118" s="21"/>
    </row>
    <row r="1119" spans="1:22" ht="16.5" customHeight="1" x14ac:dyDescent="0.25">
      <c r="A1119" s="175">
        <v>1096</v>
      </c>
      <c r="B1119" s="299"/>
      <c r="C1119" s="219">
        <v>44811</v>
      </c>
      <c r="D1119" s="219" t="s">
        <v>1066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0"/>
      <c r="K1119" s="178"/>
      <c r="L1119" s="221"/>
      <c r="M1119" s="221"/>
      <c r="N1119" s="52"/>
      <c r="O1119" s="178"/>
      <c r="P1119" s="178"/>
      <c r="Q1119" s="52"/>
      <c r="R1119" s="178"/>
      <c r="S1119" s="223"/>
      <c r="T1119" s="140"/>
      <c r="U1119" s="175"/>
      <c r="V1119" s="21"/>
    </row>
    <row r="1120" spans="1:22" ht="16.5" customHeight="1" x14ac:dyDescent="0.25">
      <c r="A1120" s="175">
        <v>1097</v>
      </c>
      <c r="B1120" s="299"/>
      <c r="C1120" s="219">
        <v>44811</v>
      </c>
      <c r="D1120" s="219" t="s">
        <v>1066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0" t="s">
        <v>216</v>
      </c>
      <c r="K1120" s="178"/>
      <c r="L1120" s="221" t="s">
        <v>189</v>
      </c>
      <c r="M1120" s="221"/>
      <c r="N1120" s="52"/>
      <c r="O1120" s="178"/>
      <c r="P1120" s="178"/>
      <c r="Q1120" s="52"/>
      <c r="R1120" s="178"/>
      <c r="S1120" s="223"/>
      <c r="T1120" s="140"/>
      <c r="U1120" s="175"/>
      <c r="V1120" s="21"/>
    </row>
    <row r="1121" spans="1:22" ht="16.5" customHeight="1" x14ac:dyDescent="0.25">
      <c r="A1121" s="175">
        <v>1098</v>
      </c>
      <c r="B1121" s="299"/>
      <c r="C1121" s="219">
        <v>44818</v>
      </c>
      <c r="D1121" s="219">
        <v>44819</v>
      </c>
      <c r="E1121" s="21" t="s">
        <v>19</v>
      </c>
      <c r="F1121" s="22">
        <v>868345035610153</v>
      </c>
      <c r="G1121" s="21"/>
      <c r="H1121" s="21"/>
      <c r="I1121" s="21"/>
      <c r="J1121" s="220" t="s">
        <v>216</v>
      </c>
      <c r="K1121" s="178"/>
      <c r="L1121" s="178" t="s">
        <v>208</v>
      </c>
      <c r="M1121" s="221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3" t="s">
        <v>178</v>
      </c>
      <c r="T1121" s="140"/>
      <c r="U1121" s="175"/>
      <c r="V1121" s="21"/>
    </row>
    <row r="1122" spans="1:22" ht="16.5" customHeight="1" x14ac:dyDescent="0.25">
      <c r="A1122" s="175">
        <v>1099</v>
      </c>
      <c r="B1122" s="299"/>
      <c r="C1122" s="219">
        <v>44818</v>
      </c>
      <c r="D1122" s="219">
        <v>44819</v>
      </c>
      <c r="E1122" s="21" t="s">
        <v>19</v>
      </c>
      <c r="F1122" s="22">
        <v>868926033940468</v>
      </c>
      <c r="G1122" s="21"/>
      <c r="H1122" s="21"/>
      <c r="I1122" s="21"/>
      <c r="J1122" s="220" t="s">
        <v>197</v>
      </c>
      <c r="K1122" s="178"/>
      <c r="L1122" s="22" t="s">
        <v>211</v>
      </c>
      <c r="M1122" s="221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3" t="s">
        <v>178</v>
      </c>
      <c r="T1122" s="140"/>
      <c r="U1122" s="175"/>
      <c r="V1122" s="21"/>
    </row>
    <row r="1123" spans="1:22" ht="16.5" customHeight="1" x14ac:dyDescent="0.25">
      <c r="A1123" s="175">
        <v>1100</v>
      </c>
      <c r="B1123" s="299"/>
      <c r="C1123" s="219">
        <v>44818</v>
      </c>
      <c r="D1123" s="219">
        <v>44819</v>
      </c>
      <c r="E1123" s="21" t="s">
        <v>19</v>
      </c>
      <c r="F1123" s="241">
        <v>868926033929156</v>
      </c>
      <c r="G1123" s="242"/>
      <c r="H1123" s="21"/>
      <c r="I1123" s="234"/>
      <c r="J1123" s="220" t="s">
        <v>216</v>
      </c>
      <c r="K1123" s="178"/>
      <c r="L1123" s="22" t="s">
        <v>459</v>
      </c>
      <c r="M1123" s="221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3" t="s">
        <v>178</v>
      </c>
      <c r="T1123" s="140"/>
      <c r="U1123" s="175"/>
      <c r="V1123" s="21"/>
    </row>
    <row r="1124" spans="1:22" ht="16.5" customHeight="1" x14ac:dyDescent="0.25">
      <c r="A1124" s="175">
        <v>1101</v>
      </c>
      <c r="B1124" s="299"/>
      <c r="C1124" s="219">
        <v>44818</v>
      </c>
      <c r="D1124" s="219">
        <v>44819</v>
      </c>
      <c r="E1124" s="21" t="s">
        <v>19</v>
      </c>
      <c r="F1124" s="243">
        <v>868345035623941</v>
      </c>
      <c r="G1124" s="244"/>
      <c r="H1124" s="21"/>
      <c r="I1124" s="234"/>
      <c r="J1124" s="220" t="s">
        <v>288</v>
      </c>
      <c r="K1124" s="178" t="s">
        <v>188</v>
      </c>
      <c r="L1124" s="22" t="s">
        <v>459</v>
      </c>
      <c r="M1124" s="221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3" t="s">
        <v>364</v>
      </c>
      <c r="T1124" s="140"/>
      <c r="U1124" s="175"/>
      <c r="V1124" s="21"/>
    </row>
    <row r="1125" spans="1:22" ht="16.5" customHeight="1" x14ac:dyDescent="0.25">
      <c r="A1125" s="175">
        <v>1102</v>
      </c>
      <c r="B1125" s="299"/>
      <c r="C1125" s="219">
        <v>44818</v>
      </c>
      <c r="D1125" s="219">
        <v>44819</v>
      </c>
      <c r="E1125" s="21" t="s">
        <v>19</v>
      </c>
      <c r="F1125" s="22">
        <v>868926033944791</v>
      </c>
      <c r="G1125" s="61"/>
      <c r="H1125" s="61"/>
      <c r="I1125" s="148"/>
      <c r="J1125" s="220" t="s">
        <v>288</v>
      </c>
      <c r="K1125" s="138" t="s">
        <v>165</v>
      </c>
      <c r="L1125" s="138"/>
      <c r="M1125" s="221" t="s">
        <v>189</v>
      </c>
      <c r="N1125" s="150" t="s">
        <v>1058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299"/>
      <c r="C1126" s="219">
        <v>44818</v>
      </c>
      <c r="D1126" s="206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299"/>
      <c r="C1127" s="219">
        <v>44818</v>
      </c>
      <c r="D1127" s="206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1059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customHeight="1" x14ac:dyDescent="0.25">
      <c r="A1128" s="175">
        <v>1105</v>
      </c>
      <c r="B1128" s="299"/>
      <c r="C1128" s="219">
        <v>44818</v>
      </c>
      <c r="D1128" s="206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customHeight="1" x14ac:dyDescent="0.25">
      <c r="A1129" s="175">
        <v>1106</v>
      </c>
      <c r="B1129" s="299"/>
      <c r="C1129" s="219">
        <v>44818</v>
      </c>
      <c r="D1129" s="206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1060</v>
      </c>
      <c r="L1129" s="209"/>
      <c r="M1129" s="150" t="s">
        <v>189</v>
      </c>
      <c r="N1129" s="150" t="s">
        <v>1061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299"/>
      <c r="C1130" s="219">
        <v>44818</v>
      </c>
      <c r="D1130" s="206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299"/>
      <c r="C1131" s="219">
        <v>44818</v>
      </c>
      <c r="D1131" s="206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1062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299"/>
      <c r="C1132" s="219">
        <v>44818</v>
      </c>
      <c r="D1132" s="206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customHeight="1" x14ac:dyDescent="0.25">
      <c r="A1133" s="175">
        <v>1110</v>
      </c>
      <c r="B1133" s="299"/>
      <c r="C1133" s="219">
        <v>44818</v>
      </c>
      <c r="D1133" s="206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1063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customHeight="1" x14ac:dyDescent="0.25">
      <c r="A1134" s="175">
        <v>1111</v>
      </c>
      <c r="B1134" s="299"/>
      <c r="C1134" s="206">
        <v>44834</v>
      </c>
      <c r="D1134" s="219" t="s">
        <v>1066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customHeight="1" x14ac:dyDescent="0.25">
      <c r="A1135" s="175">
        <v>1112</v>
      </c>
      <c r="B1135" s="299"/>
      <c r="C1135" s="206">
        <v>44834</v>
      </c>
      <c r="D1135" s="219" t="s">
        <v>1066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customHeight="1" x14ac:dyDescent="0.25">
      <c r="A1136" s="175">
        <v>1113</v>
      </c>
      <c r="B1136" s="299"/>
      <c r="C1136" s="206">
        <v>44834</v>
      </c>
      <c r="D1136" s="219" t="s">
        <v>1066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customHeight="1" x14ac:dyDescent="0.25">
      <c r="A1137" s="175">
        <v>1114</v>
      </c>
      <c r="B1137" s="299"/>
      <c r="C1137" s="206">
        <v>44834</v>
      </c>
      <c r="D1137" s="219" t="s">
        <v>1066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299"/>
      <c r="C1138" s="219">
        <v>44818</v>
      </c>
      <c r="D1138" s="219">
        <v>44819</v>
      </c>
      <c r="E1138" s="21" t="s">
        <v>38</v>
      </c>
      <c r="F1138" s="22">
        <v>868183035947048</v>
      </c>
      <c r="G1138" s="21"/>
      <c r="H1138" s="21"/>
      <c r="I1138" s="21"/>
      <c r="J1138" s="220" t="s">
        <v>185</v>
      </c>
      <c r="K1138" s="178" t="s">
        <v>217</v>
      </c>
      <c r="L1138" s="221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3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299"/>
      <c r="C1139" s="219">
        <v>44818</v>
      </c>
      <c r="D1139" s="219">
        <v>44819</v>
      </c>
      <c r="E1139" s="21" t="s">
        <v>38</v>
      </c>
      <c r="F1139" s="22">
        <v>868183034563242</v>
      </c>
      <c r="G1139" s="21"/>
      <c r="H1139" s="21"/>
      <c r="I1139" s="21"/>
      <c r="J1139" s="220" t="s">
        <v>197</v>
      </c>
      <c r="K1139" s="178"/>
      <c r="L1139" s="221" t="s">
        <v>395</v>
      </c>
      <c r="M1139" s="221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3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299"/>
      <c r="C1140" s="219">
        <v>44818</v>
      </c>
      <c r="D1140" s="219">
        <v>44819</v>
      </c>
      <c r="E1140" s="21" t="s">
        <v>38</v>
      </c>
      <c r="F1140" s="22">
        <v>868183038083304</v>
      </c>
      <c r="G1140" s="21"/>
      <c r="H1140" s="21"/>
      <c r="I1140" s="21"/>
      <c r="J1140" s="220" t="s">
        <v>547</v>
      </c>
      <c r="K1140" s="178"/>
      <c r="L1140" s="221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3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299"/>
      <c r="C1141" s="219">
        <v>44818</v>
      </c>
      <c r="D1141" s="219">
        <v>44832</v>
      </c>
      <c r="E1141" s="21" t="s">
        <v>38</v>
      </c>
      <c r="F1141" s="22">
        <v>868183038083304</v>
      </c>
      <c r="G1141" s="21"/>
      <c r="H1141" s="21"/>
      <c r="I1141" s="21"/>
      <c r="J1141" s="220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3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299"/>
      <c r="C1142" s="219">
        <v>44818</v>
      </c>
      <c r="D1142" s="219">
        <v>44819</v>
      </c>
      <c r="E1142" s="21" t="s">
        <v>16</v>
      </c>
      <c r="F1142" s="22">
        <v>866192037823737</v>
      </c>
      <c r="G1142" s="21"/>
      <c r="H1142" s="21"/>
      <c r="I1142" s="21"/>
      <c r="J1142" s="220" t="s">
        <v>159</v>
      </c>
      <c r="K1142" s="178" t="s">
        <v>226</v>
      </c>
      <c r="L1142" s="221" t="s">
        <v>143</v>
      </c>
      <c r="M1142" s="178"/>
      <c r="N1142" s="52" t="s">
        <v>1064</v>
      </c>
      <c r="O1142" s="178"/>
      <c r="P1142" s="178" t="s">
        <v>151</v>
      </c>
      <c r="Q1142" s="52" t="s">
        <v>71</v>
      </c>
      <c r="R1142" s="178" t="s">
        <v>23</v>
      </c>
      <c r="S1142" s="223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300"/>
      <c r="C1143" s="219">
        <v>44818</v>
      </c>
      <c r="D1143" s="219">
        <v>44819</v>
      </c>
      <c r="E1143" s="21" t="s">
        <v>16</v>
      </c>
      <c r="F1143" s="22">
        <v>862631037515268</v>
      </c>
      <c r="G1143" s="21"/>
      <c r="H1143" s="21"/>
      <c r="I1143" s="21"/>
      <c r="J1143" s="220" t="s">
        <v>296</v>
      </c>
      <c r="K1143" s="178"/>
      <c r="L1143" s="221" t="s">
        <v>1065</v>
      </c>
      <c r="M1143" s="221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3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298" t="s">
        <v>407</v>
      </c>
      <c r="C1144" s="219">
        <v>44825</v>
      </c>
      <c r="D1144" s="219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1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3" t="s">
        <v>153</v>
      </c>
      <c r="T1144" s="140"/>
      <c r="U1144" s="175"/>
      <c r="V1144" s="21"/>
    </row>
    <row r="1145" spans="1:22" ht="16.5" customHeight="1" x14ac:dyDescent="0.25">
      <c r="A1145" s="175">
        <v>1122</v>
      </c>
      <c r="B1145" s="299"/>
      <c r="C1145" s="219">
        <v>44825</v>
      </c>
      <c r="D1145" s="219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3" t="s">
        <v>153</v>
      </c>
      <c r="T1145" s="140"/>
      <c r="U1145" s="175"/>
      <c r="V1145" s="21"/>
    </row>
    <row r="1146" spans="1:22" ht="16.5" customHeight="1" x14ac:dyDescent="0.25">
      <c r="A1146" s="175">
        <v>1123</v>
      </c>
      <c r="B1146" s="300"/>
      <c r="C1146" s="219">
        <v>44825</v>
      </c>
      <c r="D1146" s="219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0" t="s">
        <v>220</v>
      </c>
      <c r="K1146" s="178" t="s">
        <v>1067</v>
      </c>
      <c r="L1146" s="221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3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314</v>
      </c>
      <c r="C1147" s="206">
        <v>44823</v>
      </c>
      <c r="D1147" s="206">
        <v>44824</v>
      </c>
      <c r="E1147" s="148" t="s">
        <v>1056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19">
        <v>44823</v>
      </c>
      <c r="D1148" s="219">
        <v>44832</v>
      </c>
      <c r="E1148" s="148" t="s">
        <v>542</v>
      </c>
      <c r="F1148" s="149" t="s">
        <v>1068</v>
      </c>
      <c r="G1148" s="148" t="s">
        <v>1069</v>
      </c>
      <c r="H1148" s="148" t="s">
        <v>158</v>
      </c>
      <c r="I1148" s="77" t="s">
        <v>1070</v>
      </c>
      <c r="J1148" s="220" t="s">
        <v>1024</v>
      </c>
      <c r="K1148" s="178" t="s">
        <v>1071</v>
      </c>
      <c r="L1148" s="221" t="s">
        <v>1072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3" t="s">
        <v>807</v>
      </c>
      <c r="T1148" s="140"/>
      <c r="U1148" s="175"/>
      <c r="V1148" s="21"/>
    </row>
    <row r="1149" spans="1:22" ht="16.5" customHeight="1" x14ac:dyDescent="0.25">
      <c r="A1149" s="175">
        <v>1126</v>
      </c>
      <c r="B1149" s="298" t="s">
        <v>322</v>
      </c>
      <c r="C1149" s="219">
        <v>44816</v>
      </c>
      <c r="D1149" s="219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0" t="s">
        <v>228</v>
      </c>
      <c r="K1149" s="178" t="s">
        <v>1073</v>
      </c>
      <c r="L1149" s="221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3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299"/>
      <c r="C1150" s="219">
        <v>44819</v>
      </c>
      <c r="D1150" s="219">
        <v>44825</v>
      </c>
      <c r="E1150" s="148" t="s">
        <v>1074</v>
      </c>
      <c r="F1150" s="149">
        <v>862205051220657</v>
      </c>
      <c r="G1150" s="148"/>
      <c r="H1150" s="148" t="s">
        <v>158</v>
      </c>
      <c r="I1150" s="21"/>
      <c r="J1150" s="220" t="s">
        <v>228</v>
      </c>
      <c r="K1150" s="178" t="s">
        <v>1075</v>
      </c>
      <c r="L1150" s="221" t="s">
        <v>176</v>
      </c>
      <c r="M1150" s="52" t="s">
        <v>588</v>
      </c>
      <c r="N1150" s="52" t="s">
        <v>1076</v>
      </c>
      <c r="O1150" s="178"/>
      <c r="P1150" s="178" t="s">
        <v>151</v>
      </c>
      <c r="Q1150" s="52" t="s">
        <v>152</v>
      </c>
      <c r="R1150" s="178" t="s">
        <v>23</v>
      </c>
      <c r="S1150" s="223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300"/>
      <c r="C1151" s="219">
        <v>44823</v>
      </c>
      <c r="D1151" s="219">
        <v>44825</v>
      </c>
      <c r="E1151" s="148" t="s">
        <v>1056</v>
      </c>
      <c r="F1151" s="149">
        <v>862205051190199</v>
      </c>
      <c r="G1151" s="148"/>
      <c r="H1151" s="148" t="s">
        <v>158</v>
      </c>
      <c r="I1151" s="21"/>
      <c r="J1151" s="220" t="s">
        <v>228</v>
      </c>
      <c r="K1151" s="178" t="s">
        <v>1077</v>
      </c>
      <c r="L1151" s="221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3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298" t="s">
        <v>1080</v>
      </c>
      <c r="C1152" s="219">
        <v>44818</v>
      </c>
      <c r="D1152" s="219">
        <v>44823</v>
      </c>
      <c r="E1152" s="148" t="s">
        <v>38</v>
      </c>
      <c r="F1152" s="149">
        <v>868183037802308</v>
      </c>
      <c r="G1152" s="148" t="s">
        <v>989</v>
      </c>
      <c r="H1152" s="148" t="s">
        <v>158</v>
      </c>
      <c r="I1152" s="21"/>
      <c r="J1152" s="220" t="s">
        <v>164</v>
      </c>
      <c r="K1152" s="178" t="s">
        <v>1078</v>
      </c>
      <c r="L1152" s="221" t="s">
        <v>161</v>
      </c>
      <c r="M1152" s="52" t="s">
        <v>162</v>
      </c>
      <c r="N1152" s="52" t="s">
        <v>1079</v>
      </c>
      <c r="O1152" s="178"/>
      <c r="P1152" s="178" t="s">
        <v>151</v>
      </c>
      <c r="Q1152" s="52" t="s">
        <v>152</v>
      </c>
      <c r="R1152" s="178" t="s">
        <v>72</v>
      </c>
      <c r="S1152" s="223" t="s">
        <v>509</v>
      </c>
      <c r="T1152" s="140"/>
      <c r="U1152" s="175"/>
      <c r="V1152" s="21"/>
    </row>
    <row r="1153" spans="1:22" ht="16.5" customHeight="1" x14ac:dyDescent="0.25">
      <c r="A1153" s="175">
        <v>1130</v>
      </c>
      <c r="B1153" s="299"/>
      <c r="C1153" s="219">
        <v>44823</v>
      </c>
      <c r="D1153" s="219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0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3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299"/>
      <c r="C1154" s="219">
        <v>44823</v>
      </c>
      <c r="D1154" s="219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0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3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299"/>
      <c r="C1155" s="219">
        <v>44823</v>
      </c>
      <c r="D1155" s="219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0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3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299"/>
      <c r="C1156" s="219">
        <v>44823</v>
      </c>
      <c r="D1156" s="219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0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3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300"/>
      <c r="C1157" s="219">
        <v>44823</v>
      </c>
      <c r="D1157" s="219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4"/>
      <c r="J1157" s="220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3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298" t="s">
        <v>1026</v>
      </c>
      <c r="C1158" s="219">
        <v>44818</v>
      </c>
      <c r="D1158" s="219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0" t="s">
        <v>140</v>
      </c>
      <c r="K1158" s="178" t="s">
        <v>668</v>
      </c>
      <c r="L1158" s="221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3" t="s">
        <v>1081</v>
      </c>
      <c r="T1158" s="140"/>
      <c r="U1158" s="175"/>
      <c r="V1158" s="21"/>
    </row>
    <row r="1159" spans="1:22" ht="16.5" customHeight="1" x14ac:dyDescent="0.25">
      <c r="A1159" s="175">
        <v>1136</v>
      </c>
      <c r="B1159" s="299"/>
      <c r="C1159" s="219">
        <v>44818</v>
      </c>
      <c r="D1159" s="219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4" t="s">
        <v>1082</v>
      </c>
      <c r="J1159" s="103" t="s">
        <v>220</v>
      </c>
      <c r="K1159" s="178" t="s">
        <v>981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3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299"/>
      <c r="C1160" s="219">
        <v>44818</v>
      </c>
      <c r="D1160" s="219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300"/>
      <c r="C1161" s="219">
        <v>44818</v>
      </c>
      <c r="D1161" s="219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298" t="s">
        <v>472</v>
      </c>
      <c r="C1162" s="219">
        <v>44830</v>
      </c>
      <c r="D1162" s="219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0" t="s">
        <v>470</v>
      </c>
      <c r="K1162" s="178"/>
      <c r="L1162" s="221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3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299"/>
      <c r="C1163" s="219">
        <v>44830</v>
      </c>
      <c r="D1163" s="219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1083</v>
      </c>
      <c r="J1163" s="220" t="s">
        <v>470</v>
      </c>
      <c r="K1163" s="178" t="s">
        <v>1084</v>
      </c>
      <c r="L1163" s="221" t="s">
        <v>161</v>
      </c>
      <c r="M1163" s="52" t="s">
        <v>162</v>
      </c>
      <c r="N1163" s="52" t="s">
        <v>1085</v>
      </c>
      <c r="O1163" s="178"/>
      <c r="P1163" s="178" t="s">
        <v>151</v>
      </c>
      <c r="Q1163" s="52" t="s">
        <v>71</v>
      </c>
      <c r="R1163" s="178" t="s">
        <v>28</v>
      </c>
      <c r="S1163" s="223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299"/>
      <c r="C1164" s="219">
        <v>44830</v>
      </c>
      <c r="D1164" s="219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0" t="s">
        <v>470</v>
      </c>
      <c r="K1164" s="178" t="s">
        <v>1086</v>
      </c>
      <c r="L1164" s="221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3" t="s">
        <v>178</v>
      </c>
      <c r="T1164" s="140"/>
      <c r="U1164" s="175"/>
      <c r="V1164" s="21"/>
    </row>
    <row r="1165" spans="1:22" ht="16.5" customHeight="1" x14ac:dyDescent="0.25">
      <c r="A1165" s="175">
        <v>1142</v>
      </c>
      <c r="B1165" s="299"/>
      <c r="C1165" s="219">
        <v>44830</v>
      </c>
      <c r="D1165" s="219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0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3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299"/>
      <c r="C1166" s="219">
        <v>44830</v>
      </c>
      <c r="D1166" s="219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0" t="s">
        <v>470</v>
      </c>
      <c r="K1166" s="178"/>
      <c r="L1166" s="221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3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299"/>
      <c r="C1167" s="219">
        <v>44830</v>
      </c>
      <c r="D1167" s="219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4"/>
      <c r="J1167" s="220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3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299"/>
      <c r="C1168" s="219">
        <v>44830</v>
      </c>
      <c r="D1168" s="219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4"/>
      <c r="J1168" s="220" t="s">
        <v>470</v>
      </c>
      <c r="K1168" s="178" t="s">
        <v>165</v>
      </c>
      <c r="L1168" s="178" t="s">
        <v>161</v>
      </c>
      <c r="M1168" s="52" t="s">
        <v>162</v>
      </c>
      <c r="N1168" s="52" t="s">
        <v>1087</v>
      </c>
      <c r="O1168" s="178"/>
      <c r="P1168" s="178" t="s">
        <v>151</v>
      </c>
      <c r="Q1168" s="52" t="s">
        <v>71</v>
      </c>
      <c r="R1168" s="178" t="s">
        <v>72</v>
      </c>
      <c r="S1168" s="223" t="s">
        <v>1088</v>
      </c>
      <c r="T1168" s="140"/>
      <c r="U1168" s="175"/>
      <c r="V1168" s="21"/>
    </row>
    <row r="1169" spans="1:22" ht="16.5" customHeight="1" x14ac:dyDescent="0.25">
      <c r="A1169" s="175">
        <v>1146</v>
      </c>
      <c r="B1169" s="299"/>
      <c r="C1169" s="219">
        <v>44830</v>
      </c>
      <c r="D1169" s="219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0" t="s">
        <v>470</v>
      </c>
      <c r="K1169" s="178" t="s">
        <v>1089</v>
      </c>
      <c r="L1169" s="178" t="s">
        <v>162</v>
      </c>
      <c r="M1169" s="52"/>
      <c r="N1169" s="52" t="s">
        <v>1090</v>
      </c>
      <c r="O1169" s="178"/>
      <c r="P1169" s="178" t="s">
        <v>151</v>
      </c>
      <c r="Q1169" s="52" t="s">
        <v>71</v>
      </c>
      <c r="R1169" s="178" t="s">
        <v>28</v>
      </c>
      <c r="S1169" s="223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299"/>
      <c r="C1170" s="219">
        <v>44830</v>
      </c>
      <c r="D1170" s="219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1091</v>
      </c>
      <c r="J1170" s="220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3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300"/>
      <c r="C1171" s="219">
        <v>44830</v>
      </c>
      <c r="D1171" s="219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0" t="s">
        <v>271</v>
      </c>
      <c r="K1171" s="178" t="s">
        <v>217</v>
      </c>
      <c r="L1171" s="221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3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298" t="s">
        <v>332</v>
      </c>
      <c r="C1172" s="219">
        <v>44817</v>
      </c>
      <c r="D1172" s="219" t="s">
        <v>1094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0" t="s">
        <v>476</v>
      </c>
      <c r="K1172" s="178" t="s">
        <v>1092</v>
      </c>
      <c r="L1172" s="221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3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300"/>
      <c r="C1173" s="219">
        <v>44819</v>
      </c>
      <c r="D1173" s="219" t="s">
        <v>1094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0" t="s">
        <v>476</v>
      </c>
      <c r="K1173" s="178" t="s">
        <v>1093</v>
      </c>
      <c r="L1173" s="221"/>
      <c r="M1173" s="52"/>
      <c r="N1173" s="52"/>
      <c r="O1173" s="178"/>
      <c r="P1173" s="178"/>
      <c r="Q1173" s="52"/>
      <c r="R1173" s="178"/>
      <c r="S1173" s="223"/>
      <c r="T1173" s="140"/>
      <c r="U1173" s="175"/>
      <c r="V1173" s="21"/>
    </row>
    <row r="1174" spans="1:22" ht="16.5" customHeight="1" x14ac:dyDescent="0.25">
      <c r="A1174" s="292" t="s">
        <v>88</v>
      </c>
      <c r="B1174" s="293"/>
      <c r="C1174" s="293"/>
      <c r="D1174" s="293"/>
      <c r="E1174" s="293"/>
      <c r="F1174" s="293"/>
      <c r="G1174" s="293"/>
      <c r="H1174" s="293"/>
      <c r="I1174" s="293"/>
      <c r="J1174" s="293"/>
      <c r="K1174" s="293"/>
      <c r="L1174" s="293"/>
      <c r="M1174" s="293"/>
      <c r="N1174" s="293"/>
      <c r="O1174" s="293"/>
      <c r="P1174" s="293"/>
      <c r="Q1174" s="293"/>
      <c r="R1174" s="293"/>
      <c r="S1174" s="293"/>
      <c r="T1174" s="293"/>
      <c r="U1174" s="294"/>
      <c r="V1174" s="21"/>
    </row>
    <row r="1175" spans="1:22" ht="16.5" customHeight="1" x14ac:dyDescent="0.25">
      <c r="A1175" s="295"/>
      <c r="B1175" s="296"/>
      <c r="C1175" s="296"/>
      <c r="D1175" s="296"/>
      <c r="E1175" s="296"/>
      <c r="F1175" s="296"/>
      <c r="G1175" s="296"/>
      <c r="H1175" s="296"/>
      <c r="I1175" s="296"/>
      <c r="J1175" s="296"/>
      <c r="K1175" s="296"/>
      <c r="L1175" s="296"/>
      <c r="M1175" s="296"/>
      <c r="N1175" s="296"/>
      <c r="O1175" s="296"/>
      <c r="P1175" s="296"/>
      <c r="Q1175" s="296"/>
      <c r="R1175" s="296"/>
      <c r="S1175" s="296"/>
      <c r="T1175" s="301"/>
      <c r="U1175" s="297"/>
      <c r="V1175" s="21"/>
    </row>
    <row r="1176" spans="1:22" ht="16.5" customHeight="1" x14ac:dyDescent="0.25">
      <c r="A1176" s="245">
        <v>1151</v>
      </c>
      <c r="B1176" s="291" t="s">
        <v>503</v>
      </c>
      <c r="C1176" s="250">
        <v>44654</v>
      </c>
      <c r="D1176" s="250">
        <v>44841</v>
      </c>
      <c r="E1176" s="251" t="s">
        <v>542</v>
      </c>
      <c r="F1176" s="251" t="s">
        <v>1095</v>
      </c>
      <c r="G1176" s="252"/>
      <c r="H1176" s="251" t="s">
        <v>158</v>
      </c>
      <c r="I1176" s="252"/>
      <c r="J1176" s="253">
        <v>125212203250.21001</v>
      </c>
      <c r="K1176" s="254" t="s">
        <v>217</v>
      </c>
      <c r="L1176" s="254" t="s">
        <v>1096</v>
      </c>
      <c r="M1176" s="255"/>
      <c r="N1176" s="254" t="s">
        <v>1097</v>
      </c>
      <c r="O1176" s="255"/>
      <c r="P1176" s="254" t="s">
        <v>151</v>
      </c>
      <c r="Q1176" s="254" t="s">
        <v>71</v>
      </c>
      <c r="R1176" s="254" t="s">
        <v>28</v>
      </c>
      <c r="S1176" s="256" t="s">
        <v>31</v>
      </c>
      <c r="T1176" s="246"/>
      <c r="U1176" s="175"/>
      <c r="V1176" s="21"/>
    </row>
    <row r="1177" spans="1:22" ht="16.5" customHeight="1" x14ac:dyDescent="0.25">
      <c r="A1177" s="245">
        <v>1152</v>
      </c>
      <c r="B1177" s="291"/>
      <c r="C1177" s="263">
        <v>44837</v>
      </c>
      <c r="D1177" s="263">
        <v>44841</v>
      </c>
      <c r="E1177" s="260" t="s">
        <v>133</v>
      </c>
      <c r="F1177" s="233">
        <v>862205051192849</v>
      </c>
      <c r="G1177" s="372"/>
      <c r="H1177" s="260" t="s">
        <v>139</v>
      </c>
      <c r="I1177" s="372"/>
      <c r="J1177" s="373"/>
      <c r="K1177" s="261" t="s">
        <v>1098</v>
      </c>
      <c r="L1177" s="373"/>
      <c r="M1177" s="373"/>
      <c r="N1177" s="261" t="s">
        <v>900</v>
      </c>
      <c r="O1177" s="373"/>
      <c r="P1177" s="260" t="s">
        <v>167</v>
      </c>
      <c r="Q1177" s="261" t="s">
        <v>1099</v>
      </c>
      <c r="R1177" s="261" t="s">
        <v>23</v>
      </c>
      <c r="S1177" s="260" t="s">
        <v>24</v>
      </c>
      <c r="T1177" s="246"/>
      <c r="U1177" s="175"/>
      <c r="V1177" s="21"/>
    </row>
    <row r="1178" spans="1:22" ht="16.5" customHeight="1" x14ac:dyDescent="0.25">
      <c r="A1178" s="245">
        <v>1153</v>
      </c>
      <c r="B1178" s="291"/>
      <c r="C1178" s="250">
        <v>44837</v>
      </c>
      <c r="D1178" s="250">
        <v>44841</v>
      </c>
      <c r="E1178" s="256" t="s">
        <v>38</v>
      </c>
      <c r="F1178" s="256">
        <v>868183034639091</v>
      </c>
      <c r="G1178" s="252"/>
      <c r="H1178" s="256" t="s">
        <v>139</v>
      </c>
      <c r="I1178" s="252"/>
      <c r="J1178" s="258">
        <v>125212203114.16</v>
      </c>
      <c r="K1178" s="256" t="s">
        <v>1100</v>
      </c>
      <c r="L1178" s="254" t="s">
        <v>306</v>
      </c>
      <c r="M1178" s="256" t="s">
        <v>161</v>
      </c>
      <c r="N1178" s="254" t="s">
        <v>1101</v>
      </c>
      <c r="O1178" s="255"/>
      <c r="P1178" s="254" t="s">
        <v>151</v>
      </c>
      <c r="Q1178" s="254" t="s">
        <v>1102</v>
      </c>
      <c r="R1178" s="254" t="s">
        <v>23</v>
      </c>
      <c r="S1178" s="256" t="s">
        <v>286</v>
      </c>
      <c r="T1178" s="246"/>
      <c r="U1178" s="175"/>
      <c r="V1178" s="21"/>
    </row>
    <row r="1179" spans="1:22" ht="16.5" customHeight="1" x14ac:dyDescent="0.25">
      <c r="A1179" s="245">
        <v>1154</v>
      </c>
      <c r="B1179" s="291"/>
      <c r="C1179" s="250">
        <v>44837</v>
      </c>
      <c r="D1179" s="250">
        <v>44841</v>
      </c>
      <c r="E1179" s="256" t="s">
        <v>38</v>
      </c>
      <c r="F1179" s="256">
        <v>868183034620083</v>
      </c>
      <c r="G1179" s="252"/>
      <c r="H1179" s="256" t="s">
        <v>139</v>
      </c>
      <c r="I1179" s="252"/>
      <c r="J1179" s="254" t="s">
        <v>1103</v>
      </c>
      <c r="K1179" s="254" t="s">
        <v>217</v>
      </c>
      <c r="L1179" s="254" t="s">
        <v>238</v>
      </c>
      <c r="M1179" s="256" t="s">
        <v>161</v>
      </c>
      <c r="N1179" s="254" t="s">
        <v>194</v>
      </c>
      <c r="O1179" s="255"/>
      <c r="P1179" s="254" t="s">
        <v>151</v>
      </c>
      <c r="Q1179" s="254" t="s">
        <v>1102</v>
      </c>
      <c r="R1179" s="254" t="s">
        <v>28</v>
      </c>
      <c r="S1179" s="256" t="s">
        <v>30</v>
      </c>
      <c r="T1179" s="246"/>
      <c r="U1179" s="175"/>
      <c r="V1179" s="21"/>
    </row>
    <row r="1180" spans="1:22" ht="16.5" customHeight="1" x14ac:dyDescent="0.25">
      <c r="A1180" s="245">
        <v>1155</v>
      </c>
      <c r="B1180" s="291"/>
      <c r="C1180" s="250">
        <v>44837</v>
      </c>
      <c r="D1180" s="250">
        <v>44841</v>
      </c>
      <c r="E1180" s="256" t="s">
        <v>38</v>
      </c>
      <c r="F1180" s="256">
        <v>868183038054982</v>
      </c>
      <c r="G1180" s="252"/>
      <c r="H1180" s="256" t="s">
        <v>139</v>
      </c>
      <c r="I1180" s="256" t="s">
        <v>1104</v>
      </c>
      <c r="J1180" s="253">
        <v>125212203114.16</v>
      </c>
      <c r="K1180" s="255"/>
      <c r="L1180" s="254" t="s">
        <v>274</v>
      </c>
      <c r="M1180" s="256" t="s">
        <v>161</v>
      </c>
      <c r="N1180" s="254" t="s">
        <v>40</v>
      </c>
      <c r="O1180" s="255"/>
      <c r="P1180" s="254" t="s">
        <v>151</v>
      </c>
      <c r="Q1180" s="254" t="s">
        <v>71</v>
      </c>
      <c r="R1180" s="254" t="s">
        <v>28</v>
      </c>
      <c r="S1180" s="256" t="s">
        <v>30</v>
      </c>
      <c r="T1180" s="246"/>
      <c r="U1180" s="175"/>
      <c r="V1180" s="21"/>
    </row>
    <row r="1181" spans="1:22" ht="16.5" customHeight="1" x14ac:dyDescent="0.25">
      <c r="A1181" s="245">
        <v>1156</v>
      </c>
      <c r="B1181" s="291"/>
      <c r="C1181" s="250">
        <v>44837</v>
      </c>
      <c r="D1181" s="250">
        <v>44841</v>
      </c>
      <c r="E1181" s="256" t="s">
        <v>38</v>
      </c>
      <c r="F1181" s="256">
        <v>868183034531082</v>
      </c>
      <c r="G1181" s="252"/>
      <c r="H1181" s="256" t="s">
        <v>139</v>
      </c>
      <c r="I1181" s="252"/>
      <c r="J1181" s="253">
        <v>125212203114.16</v>
      </c>
      <c r="K1181" s="254" t="s">
        <v>35</v>
      </c>
      <c r="L1181" s="255"/>
      <c r="M1181" s="256" t="s">
        <v>161</v>
      </c>
      <c r="N1181" s="254" t="s">
        <v>173</v>
      </c>
      <c r="O1181" s="255"/>
      <c r="P1181" s="254" t="s">
        <v>151</v>
      </c>
      <c r="Q1181" s="254" t="s">
        <v>1102</v>
      </c>
      <c r="R1181" s="254" t="s">
        <v>28</v>
      </c>
      <c r="S1181" s="256" t="s">
        <v>30</v>
      </c>
      <c r="T1181" s="246"/>
      <c r="U1181" s="175"/>
      <c r="V1181" s="21"/>
    </row>
    <row r="1182" spans="1:22" ht="16.5" customHeight="1" x14ac:dyDescent="0.25">
      <c r="A1182" s="245">
        <v>1157</v>
      </c>
      <c r="B1182" s="291"/>
      <c r="C1182" s="250">
        <v>44837</v>
      </c>
      <c r="D1182" s="250">
        <v>44841</v>
      </c>
      <c r="E1182" s="256" t="s">
        <v>38</v>
      </c>
      <c r="F1182" s="256">
        <v>867857039938233</v>
      </c>
      <c r="G1182" s="252"/>
      <c r="H1182" s="256" t="s">
        <v>139</v>
      </c>
      <c r="I1182" s="252"/>
      <c r="J1182" s="253">
        <v>14225007016.01</v>
      </c>
      <c r="K1182" s="254" t="s">
        <v>188</v>
      </c>
      <c r="L1182" s="254" t="s">
        <v>274</v>
      </c>
      <c r="M1182" s="256" t="s">
        <v>161</v>
      </c>
      <c r="N1182" s="254" t="s">
        <v>302</v>
      </c>
      <c r="O1182" s="255"/>
      <c r="P1182" s="254" t="s">
        <v>151</v>
      </c>
      <c r="Q1182" s="254" t="s">
        <v>71</v>
      </c>
      <c r="R1182" s="254" t="s">
        <v>28</v>
      </c>
      <c r="S1182" s="256" t="s">
        <v>303</v>
      </c>
      <c r="T1182" s="246"/>
      <c r="U1182" s="175"/>
      <c r="V1182" s="21"/>
    </row>
    <row r="1183" spans="1:22" ht="16.5" customHeight="1" x14ac:dyDescent="0.25">
      <c r="A1183" s="245">
        <v>1158</v>
      </c>
      <c r="B1183" s="291"/>
      <c r="C1183" s="250">
        <v>44837</v>
      </c>
      <c r="D1183" s="250">
        <v>44841</v>
      </c>
      <c r="E1183" s="256" t="s">
        <v>38</v>
      </c>
      <c r="F1183" s="256">
        <v>868183038518820</v>
      </c>
      <c r="G1183" s="252"/>
      <c r="H1183" s="256" t="s">
        <v>139</v>
      </c>
      <c r="I1183" s="256" t="s">
        <v>191</v>
      </c>
      <c r="J1183" s="253">
        <v>125212203114.16</v>
      </c>
      <c r="K1183" s="254" t="s">
        <v>217</v>
      </c>
      <c r="L1183" s="256" t="s">
        <v>161</v>
      </c>
      <c r="M1183" s="256" t="s">
        <v>161</v>
      </c>
      <c r="N1183" s="254" t="s">
        <v>40</v>
      </c>
      <c r="O1183" s="255"/>
      <c r="P1183" s="254" t="s">
        <v>151</v>
      </c>
      <c r="Q1183" s="254" t="s">
        <v>71</v>
      </c>
      <c r="R1183" s="254" t="s">
        <v>28</v>
      </c>
      <c r="S1183" s="252"/>
      <c r="T1183" s="246"/>
      <c r="U1183" s="175"/>
      <c r="V1183" s="21"/>
    </row>
    <row r="1184" spans="1:22" ht="16.5" customHeight="1" x14ac:dyDescent="0.25">
      <c r="A1184" s="245">
        <v>1159</v>
      </c>
      <c r="B1184" s="291"/>
      <c r="C1184" s="250">
        <v>44837</v>
      </c>
      <c r="D1184" s="250">
        <v>44841</v>
      </c>
      <c r="E1184" s="256" t="s">
        <v>38</v>
      </c>
      <c r="F1184" s="256">
        <v>868183033877502</v>
      </c>
      <c r="G1184" s="252"/>
      <c r="H1184" s="256" t="s">
        <v>139</v>
      </c>
      <c r="I1184" s="252"/>
      <c r="J1184" s="253">
        <v>125212203114.17</v>
      </c>
      <c r="K1184" s="254" t="s">
        <v>188</v>
      </c>
      <c r="L1184" s="254" t="s">
        <v>370</v>
      </c>
      <c r="M1184" s="256" t="s">
        <v>161</v>
      </c>
      <c r="N1184" s="254" t="s">
        <v>302</v>
      </c>
      <c r="O1184" s="255"/>
      <c r="P1184" s="254" t="s">
        <v>151</v>
      </c>
      <c r="Q1184" s="254" t="s">
        <v>71</v>
      </c>
      <c r="R1184" s="254" t="s">
        <v>28</v>
      </c>
      <c r="S1184" s="256" t="s">
        <v>303</v>
      </c>
      <c r="T1184" s="246"/>
      <c r="U1184" s="175"/>
      <c r="V1184" s="21"/>
    </row>
    <row r="1185" spans="1:22" ht="16.5" customHeight="1" x14ac:dyDescent="0.25">
      <c r="A1185" s="245">
        <v>1160</v>
      </c>
      <c r="B1185" s="291"/>
      <c r="C1185" s="250">
        <v>44837</v>
      </c>
      <c r="D1185" s="250">
        <v>44841</v>
      </c>
      <c r="E1185" s="256" t="s">
        <v>38</v>
      </c>
      <c r="F1185" s="256">
        <v>868183038027681</v>
      </c>
      <c r="G1185" s="252"/>
      <c r="H1185" s="256" t="s">
        <v>139</v>
      </c>
      <c r="I1185" s="252"/>
      <c r="J1185" s="253">
        <v>125212203114.17</v>
      </c>
      <c r="K1185" s="254" t="s">
        <v>1105</v>
      </c>
      <c r="L1185" s="254" t="s">
        <v>274</v>
      </c>
      <c r="M1185" s="256" t="s">
        <v>161</v>
      </c>
      <c r="N1185" s="254" t="s">
        <v>1106</v>
      </c>
      <c r="O1185" s="255"/>
      <c r="P1185" s="254" t="s">
        <v>151</v>
      </c>
      <c r="Q1185" s="254" t="s">
        <v>1099</v>
      </c>
      <c r="R1185" s="254" t="s">
        <v>23</v>
      </c>
      <c r="S1185" s="256" t="s">
        <v>286</v>
      </c>
      <c r="T1185" s="246"/>
      <c r="U1185" s="175"/>
      <c r="V1185" s="21"/>
    </row>
    <row r="1186" spans="1:22" ht="16.5" customHeight="1" x14ac:dyDescent="0.25">
      <c r="A1186" s="245">
        <v>1161</v>
      </c>
      <c r="B1186" s="291"/>
      <c r="C1186" s="250">
        <v>44837</v>
      </c>
      <c r="D1186" s="250">
        <v>44841</v>
      </c>
      <c r="E1186" s="256" t="s">
        <v>38</v>
      </c>
      <c r="F1186" s="256">
        <v>868183034626445</v>
      </c>
      <c r="G1186" s="252"/>
      <c r="H1186" s="256" t="s">
        <v>139</v>
      </c>
      <c r="I1186" s="252"/>
      <c r="J1186" s="255"/>
      <c r="K1186" s="254" t="s">
        <v>1107</v>
      </c>
      <c r="L1186" s="255"/>
      <c r="M1186" s="256" t="s">
        <v>161</v>
      </c>
      <c r="N1186" s="254" t="s">
        <v>900</v>
      </c>
      <c r="O1186" s="255"/>
      <c r="P1186" s="254" t="s">
        <v>167</v>
      </c>
      <c r="Q1186" s="254" t="s">
        <v>1099</v>
      </c>
      <c r="R1186" s="254" t="s">
        <v>23</v>
      </c>
      <c r="S1186" s="256" t="s">
        <v>24</v>
      </c>
      <c r="T1186" s="246"/>
      <c r="U1186" s="175"/>
      <c r="V1186" s="21"/>
    </row>
    <row r="1187" spans="1:22" ht="16.5" customHeight="1" x14ac:dyDescent="0.25">
      <c r="A1187" s="245">
        <v>1162</v>
      </c>
      <c r="B1187" s="291"/>
      <c r="C1187" s="250">
        <v>44837</v>
      </c>
      <c r="D1187" s="250">
        <v>44841</v>
      </c>
      <c r="E1187" s="256" t="s">
        <v>38</v>
      </c>
      <c r="F1187" s="256">
        <v>868183037863979</v>
      </c>
      <c r="G1187" s="252"/>
      <c r="H1187" s="256" t="s">
        <v>139</v>
      </c>
      <c r="I1187" s="256" t="s">
        <v>191</v>
      </c>
      <c r="J1187" s="253">
        <v>125212203114.16</v>
      </c>
      <c r="K1187" s="254" t="s">
        <v>707</v>
      </c>
      <c r="L1187" s="254" t="s">
        <v>274</v>
      </c>
      <c r="M1187" s="256" t="s">
        <v>161</v>
      </c>
      <c r="N1187" s="254" t="s">
        <v>1108</v>
      </c>
      <c r="O1187" s="255"/>
      <c r="P1187" s="254" t="s">
        <v>151</v>
      </c>
      <c r="Q1187" s="254" t="s">
        <v>71</v>
      </c>
      <c r="R1187" s="254" t="s">
        <v>72</v>
      </c>
      <c r="S1187" s="256" t="s">
        <v>258</v>
      </c>
      <c r="T1187" s="246"/>
      <c r="U1187" s="175"/>
      <c r="V1187" s="21"/>
    </row>
    <row r="1188" spans="1:22" ht="16.5" customHeight="1" x14ac:dyDescent="0.25">
      <c r="A1188" s="245">
        <v>1163</v>
      </c>
      <c r="B1188" s="291"/>
      <c r="C1188" s="250">
        <v>44837</v>
      </c>
      <c r="D1188" s="250">
        <v>44841</v>
      </c>
      <c r="E1188" s="256" t="s">
        <v>38</v>
      </c>
      <c r="F1188" s="256">
        <v>868183033867255</v>
      </c>
      <c r="G1188" s="252"/>
      <c r="H1188" s="256" t="s">
        <v>139</v>
      </c>
      <c r="I1188" s="252"/>
      <c r="J1188" s="253">
        <v>125212203114.16</v>
      </c>
      <c r="K1188" s="254" t="s">
        <v>1109</v>
      </c>
      <c r="L1188" s="254" t="s">
        <v>162</v>
      </c>
      <c r="M1188" s="256" t="s">
        <v>161</v>
      </c>
      <c r="N1188" s="254" t="s">
        <v>1110</v>
      </c>
      <c r="O1188" s="255"/>
      <c r="P1188" s="254" t="s">
        <v>151</v>
      </c>
      <c r="Q1188" s="254" t="s">
        <v>1099</v>
      </c>
      <c r="R1188" s="254" t="s">
        <v>28</v>
      </c>
      <c r="S1188" s="256" t="s">
        <v>31</v>
      </c>
      <c r="T1188" s="246"/>
      <c r="U1188" s="175"/>
      <c r="V1188" s="21"/>
    </row>
    <row r="1189" spans="1:22" ht="15.75" customHeight="1" x14ac:dyDescent="0.25">
      <c r="A1189" s="245">
        <v>1164</v>
      </c>
      <c r="B1189" s="291"/>
      <c r="C1189" s="250">
        <v>44837</v>
      </c>
      <c r="D1189" s="250">
        <v>44841</v>
      </c>
      <c r="E1189" s="256" t="s">
        <v>38</v>
      </c>
      <c r="F1189" s="256">
        <v>868183034522347</v>
      </c>
      <c r="G1189" s="252"/>
      <c r="H1189" s="256" t="s">
        <v>139</v>
      </c>
      <c r="I1189" s="256" t="s">
        <v>191</v>
      </c>
      <c r="J1189" s="253">
        <v>125212203114.16</v>
      </c>
      <c r="K1189" s="254" t="s">
        <v>1109</v>
      </c>
      <c r="L1189" s="254" t="s">
        <v>1111</v>
      </c>
      <c r="M1189" s="256" t="s">
        <v>161</v>
      </c>
      <c r="N1189" s="254" t="s">
        <v>1110</v>
      </c>
      <c r="O1189" s="255"/>
      <c r="P1189" s="254" t="s">
        <v>151</v>
      </c>
      <c r="Q1189" s="254" t="s">
        <v>1099</v>
      </c>
      <c r="R1189" s="254" t="s">
        <v>28</v>
      </c>
      <c r="S1189" s="256" t="s">
        <v>31</v>
      </c>
      <c r="T1189" s="246"/>
      <c r="U1189" s="175"/>
      <c r="V1189" s="21"/>
    </row>
    <row r="1190" spans="1:22" ht="16.5" customHeight="1" x14ac:dyDescent="0.25">
      <c r="A1190" s="245">
        <v>1165</v>
      </c>
      <c r="B1190" s="291"/>
      <c r="C1190" s="250">
        <v>44837</v>
      </c>
      <c r="D1190" s="250">
        <v>44841</v>
      </c>
      <c r="E1190" s="256" t="s">
        <v>38</v>
      </c>
      <c r="F1190" s="256">
        <v>868183034536875</v>
      </c>
      <c r="G1190" s="252"/>
      <c r="H1190" s="256" t="s">
        <v>139</v>
      </c>
      <c r="I1190" s="255"/>
      <c r="J1190" s="253">
        <v>125212203114.17</v>
      </c>
      <c r="K1190" s="254" t="s">
        <v>1112</v>
      </c>
      <c r="L1190" s="255"/>
      <c r="M1190" s="256" t="s">
        <v>161</v>
      </c>
      <c r="N1190" s="254" t="s">
        <v>1113</v>
      </c>
      <c r="O1190" s="255"/>
      <c r="P1190" s="254" t="s">
        <v>151</v>
      </c>
      <c r="Q1190" s="254" t="s">
        <v>1102</v>
      </c>
      <c r="R1190" s="254" t="s">
        <v>23</v>
      </c>
      <c r="S1190" s="256" t="s">
        <v>178</v>
      </c>
      <c r="T1190" s="246"/>
      <c r="U1190" s="175"/>
      <c r="V1190" s="21"/>
    </row>
    <row r="1191" spans="1:22" ht="16.5" customHeight="1" x14ac:dyDescent="0.25">
      <c r="A1191" s="245">
        <v>1166</v>
      </c>
      <c r="B1191" s="291"/>
      <c r="C1191" s="250">
        <v>44837</v>
      </c>
      <c r="D1191" s="250">
        <v>44841</v>
      </c>
      <c r="E1191" s="256" t="s">
        <v>38</v>
      </c>
      <c r="F1191" s="256">
        <v>868183037860686</v>
      </c>
      <c r="G1191" s="256" t="s">
        <v>196</v>
      </c>
      <c r="H1191" s="256" t="s">
        <v>139</v>
      </c>
      <c r="I1191" s="255"/>
      <c r="J1191" s="253">
        <v>125212203114.16</v>
      </c>
      <c r="K1191" s="254" t="s">
        <v>1114</v>
      </c>
      <c r="L1191" s="254" t="s">
        <v>161</v>
      </c>
      <c r="M1191" s="256" t="s">
        <v>161</v>
      </c>
      <c r="N1191" s="254" t="s">
        <v>1115</v>
      </c>
      <c r="O1191" s="255"/>
      <c r="P1191" s="254" t="s">
        <v>151</v>
      </c>
      <c r="Q1191" s="254" t="s">
        <v>1102</v>
      </c>
      <c r="R1191" s="254" t="s">
        <v>23</v>
      </c>
      <c r="S1191" s="256" t="s">
        <v>286</v>
      </c>
      <c r="T1191" s="246"/>
      <c r="U1191" s="175"/>
      <c r="V1191" s="21"/>
    </row>
    <row r="1192" spans="1:22" ht="16.5" customHeight="1" x14ac:dyDescent="0.25">
      <c r="A1192" s="245">
        <v>1167</v>
      </c>
      <c r="B1192" s="291"/>
      <c r="C1192" s="250">
        <v>44837</v>
      </c>
      <c r="D1192" s="250">
        <v>44841</v>
      </c>
      <c r="E1192" s="256" t="s">
        <v>38</v>
      </c>
      <c r="F1192" s="256">
        <v>868183038077736</v>
      </c>
      <c r="G1192" s="252"/>
      <c r="H1192" s="256" t="s">
        <v>139</v>
      </c>
      <c r="I1192" s="256" t="s">
        <v>191</v>
      </c>
      <c r="J1192" s="253">
        <v>125212203114.16</v>
      </c>
      <c r="K1192" s="255"/>
      <c r="L1192" s="254" t="s">
        <v>274</v>
      </c>
      <c r="M1192" s="256" t="s">
        <v>161</v>
      </c>
      <c r="N1192" s="254" t="s">
        <v>40</v>
      </c>
      <c r="O1192" s="255"/>
      <c r="P1192" s="254" t="s">
        <v>151</v>
      </c>
      <c r="Q1192" s="254" t="s">
        <v>71</v>
      </c>
      <c r="R1192" s="254" t="s">
        <v>28</v>
      </c>
      <c r="S1192" s="256" t="s">
        <v>30</v>
      </c>
      <c r="T1192" s="246"/>
      <c r="U1192" s="175"/>
      <c r="V1192" s="21"/>
    </row>
    <row r="1193" spans="1:22" ht="16.5" customHeight="1" x14ac:dyDescent="0.25">
      <c r="A1193" s="245">
        <v>1168</v>
      </c>
      <c r="B1193" s="291"/>
      <c r="C1193" s="250">
        <v>44837</v>
      </c>
      <c r="D1193" s="250">
        <v>44841</v>
      </c>
      <c r="E1193" s="256" t="s">
        <v>16</v>
      </c>
      <c r="F1193" s="256">
        <v>862631039266670</v>
      </c>
      <c r="G1193" s="252"/>
      <c r="H1193" s="256" t="s">
        <v>139</v>
      </c>
      <c r="I1193" s="252"/>
      <c r="J1193" s="253">
        <v>125212203114.16</v>
      </c>
      <c r="K1193" s="254" t="s">
        <v>399</v>
      </c>
      <c r="L1193" s="254" t="s">
        <v>143</v>
      </c>
      <c r="M1193" s="255"/>
      <c r="N1193" s="254" t="s">
        <v>900</v>
      </c>
      <c r="O1193" s="255"/>
      <c r="P1193" s="254" t="s">
        <v>167</v>
      </c>
      <c r="Q1193" s="254" t="s">
        <v>71</v>
      </c>
      <c r="R1193" s="254" t="s">
        <v>23</v>
      </c>
      <c r="S1193" s="256" t="s">
        <v>25</v>
      </c>
      <c r="T1193" s="246"/>
      <c r="U1193" s="175"/>
      <c r="V1193" s="21"/>
    </row>
    <row r="1194" spans="1:22" ht="16.5" customHeight="1" x14ac:dyDescent="0.25">
      <c r="A1194" s="245">
        <v>1169</v>
      </c>
      <c r="B1194" s="291"/>
      <c r="C1194" s="250">
        <v>44837</v>
      </c>
      <c r="D1194" s="250">
        <v>44841</v>
      </c>
      <c r="E1194" s="256" t="s">
        <v>16</v>
      </c>
      <c r="F1194" s="256">
        <v>861694031741505</v>
      </c>
      <c r="G1194" s="252"/>
      <c r="H1194" s="256" t="s">
        <v>139</v>
      </c>
      <c r="I1194" s="252"/>
      <c r="J1194" s="253">
        <v>125212203114.17</v>
      </c>
      <c r="K1194" s="254" t="s">
        <v>174</v>
      </c>
      <c r="L1194" s="255"/>
      <c r="M1194" s="254" t="s">
        <v>143</v>
      </c>
      <c r="N1194" s="254" t="s">
        <v>173</v>
      </c>
      <c r="O1194" s="255"/>
      <c r="P1194" s="254" t="s">
        <v>151</v>
      </c>
      <c r="Q1194" s="254" t="s">
        <v>71</v>
      </c>
      <c r="R1194" s="254" t="s">
        <v>28</v>
      </c>
      <c r="S1194" s="256" t="s">
        <v>29</v>
      </c>
      <c r="T1194" s="246"/>
      <c r="U1194" s="175"/>
      <c r="V1194" s="21"/>
    </row>
    <row r="1195" spans="1:22" ht="16.5" customHeight="1" x14ac:dyDescent="0.25">
      <c r="A1195" s="245">
        <v>1170</v>
      </c>
      <c r="B1195" s="291"/>
      <c r="C1195" s="250">
        <v>44837</v>
      </c>
      <c r="D1195" s="250">
        <v>44841</v>
      </c>
      <c r="E1195" s="256" t="s">
        <v>16</v>
      </c>
      <c r="F1195" s="256">
        <v>862631034746221</v>
      </c>
      <c r="G1195" s="256" t="s">
        <v>196</v>
      </c>
      <c r="H1195" s="256" t="s">
        <v>139</v>
      </c>
      <c r="I1195" s="252"/>
      <c r="J1195" s="253">
        <v>125212203114.16</v>
      </c>
      <c r="K1195" s="254" t="s">
        <v>1116</v>
      </c>
      <c r="L1195" s="254" t="s">
        <v>155</v>
      </c>
      <c r="M1195" s="254" t="s">
        <v>143</v>
      </c>
      <c r="N1195" s="259" t="s">
        <v>1117</v>
      </c>
      <c r="O1195" s="255"/>
      <c r="P1195" s="254" t="s">
        <v>151</v>
      </c>
      <c r="Q1195" s="254" t="s">
        <v>71</v>
      </c>
      <c r="R1195" s="254" t="s">
        <v>72</v>
      </c>
      <c r="S1195" s="256" t="s">
        <v>258</v>
      </c>
      <c r="T1195" s="246"/>
      <c r="U1195" s="175"/>
      <c r="V1195" s="21"/>
    </row>
    <row r="1196" spans="1:22" ht="16.5" customHeight="1" x14ac:dyDescent="0.25">
      <c r="A1196" s="245">
        <v>1171</v>
      </c>
      <c r="B1196" s="291"/>
      <c r="C1196" s="250">
        <v>44837</v>
      </c>
      <c r="D1196" s="250">
        <v>44841</v>
      </c>
      <c r="E1196" s="251" t="s">
        <v>19</v>
      </c>
      <c r="F1196" s="251">
        <v>864811037168114</v>
      </c>
      <c r="G1196" s="252"/>
      <c r="H1196" s="251" t="s">
        <v>139</v>
      </c>
      <c r="I1196" s="252"/>
      <c r="J1196" s="253">
        <v>125212203114.17</v>
      </c>
      <c r="K1196" s="254" t="s">
        <v>255</v>
      </c>
      <c r="L1196" s="255"/>
      <c r="M1196" s="254" t="s">
        <v>193</v>
      </c>
      <c r="N1196" s="254" t="s">
        <v>358</v>
      </c>
      <c r="O1196" s="255"/>
      <c r="P1196" s="254" t="s">
        <v>151</v>
      </c>
      <c r="Q1196" s="254" t="s">
        <v>71</v>
      </c>
      <c r="R1196" s="254" t="s">
        <v>23</v>
      </c>
      <c r="S1196" s="256" t="s">
        <v>26</v>
      </c>
      <c r="T1196" s="246"/>
      <c r="U1196" s="175"/>
      <c r="V1196" s="21"/>
    </row>
    <row r="1197" spans="1:22" ht="16.5" customHeight="1" x14ac:dyDescent="0.25">
      <c r="A1197" s="245">
        <v>1172</v>
      </c>
      <c r="B1197" s="291"/>
      <c r="C1197" s="250">
        <v>44837</v>
      </c>
      <c r="D1197" s="250">
        <v>44841</v>
      </c>
      <c r="E1197" s="251" t="s">
        <v>19</v>
      </c>
      <c r="F1197" s="251">
        <v>864811037219727</v>
      </c>
      <c r="G1197" s="252"/>
      <c r="H1197" s="251" t="s">
        <v>139</v>
      </c>
      <c r="I1197" s="260" t="s">
        <v>191</v>
      </c>
      <c r="J1197" s="253">
        <v>125212203114.17</v>
      </c>
      <c r="K1197" s="261" t="s">
        <v>188</v>
      </c>
      <c r="L1197" s="255"/>
      <c r="M1197" s="254" t="s">
        <v>193</v>
      </c>
      <c r="N1197" s="261" t="s">
        <v>356</v>
      </c>
      <c r="O1197" s="255"/>
      <c r="P1197" s="261" t="s">
        <v>151</v>
      </c>
      <c r="Q1197" s="261" t="s">
        <v>71</v>
      </c>
      <c r="R1197" s="261" t="s">
        <v>23</v>
      </c>
      <c r="S1197" s="260" t="s">
        <v>27</v>
      </c>
      <c r="T1197" s="246"/>
      <c r="U1197" s="175"/>
      <c r="V1197" s="21"/>
    </row>
    <row r="1198" spans="1:22" ht="16.5" customHeight="1" x14ac:dyDescent="0.25">
      <c r="A1198" s="245">
        <v>1173</v>
      </c>
      <c r="B1198" s="260" t="s">
        <v>1118</v>
      </c>
      <c r="C1198" s="250">
        <v>44839</v>
      </c>
      <c r="D1198" s="250">
        <v>44844</v>
      </c>
      <c r="E1198" s="260" t="s">
        <v>542</v>
      </c>
      <c r="F1198" s="148" t="s">
        <v>1119</v>
      </c>
      <c r="G1198" s="252"/>
      <c r="H1198" s="260" t="s">
        <v>158</v>
      </c>
      <c r="I1198" s="262" t="s">
        <v>1120</v>
      </c>
      <c r="J1198" s="253">
        <v>125212203114.21001</v>
      </c>
      <c r="K1198" s="259" t="s">
        <v>1121</v>
      </c>
      <c r="L1198" s="255"/>
      <c r="M1198" s="255"/>
      <c r="N1198" s="254" t="s">
        <v>58</v>
      </c>
      <c r="O1198" s="255"/>
      <c r="P1198" s="254" t="s">
        <v>411</v>
      </c>
      <c r="Q1198" s="254" t="s">
        <v>152</v>
      </c>
      <c r="R1198" s="254" t="s">
        <v>23</v>
      </c>
      <c r="S1198" s="256" t="s">
        <v>657</v>
      </c>
      <c r="T1198" s="246"/>
      <c r="U1198" s="175"/>
      <c r="V1198" s="21"/>
    </row>
    <row r="1199" spans="1:22" ht="16.5" customHeight="1" x14ac:dyDescent="0.25">
      <c r="A1199" s="245">
        <v>1174</v>
      </c>
      <c r="B1199" s="291" t="s">
        <v>1122</v>
      </c>
      <c r="C1199" s="250">
        <v>44837</v>
      </c>
      <c r="D1199" s="250">
        <v>44839</v>
      </c>
      <c r="E1199" s="260" t="s">
        <v>542</v>
      </c>
      <c r="F1199" s="148" t="s">
        <v>1123</v>
      </c>
      <c r="G1199" s="252"/>
      <c r="H1199" s="260" t="s">
        <v>158</v>
      </c>
      <c r="I1199" s="256" t="s">
        <v>1124</v>
      </c>
      <c r="J1199" s="253">
        <v>125212203250.21001</v>
      </c>
      <c r="K1199" s="254" t="s">
        <v>226</v>
      </c>
      <c r="L1199" s="255"/>
      <c r="M1199" s="255"/>
      <c r="N1199" s="254" t="s">
        <v>58</v>
      </c>
      <c r="O1199" s="255"/>
      <c r="P1199" s="254" t="s">
        <v>411</v>
      </c>
      <c r="Q1199" s="254" t="s">
        <v>152</v>
      </c>
      <c r="R1199" s="254" t="s">
        <v>23</v>
      </c>
      <c r="S1199" s="256" t="s">
        <v>26</v>
      </c>
      <c r="T1199" s="246"/>
      <c r="U1199" s="175"/>
      <c r="V1199" s="21"/>
    </row>
    <row r="1200" spans="1:22" ht="16.5" customHeight="1" x14ac:dyDescent="0.25">
      <c r="A1200" s="245">
        <v>1175</v>
      </c>
      <c r="B1200" s="291"/>
      <c r="C1200" s="250">
        <v>44852</v>
      </c>
      <c r="D1200" s="263">
        <v>44854</v>
      </c>
      <c r="E1200" s="260" t="s">
        <v>542</v>
      </c>
      <c r="F1200" s="148" t="s">
        <v>1125</v>
      </c>
      <c r="G1200" s="252"/>
      <c r="H1200" s="260" t="s">
        <v>158</v>
      </c>
      <c r="I1200" s="260" t="s">
        <v>1126</v>
      </c>
      <c r="J1200" s="253">
        <v>125212203250.21001</v>
      </c>
      <c r="K1200" s="261" t="s">
        <v>188</v>
      </c>
      <c r="L1200" s="255"/>
      <c r="M1200" s="255"/>
      <c r="N1200" s="261" t="s">
        <v>58</v>
      </c>
      <c r="O1200" s="255"/>
      <c r="P1200" s="261" t="s">
        <v>411</v>
      </c>
      <c r="Q1200" s="261" t="s">
        <v>152</v>
      </c>
      <c r="R1200" s="261" t="s">
        <v>23</v>
      </c>
      <c r="S1200" s="260" t="s">
        <v>657</v>
      </c>
      <c r="T1200" s="246"/>
      <c r="U1200" s="175"/>
      <c r="V1200" s="21"/>
    </row>
    <row r="1201" spans="1:22" ht="16.5" customHeight="1" x14ac:dyDescent="0.25">
      <c r="A1201" s="245">
        <v>1176</v>
      </c>
      <c r="B1201" s="291"/>
      <c r="C1201" s="250">
        <v>44852</v>
      </c>
      <c r="D1201" s="263">
        <v>44854</v>
      </c>
      <c r="E1201" s="260" t="s">
        <v>542</v>
      </c>
      <c r="F1201" s="148" t="s">
        <v>1127</v>
      </c>
      <c r="G1201" s="252"/>
      <c r="H1201" s="260" t="s">
        <v>158</v>
      </c>
      <c r="I1201" s="252"/>
      <c r="J1201" s="253">
        <v>125212203250.21001</v>
      </c>
      <c r="K1201" s="255"/>
      <c r="L1201" s="252"/>
      <c r="M1201" s="255"/>
      <c r="N1201" s="261" t="s">
        <v>217</v>
      </c>
      <c r="O1201" s="255"/>
      <c r="P1201" s="261" t="s">
        <v>151</v>
      </c>
      <c r="Q1201" s="261" t="s">
        <v>152</v>
      </c>
      <c r="R1201" s="261" t="s">
        <v>28</v>
      </c>
      <c r="S1201" s="260" t="s">
        <v>31</v>
      </c>
      <c r="T1201" s="246"/>
      <c r="U1201" s="175"/>
      <c r="V1201" s="21"/>
    </row>
    <row r="1202" spans="1:22" ht="16.5" customHeight="1" x14ac:dyDescent="0.25">
      <c r="A1202" s="245">
        <v>1177</v>
      </c>
      <c r="B1202" s="291" t="s">
        <v>313</v>
      </c>
      <c r="C1202" s="250">
        <v>44859</v>
      </c>
      <c r="D1202" s="250">
        <v>44859</v>
      </c>
      <c r="E1202" s="260" t="s">
        <v>39</v>
      </c>
      <c r="F1202" s="260">
        <v>861359036893681</v>
      </c>
      <c r="G1202" s="252"/>
      <c r="H1202" s="260" t="s">
        <v>139</v>
      </c>
      <c r="I1202" s="252"/>
      <c r="J1202" s="254" t="s">
        <v>710</v>
      </c>
      <c r="K1202" s="255"/>
      <c r="L1202" s="254" t="s">
        <v>972</v>
      </c>
      <c r="M1202" s="254" t="s">
        <v>698</v>
      </c>
      <c r="N1202" s="254" t="s">
        <v>40</v>
      </c>
      <c r="O1202" s="255"/>
      <c r="P1202" s="254" t="s">
        <v>151</v>
      </c>
      <c r="Q1202" s="254" t="s">
        <v>152</v>
      </c>
      <c r="R1202" s="254" t="s">
        <v>28</v>
      </c>
      <c r="S1202" s="256" t="s">
        <v>30</v>
      </c>
      <c r="T1202" s="246"/>
      <c r="U1202" s="175"/>
      <c r="V1202" s="21"/>
    </row>
    <row r="1203" spans="1:22" ht="16.5" customHeight="1" x14ac:dyDescent="0.25">
      <c r="A1203" s="245">
        <v>1178</v>
      </c>
      <c r="B1203" s="291"/>
      <c r="C1203" s="250">
        <v>44859</v>
      </c>
      <c r="D1203" s="250">
        <v>44859</v>
      </c>
      <c r="E1203" s="260" t="s">
        <v>39</v>
      </c>
      <c r="F1203" s="260">
        <v>860906041150944</v>
      </c>
      <c r="G1203" s="252"/>
      <c r="H1203" s="260" t="s">
        <v>158</v>
      </c>
      <c r="I1203" s="252"/>
      <c r="J1203" s="254" t="s">
        <v>1128</v>
      </c>
      <c r="K1203" s="261" t="s">
        <v>1129</v>
      </c>
      <c r="L1203" s="254" t="s">
        <v>698</v>
      </c>
      <c r="M1203" s="255"/>
      <c r="N1203" s="254" t="s">
        <v>323</v>
      </c>
      <c r="O1203" s="255"/>
      <c r="P1203" s="254" t="s">
        <v>151</v>
      </c>
      <c r="Q1203" s="254" t="s">
        <v>152</v>
      </c>
      <c r="R1203" s="254" t="s">
        <v>23</v>
      </c>
      <c r="S1203" s="256" t="s">
        <v>27</v>
      </c>
      <c r="T1203" s="246"/>
      <c r="U1203" s="175"/>
      <c r="V1203" s="21"/>
    </row>
    <row r="1204" spans="1:22" ht="16.5" customHeight="1" x14ac:dyDescent="0.25">
      <c r="A1204" s="245">
        <v>1179</v>
      </c>
      <c r="B1204" s="291"/>
      <c r="C1204" s="250">
        <v>44859</v>
      </c>
      <c r="D1204" s="250">
        <v>44859</v>
      </c>
      <c r="E1204" s="260" t="s">
        <v>39</v>
      </c>
      <c r="F1204" s="260">
        <v>860906041279503</v>
      </c>
      <c r="G1204" s="252"/>
      <c r="H1204" s="260" t="s">
        <v>158</v>
      </c>
      <c r="I1204" s="252"/>
      <c r="J1204" s="254" t="s">
        <v>702</v>
      </c>
      <c r="K1204" s="255"/>
      <c r="L1204" s="254" t="s">
        <v>698</v>
      </c>
      <c r="M1204" s="255"/>
      <c r="N1204" s="254" t="s">
        <v>194</v>
      </c>
      <c r="O1204" s="255"/>
      <c r="P1204" s="261" t="s">
        <v>151</v>
      </c>
      <c r="Q1204" s="261" t="s">
        <v>152</v>
      </c>
      <c r="R1204" s="261" t="s">
        <v>28</v>
      </c>
      <c r="S1204" s="260" t="s">
        <v>31</v>
      </c>
      <c r="T1204" s="246"/>
      <c r="U1204" s="175"/>
      <c r="V1204" s="21"/>
    </row>
    <row r="1205" spans="1:22" ht="16.5" customHeight="1" x14ac:dyDescent="0.25">
      <c r="A1205" s="245">
        <v>1180</v>
      </c>
      <c r="B1205" s="291"/>
      <c r="C1205" s="250">
        <v>44859</v>
      </c>
      <c r="D1205" s="250">
        <v>44859</v>
      </c>
      <c r="E1205" s="260" t="s">
        <v>39</v>
      </c>
      <c r="F1205" s="260">
        <v>860906041225233</v>
      </c>
      <c r="G1205" s="252"/>
      <c r="H1205" s="260" t="s">
        <v>158</v>
      </c>
      <c r="I1205" s="260" t="s">
        <v>1130</v>
      </c>
      <c r="J1205" s="255"/>
      <c r="K1205" s="261" t="s">
        <v>1131</v>
      </c>
      <c r="L1205" s="255"/>
      <c r="M1205" s="255"/>
      <c r="N1205" s="261" t="s">
        <v>58</v>
      </c>
      <c r="O1205" s="255"/>
      <c r="P1205" s="261" t="s">
        <v>411</v>
      </c>
      <c r="Q1205" s="261" t="s">
        <v>152</v>
      </c>
      <c r="R1205" s="261" t="s">
        <v>23</v>
      </c>
      <c r="S1205" s="260" t="s">
        <v>657</v>
      </c>
      <c r="T1205" s="246"/>
      <c r="U1205" s="175"/>
      <c r="V1205" s="21"/>
    </row>
    <row r="1206" spans="1:22" ht="16.5" customHeight="1" x14ac:dyDescent="0.25">
      <c r="A1206" s="245">
        <v>1181</v>
      </c>
      <c r="B1206" s="291"/>
      <c r="C1206" s="250">
        <v>44859</v>
      </c>
      <c r="D1206" s="250">
        <v>44859</v>
      </c>
      <c r="E1206" s="260" t="s">
        <v>1074</v>
      </c>
      <c r="F1206" s="260">
        <v>862205051189563</v>
      </c>
      <c r="G1206" s="252"/>
      <c r="H1206" s="260" t="s">
        <v>158</v>
      </c>
      <c r="I1206" s="252"/>
      <c r="J1206" s="253">
        <v>125212203114.16</v>
      </c>
      <c r="K1206" s="254" t="s">
        <v>226</v>
      </c>
      <c r="L1206" s="255"/>
      <c r="M1206" s="254" t="s">
        <v>588</v>
      </c>
      <c r="N1206" s="254" t="s">
        <v>1132</v>
      </c>
      <c r="O1206" s="255"/>
      <c r="P1206" s="254" t="s">
        <v>151</v>
      </c>
      <c r="Q1206" s="254" t="s">
        <v>152</v>
      </c>
      <c r="R1206" s="254" t="s">
        <v>23</v>
      </c>
      <c r="S1206" s="256" t="s">
        <v>1133</v>
      </c>
      <c r="T1206" s="246"/>
      <c r="U1206" s="175"/>
      <c r="V1206" s="21"/>
    </row>
    <row r="1207" spans="1:22" ht="16.5" customHeight="1" x14ac:dyDescent="0.25">
      <c r="A1207" s="245">
        <v>1182</v>
      </c>
      <c r="B1207" s="291"/>
      <c r="C1207" s="250">
        <v>44859</v>
      </c>
      <c r="D1207" s="250">
        <v>44859</v>
      </c>
      <c r="E1207" s="260" t="s">
        <v>38</v>
      </c>
      <c r="F1207" s="260">
        <v>868183033805826</v>
      </c>
      <c r="G1207" s="252"/>
      <c r="H1207" s="260" t="s">
        <v>139</v>
      </c>
      <c r="I1207" s="252"/>
      <c r="J1207" s="253">
        <v>125212203114.16</v>
      </c>
      <c r="K1207" s="254" t="s">
        <v>709</v>
      </c>
      <c r="L1207" s="262" t="s">
        <v>161</v>
      </c>
      <c r="M1207" s="255"/>
      <c r="N1207" s="254" t="s">
        <v>323</v>
      </c>
      <c r="O1207" s="255"/>
      <c r="P1207" s="254" t="s">
        <v>151</v>
      </c>
      <c r="Q1207" s="254" t="s">
        <v>152</v>
      </c>
      <c r="R1207" s="256" t="s">
        <v>23</v>
      </c>
      <c r="S1207" s="256" t="s">
        <v>27</v>
      </c>
      <c r="T1207" s="246"/>
      <c r="U1207" s="175"/>
      <c r="V1207" s="21"/>
    </row>
    <row r="1208" spans="1:22" ht="16.5" customHeight="1" x14ac:dyDescent="0.25">
      <c r="A1208" s="245">
        <v>1183</v>
      </c>
      <c r="B1208" s="260" t="s">
        <v>407</v>
      </c>
      <c r="C1208" s="250">
        <v>44854</v>
      </c>
      <c r="D1208" s="250">
        <v>44855</v>
      </c>
      <c r="E1208" s="260" t="s">
        <v>38</v>
      </c>
      <c r="F1208" s="260">
        <v>867717030619804</v>
      </c>
      <c r="G1208" s="252"/>
      <c r="H1208" s="260" t="s">
        <v>139</v>
      </c>
      <c r="I1208" s="252"/>
      <c r="J1208" s="253">
        <v>125212203114.16</v>
      </c>
      <c r="K1208" s="254" t="s">
        <v>1134</v>
      </c>
      <c r="L1208" s="254" t="s">
        <v>234</v>
      </c>
      <c r="M1208" s="255"/>
      <c r="N1208" s="254" t="s">
        <v>533</v>
      </c>
      <c r="O1208" s="255"/>
      <c r="P1208" s="254" t="s">
        <v>151</v>
      </c>
      <c r="Q1208" s="254" t="s">
        <v>152</v>
      </c>
      <c r="R1208" s="254" t="s">
        <v>72</v>
      </c>
      <c r="S1208" s="256" t="s">
        <v>153</v>
      </c>
      <c r="T1208" s="246"/>
      <c r="U1208" s="175"/>
      <c r="V1208" s="21"/>
    </row>
    <row r="1209" spans="1:22" ht="16.5" customHeight="1" x14ac:dyDescent="0.25">
      <c r="A1209" s="245">
        <v>1184</v>
      </c>
      <c r="B1209" s="291" t="s">
        <v>863</v>
      </c>
      <c r="C1209" s="250">
        <v>44858</v>
      </c>
      <c r="D1209" s="255"/>
      <c r="E1209" s="251" t="s">
        <v>39</v>
      </c>
      <c r="F1209" s="251">
        <v>860906041143840</v>
      </c>
      <c r="G1209" s="252"/>
      <c r="H1209" s="251" t="s">
        <v>139</v>
      </c>
      <c r="I1209" s="252"/>
      <c r="J1209" s="255"/>
      <c r="K1209" s="254" t="s">
        <v>174</v>
      </c>
      <c r="L1209" s="255"/>
      <c r="M1209" s="259" t="s">
        <v>712</v>
      </c>
      <c r="N1209" s="254" t="s">
        <v>173</v>
      </c>
      <c r="O1209" s="255"/>
      <c r="P1209" s="254" t="s">
        <v>151</v>
      </c>
      <c r="Q1209" s="254" t="s">
        <v>71</v>
      </c>
      <c r="R1209" s="254" t="s">
        <v>28</v>
      </c>
      <c r="S1209" s="256" t="s">
        <v>29</v>
      </c>
      <c r="T1209" s="246"/>
      <c r="U1209" s="175"/>
      <c r="V1209" s="21"/>
    </row>
    <row r="1210" spans="1:22" ht="16.5" customHeight="1" x14ac:dyDescent="0.25">
      <c r="A1210" s="245">
        <v>1185</v>
      </c>
      <c r="B1210" s="291"/>
      <c r="C1210" s="250">
        <v>44858</v>
      </c>
      <c r="D1210" s="255"/>
      <c r="E1210" s="251" t="s">
        <v>39</v>
      </c>
      <c r="F1210" s="251">
        <v>861359036827507</v>
      </c>
      <c r="G1210" s="252"/>
      <c r="H1210" s="251" t="s">
        <v>139</v>
      </c>
      <c r="I1210" s="256" t="s">
        <v>191</v>
      </c>
      <c r="J1210" s="254" t="s">
        <v>181</v>
      </c>
      <c r="K1210" s="254" t="s">
        <v>466</v>
      </c>
      <c r="L1210" s="254" t="s">
        <v>1135</v>
      </c>
      <c r="M1210" s="254" t="s">
        <v>712</v>
      </c>
      <c r="N1210" s="254" t="s">
        <v>1136</v>
      </c>
      <c r="O1210" s="255"/>
      <c r="P1210" s="254" t="s">
        <v>151</v>
      </c>
      <c r="Q1210" s="254" t="s">
        <v>71</v>
      </c>
      <c r="R1210" s="254" t="s">
        <v>72</v>
      </c>
      <c r="S1210" s="256" t="s">
        <v>178</v>
      </c>
      <c r="T1210" s="246"/>
      <c r="U1210" s="175"/>
      <c r="V1210" s="21"/>
    </row>
    <row r="1211" spans="1:22" ht="16.5" customHeight="1" x14ac:dyDescent="0.25">
      <c r="A1211" s="245">
        <v>1186</v>
      </c>
      <c r="B1211" s="291"/>
      <c r="C1211" s="250">
        <v>44858</v>
      </c>
      <c r="D1211" s="255"/>
      <c r="E1211" s="251" t="s">
        <v>39</v>
      </c>
      <c r="F1211" s="251">
        <v>862549040692777</v>
      </c>
      <c r="G1211" s="252"/>
      <c r="H1211" s="251" t="s">
        <v>139</v>
      </c>
      <c r="I1211" s="252"/>
      <c r="J1211" s="255"/>
      <c r="K1211" s="254" t="s">
        <v>1137</v>
      </c>
      <c r="L1211" s="255"/>
      <c r="M1211" s="255"/>
      <c r="N1211" s="254" t="s">
        <v>377</v>
      </c>
      <c r="O1211" s="264">
        <v>320000</v>
      </c>
      <c r="P1211" s="255"/>
      <c r="Q1211" s="254" t="s">
        <v>71</v>
      </c>
      <c r="R1211" s="254" t="s">
        <v>23</v>
      </c>
      <c r="S1211" s="256" t="s">
        <v>26</v>
      </c>
      <c r="T1211" s="246"/>
      <c r="U1211" s="175"/>
      <c r="V1211" s="21"/>
    </row>
    <row r="1212" spans="1:22" ht="16.5" customHeight="1" x14ac:dyDescent="0.25">
      <c r="A1212" s="245">
        <v>1187</v>
      </c>
      <c r="B1212" s="291"/>
      <c r="C1212" s="250">
        <v>44858</v>
      </c>
      <c r="D1212" s="255"/>
      <c r="E1212" s="251" t="s">
        <v>39</v>
      </c>
      <c r="F1212" s="251">
        <v>860906041166718</v>
      </c>
      <c r="G1212" s="252"/>
      <c r="H1212" s="251" t="s">
        <v>139</v>
      </c>
      <c r="I1212" s="256" t="s">
        <v>191</v>
      </c>
      <c r="J1212" s="254" t="s">
        <v>1138</v>
      </c>
      <c r="K1212" s="254" t="s">
        <v>1139</v>
      </c>
      <c r="L1212" s="259" t="s">
        <v>712</v>
      </c>
      <c r="M1212" s="255"/>
      <c r="N1212" s="254" t="s">
        <v>1140</v>
      </c>
      <c r="O1212" s="255"/>
      <c r="P1212" s="254" t="s">
        <v>151</v>
      </c>
      <c r="Q1212" s="254" t="s">
        <v>71</v>
      </c>
      <c r="R1212" s="254" t="s">
        <v>72</v>
      </c>
      <c r="S1212" s="256" t="s">
        <v>942</v>
      </c>
      <c r="T1212" s="246"/>
      <c r="U1212" s="175"/>
      <c r="V1212" s="21"/>
    </row>
    <row r="1213" spans="1:22" ht="16.5" customHeight="1" x14ac:dyDescent="0.25">
      <c r="A1213" s="245">
        <v>1188</v>
      </c>
      <c r="B1213" s="291"/>
      <c r="C1213" s="265">
        <v>44858</v>
      </c>
      <c r="D1213" s="252"/>
      <c r="E1213" s="251" t="s">
        <v>99</v>
      </c>
      <c r="F1213" s="251">
        <v>21060008</v>
      </c>
      <c r="G1213" s="252"/>
      <c r="H1213" s="251" t="s">
        <v>158</v>
      </c>
      <c r="I1213" s="252"/>
      <c r="J1213" s="255"/>
      <c r="K1213" s="254" t="s">
        <v>217</v>
      </c>
      <c r="L1213" s="255"/>
      <c r="M1213" s="255"/>
      <c r="N1213" s="254" t="s">
        <v>194</v>
      </c>
      <c r="O1213" s="255"/>
      <c r="P1213" s="254" t="s">
        <v>151</v>
      </c>
      <c r="Q1213" s="254" t="s">
        <v>71</v>
      </c>
      <c r="R1213" s="254" t="s">
        <v>28</v>
      </c>
      <c r="S1213" s="256" t="s">
        <v>31</v>
      </c>
      <c r="T1213" s="246"/>
      <c r="U1213" s="175"/>
      <c r="V1213" s="21"/>
    </row>
    <row r="1214" spans="1:22" ht="16.5" customHeight="1" x14ac:dyDescent="0.25">
      <c r="A1214" s="245">
        <v>1189</v>
      </c>
      <c r="B1214" s="291"/>
      <c r="C1214" s="265">
        <v>44858</v>
      </c>
      <c r="D1214" s="252"/>
      <c r="E1214" s="251" t="s">
        <v>99</v>
      </c>
      <c r="F1214" s="251">
        <v>1205220023</v>
      </c>
      <c r="G1214" s="252"/>
      <c r="H1214" s="251" t="s">
        <v>158</v>
      </c>
      <c r="I1214" s="252"/>
      <c r="J1214" s="255"/>
      <c r="K1214" s="254" t="s">
        <v>426</v>
      </c>
      <c r="L1214" s="255"/>
      <c r="M1214" s="255"/>
      <c r="N1214" s="254" t="s">
        <v>1003</v>
      </c>
      <c r="O1214" s="255"/>
      <c r="P1214" s="254" t="s">
        <v>151</v>
      </c>
      <c r="Q1214" s="254" t="s">
        <v>71</v>
      </c>
      <c r="R1214" s="254" t="s">
        <v>23</v>
      </c>
      <c r="S1214" s="256" t="s">
        <v>27</v>
      </c>
      <c r="T1214" s="246"/>
      <c r="U1214" s="175"/>
      <c r="V1214" s="21"/>
    </row>
    <row r="1215" spans="1:22" ht="16.5" customHeight="1" x14ac:dyDescent="0.25">
      <c r="A1215" s="245">
        <v>1190</v>
      </c>
      <c r="B1215" s="291"/>
      <c r="C1215" s="265">
        <v>44858</v>
      </c>
      <c r="D1215" s="252"/>
      <c r="E1215" s="251" t="s">
        <v>99</v>
      </c>
      <c r="F1215" s="251" t="s">
        <v>515</v>
      </c>
      <c r="G1215" s="252"/>
      <c r="H1215" s="252"/>
      <c r="I1215" s="252"/>
      <c r="J1215" s="255"/>
      <c r="K1215" s="254" t="s">
        <v>436</v>
      </c>
      <c r="L1215" s="255"/>
      <c r="M1215" s="255"/>
      <c r="N1215" s="254" t="s">
        <v>263</v>
      </c>
      <c r="O1215" s="255"/>
      <c r="P1215" s="254" t="s">
        <v>167</v>
      </c>
      <c r="Q1215" s="254" t="s">
        <v>71</v>
      </c>
      <c r="R1215" s="254" t="s">
        <v>23</v>
      </c>
      <c r="S1215" s="256" t="s">
        <v>27</v>
      </c>
      <c r="T1215" s="246"/>
      <c r="U1215" s="175"/>
      <c r="V1215" s="21"/>
    </row>
    <row r="1216" spans="1:22" ht="17.25" customHeight="1" x14ac:dyDescent="0.25">
      <c r="A1216" s="245">
        <v>1191</v>
      </c>
      <c r="B1216" s="291" t="s">
        <v>1141</v>
      </c>
      <c r="C1216" s="263">
        <v>44841</v>
      </c>
      <c r="D1216" s="263">
        <v>44853</v>
      </c>
      <c r="E1216" s="260" t="s">
        <v>133</v>
      </c>
      <c r="F1216" s="233">
        <v>861881051080118</v>
      </c>
      <c r="G1216" s="372"/>
      <c r="H1216" s="260" t="s">
        <v>158</v>
      </c>
      <c r="I1216" s="372"/>
      <c r="J1216" s="374">
        <v>125212203114.16</v>
      </c>
      <c r="K1216" s="260" t="s">
        <v>1142</v>
      </c>
      <c r="L1216" s="261" t="s">
        <v>588</v>
      </c>
      <c r="M1216" s="372"/>
      <c r="N1216" s="261" t="s">
        <v>1087</v>
      </c>
      <c r="O1216" s="373"/>
      <c r="P1216" s="261" t="s">
        <v>151</v>
      </c>
      <c r="Q1216" s="261" t="s">
        <v>71</v>
      </c>
      <c r="R1216" s="261" t="s">
        <v>23</v>
      </c>
      <c r="S1216" s="260" t="s">
        <v>24</v>
      </c>
      <c r="T1216" s="246"/>
      <c r="U1216" s="175"/>
      <c r="V1216" s="21"/>
    </row>
    <row r="1217" spans="1:22" ht="16.5" customHeight="1" x14ac:dyDescent="0.25">
      <c r="A1217" s="245">
        <v>1192</v>
      </c>
      <c r="B1217" s="291"/>
      <c r="C1217" s="263">
        <v>44841</v>
      </c>
      <c r="D1217" s="263">
        <v>44853</v>
      </c>
      <c r="E1217" s="260" t="s">
        <v>133</v>
      </c>
      <c r="F1217" s="233">
        <v>862205051199232</v>
      </c>
      <c r="G1217" s="372"/>
      <c r="H1217" s="260" t="s">
        <v>158</v>
      </c>
      <c r="I1217" s="372"/>
      <c r="J1217" s="373"/>
      <c r="K1217" s="373"/>
      <c r="L1217" s="261" t="s">
        <v>1143</v>
      </c>
      <c r="M1217" s="372"/>
      <c r="N1217" s="373"/>
      <c r="O1217" s="373"/>
      <c r="P1217" s="373"/>
      <c r="Q1217" s="373"/>
      <c r="R1217" s="373"/>
      <c r="S1217" s="372"/>
      <c r="T1217" s="246"/>
      <c r="U1217" s="175"/>
      <c r="V1217" s="21"/>
    </row>
    <row r="1218" spans="1:22" ht="16.5" customHeight="1" x14ac:dyDescent="0.25">
      <c r="A1218" s="245">
        <v>1193</v>
      </c>
      <c r="B1218" s="291"/>
      <c r="C1218" s="250">
        <v>44840</v>
      </c>
      <c r="D1218" s="250">
        <v>44841</v>
      </c>
      <c r="E1218" s="251" t="s">
        <v>38</v>
      </c>
      <c r="F1218" s="251">
        <v>868183037839482</v>
      </c>
      <c r="G1218" s="252"/>
      <c r="H1218" s="251" t="s">
        <v>139</v>
      </c>
      <c r="I1218" s="252"/>
      <c r="J1218" s="258">
        <v>125212203114.17</v>
      </c>
      <c r="K1218" s="252"/>
      <c r="L1218" s="255"/>
      <c r="M1218" s="252"/>
      <c r="N1218" s="255"/>
      <c r="O1218" s="255"/>
      <c r="P1218" s="255"/>
      <c r="Q1218" s="255"/>
      <c r="R1218" s="255"/>
      <c r="S1218" s="252"/>
      <c r="T1218" s="246"/>
      <c r="U1218" s="175"/>
      <c r="V1218" s="21"/>
    </row>
    <row r="1219" spans="1:22" ht="16.5" customHeight="1" x14ac:dyDescent="0.25">
      <c r="A1219" s="245">
        <v>1194</v>
      </c>
      <c r="B1219" s="291"/>
      <c r="C1219" s="250">
        <v>44851</v>
      </c>
      <c r="D1219" s="250">
        <v>44853</v>
      </c>
      <c r="E1219" s="251" t="s">
        <v>38</v>
      </c>
      <c r="F1219" s="251">
        <v>860157040241215</v>
      </c>
      <c r="G1219" s="252"/>
      <c r="H1219" s="251" t="s">
        <v>139</v>
      </c>
      <c r="I1219" s="252"/>
      <c r="J1219" s="253">
        <v>125212203114.16</v>
      </c>
      <c r="K1219" s="254" t="s">
        <v>165</v>
      </c>
      <c r="L1219" s="254" t="s">
        <v>523</v>
      </c>
      <c r="M1219" s="256" t="s">
        <v>161</v>
      </c>
      <c r="N1219" s="254" t="s">
        <v>879</v>
      </c>
      <c r="O1219" s="255"/>
      <c r="P1219" s="254" t="s">
        <v>151</v>
      </c>
      <c r="Q1219" s="254" t="s">
        <v>71</v>
      </c>
      <c r="R1219" s="254" t="s">
        <v>28</v>
      </c>
      <c r="S1219" s="256" t="s">
        <v>369</v>
      </c>
      <c r="T1219" s="246"/>
      <c r="U1219" s="175"/>
      <c r="V1219" s="21"/>
    </row>
    <row r="1220" spans="1:22" ht="16.5" customHeight="1" x14ac:dyDescent="0.25">
      <c r="A1220" s="245">
        <v>1195</v>
      </c>
      <c r="B1220" s="291"/>
      <c r="C1220" s="250">
        <v>44851</v>
      </c>
      <c r="D1220" s="250">
        <v>44853</v>
      </c>
      <c r="E1220" s="251" t="s">
        <v>38</v>
      </c>
      <c r="F1220" s="251">
        <v>868183034595194</v>
      </c>
      <c r="G1220" s="252"/>
      <c r="H1220" s="251" t="s">
        <v>139</v>
      </c>
      <c r="I1220" s="252"/>
      <c r="J1220" s="253">
        <v>125212203114.16</v>
      </c>
      <c r="K1220" s="255"/>
      <c r="L1220" s="254" t="s">
        <v>238</v>
      </c>
      <c r="M1220" s="256" t="s">
        <v>161</v>
      </c>
      <c r="N1220" s="254" t="s">
        <v>40</v>
      </c>
      <c r="O1220" s="255"/>
      <c r="P1220" s="254" t="s">
        <v>151</v>
      </c>
      <c r="Q1220" s="254" t="s">
        <v>71</v>
      </c>
      <c r="R1220" s="254" t="s">
        <v>28</v>
      </c>
      <c r="S1220" s="256" t="s">
        <v>30</v>
      </c>
      <c r="T1220" s="246"/>
      <c r="U1220" s="175"/>
      <c r="V1220" s="21"/>
    </row>
    <row r="1221" spans="1:22" ht="16.5" customHeight="1" x14ac:dyDescent="0.25">
      <c r="A1221" s="245">
        <v>1196</v>
      </c>
      <c r="B1221" s="291"/>
      <c r="C1221" s="250">
        <v>44854</v>
      </c>
      <c r="D1221" s="250">
        <v>44854</v>
      </c>
      <c r="E1221" s="260" t="s">
        <v>38</v>
      </c>
      <c r="F1221" s="260">
        <v>860157040214246</v>
      </c>
      <c r="G1221" s="252"/>
      <c r="H1221" s="260" t="s">
        <v>139</v>
      </c>
      <c r="I1221" s="252"/>
      <c r="J1221" s="253">
        <v>125212203114.16</v>
      </c>
      <c r="K1221" s="254" t="s">
        <v>165</v>
      </c>
      <c r="L1221" s="255"/>
      <c r="M1221" s="256" t="s">
        <v>161</v>
      </c>
      <c r="N1221" s="254" t="s">
        <v>879</v>
      </c>
      <c r="O1221" s="255"/>
      <c r="P1221" s="254" t="s">
        <v>151</v>
      </c>
      <c r="Q1221" s="254" t="s">
        <v>152</v>
      </c>
      <c r="R1221" s="254" t="s">
        <v>28</v>
      </c>
      <c r="S1221" s="256" t="s">
        <v>369</v>
      </c>
      <c r="T1221" s="246"/>
      <c r="U1221" s="175"/>
      <c r="V1221" s="21"/>
    </row>
    <row r="1222" spans="1:22" ht="16.5" customHeight="1" x14ac:dyDescent="0.25">
      <c r="A1222" s="245">
        <v>1197</v>
      </c>
      <c r="B1222" s="291"/>
      <c r="C1222" s="250">
        <v>44854</v>
      </c>
      <c r="D1222" s="250">
        <v>44854</v>
      </c>
      <c r="E1222" s="260" t="s">
        <v>38</v>
      </c>
      <c r="F1222" s="260">
        <v>867717030486634</v>
      </c>
      <c r="G1222" s="260" t="s">
        <v>145</v>
      </c>
      <c r="H1222" s="260" t="s">
        <v>139</v>
      </c>
      <c r="I1222" s="252"/>
      <c r="J1222" s="253">
        <v>125212203114.16</v>
      </c>
      <c r="K1222" s="255"/>
      <c r="L1222" s="255"/>
      <c r="M1222" s="256" t="s">
        <v>161</v>
      </c>
      <c r="N1222" s="254" t="s">
        <v>40</v>
      </c>
      <c r="O1222" s="255"/>
      <c r="P1222" s="254" t="s">
        <v>151</v>
      </c>
      <c r="Q1222" s="254" t="s">
        <v>152</v>
      </c>
      <c r="R1222" s="254" t="s">
        <v>28</v>
      </c>
      <c r="S1222" s="256" t="s">
        <v>30</v>
      </c>
      <c r="T1222" s="246"/>
      <c r="U1222" s="175"/>
      <c r="V1222" s="21"/>
    </row>
    <row r="1223" spans="1:22" ht="16.5" customHeight="1" x14ac:dyDescent="0.25">
      <c r="A1223" s="245">
        <v>1198</v>
      </c>
      <c r="B1223" s="291"/>
      <c r="C1223" s="250">
        <v>44859</v>
      </c>
      <c r="D1223" s="250">
        <v>44859</v>
      </c>
      <c r="E1223" s="260" t="s">
        <v>38</v>
      </c>
      <c r="F1223" s="260">
        <v>867857039939322</v>
      </c>
      <c r="G1223" s="252"/>
      <c r="H1223" s="260" t="s">
        <v>139</v>
      </c>
      <c r="I1223" s="252"/>
      <c r="J1223" s="253">
        <v>125212203114.17</v>
      </c>
      <c r="K1223" s="261" t="s">
        <v>1144</v>
      </c>
      <c r="L1223" s="256" t="s">
        <v>161</v>
      </c>
      <c r="M1223" s="252"/>
      <c r="N1223" s="254" t="s">
        <v>66</v>
      </c>
      <c r="O1223" s="255"/>
      <c r="P1223" s="254" t="s">
        <v>167</v>
      </c>
      <c r="Q1223" s="254" t="s">
        <v>152</v>
      </c>
      <c r="R1223" s="254" t="s">
        <v>23</v>
      </c>
      <c r="S1223" s="256" t="s">
        <v>41</v>
      </c>
      <c r="T1223" s="246"/>
      <c r="U1223" s="175"/>
      <c r="V1223" s="21"/>
    </row>
    <row r="1224" spans="1:22" ht="16.5" customHeight="1" x14ac:dyDescent="0.25">
      <c r="A1224" s="245">
        <v>1199</v>
      </c>
      <c r="B1224" s="291"/>
      <c r="C1224" s="263">
        <v>44840</v>
      </c>
      <c r="D1224" s="263">
        <v>44841</v>
      </c>
      <c r="E1224" s="260" t="s">
        <v>19</v>
      </c>
      <c r="F1224" s="260">
        <v>869627031752207</v>
      </c>
      <c r="G1224" s="252"/>
      <c r="H1224" s="251" t="s">
        <v>139</v>
      </c>
      <c r="I1224" s="252"/>
      <c r="J1224" s="266">
        <v>125212203114.17</v>
      </c>
      <c r="K1224" s="251" t="s">
        <v>1145</v>
      </c>
      <c r="L1224" s="254" t="s">
        <v>189</v>
      </c>
      <c r="M1224" s="252"/>
      <c r="N1224" s="251" t="s">
        <v>173</v>
      </c>
      <c r="O1224" s="255"/>
      <c r="P1224" s="254" t="s">
        <v>151</v>
      </c>
      <c r="Q1224" s="251" t="s">
        <v>1099</v>
      </c>
      <c r="R1224" s="254" t="s">
        <v>28</v>
      </c>
      <c r="S1224" s="256" t="s">
        <v>30</v>
      </c>
      <c r="T1224" s="246"/>
      <c r="U1224" s="175"/>
      <c r="V1224" s="21"/>
    </row>
    <row r="1225" spans="1:22" ht="16.5" customHeight="1" x14ac:dyDescent="0.25">
      <c r="A1225" s="245">
        <v>1200</v>
      </c>
      <c r="B1225" s="291"/>
      <c r="C1225" s="263">
        <v>44840</v>
      </c>
      <c r="D1225" s="263">
        <v>44841</v>
      </c>
      <c r="E1225" s="260" t="s">
        <v>19</v>
      </c>
      <c r="F1225" s="260">
        <v>864811036960891</v>
      </c>
      <c r="G1225" s="251" t="s">
        <v>196</v>
      </c>
      <c r="H1225" s="251" t="s">
        <v>139</v>
      </c>
      <c r="I1225" s="256" t="s">
        <v>191</v>
      </c>
      <c r="J1225" s="253">
        <v>125212203114.17</v>
      </c>
      <c r="K1225" s="254" t="s">
        <v>1146</v>
      </c>
      <c r="L1225" s="255"/>
      <c r="M1225" s="254" t="s">
        <v>189</v>
      </c>
      <c r="N1225" s="254" t="s">
        <v>1147</v>
      </c>
      <c r="O1225" s="255"/>
      <c r="P1225" s="254" t="s">
        <v>151</v>
      </c>
      <c r="Q1225" s="254" t="s">
        <v>1102</v>
      </c>
      <c r="R1225" s="254" t="s">
        <v>28</v>
      </c>
      <c r="S1225" s="256" t="s">
        <v>30</v>
      </c>
      <c r="T1225" s="246"/>
      <c r="U1225" s="175"/>
      <c r="V1225" s="21"/>
    </row>
    <row r="1226" spans="1:22" ht="16.5" customHeight="1" x14ac:dyDescent="0.25">
      <c r="A1226" s="245">
        <v>1201</v>
      </c>
      <c r="B1226" s="291"/>
      <c r="C1226" s="263">
        <v>44851</v>
      </c>
      <c r="D1226" s="263">
        <v>44853</v>
      </c>
      <c r="E1226" s="260" t="s">
        <v>19</v>
      </c>
      <c r="F1226" s="260">
        <v>864811034159857</v>
      </c>
      <c r="G1226" s="252"/>
      <c r="H1226" s="251" t="s">
        <v>139</v>
      </c>
      <c r="I1226" s="252"/>
      <c r="J1226" s="253">
        <v>125212203114.17</v>
      </c>
      <c r="K1226" s="254" t="s">
        <v>890</v>
      </c>
      <c r="L1226" s="254" t="s">
        <v>193</v>
      </c>
      <c r="M1226" s="255"/>
      <c r="N1226" s="254" t="s">
        <v>1148</v>
      </c>
      <c r="O1226" s="255"/>
      <c r="P1226" s="254" t="s">
        <v>151</v>
      </c>
      <c r="Q1226" s="254" t="s">
        <v>71</v>
      </c>
      <c r="R1226" s="254" t="s">
        <v>23</v>
      </c>
      <c r="S1226" s="256" t="s">
        <v>27</v>
      </c>
      <c r="T1226" s="246"/>
      <c r="U1226" s="175"/>
      <c r="V1226" s="21"/>
    </row>
    <row r="1227" spans="1:22" ht="16.5" customHeight="1" x14ac:dyDescent="0.25">
      <c r="A1227" s="245">
        <v>1202</v>
      </c>
      <c r="B1227" s="291"/>
      <c r="C1227" s="263">
        <v>44851</v>
      </c>
      <c r="D1227" s="263">
        <v>44853</v>
      </c>
      <c r="E1227" s="260" t="s">
        <v>19</v>
      </c>
      <c r="F1227" s="260">
        <v>868926033944619</v>
      </c>
      <c r="G1227" s="252"/>
      <c r="H1227" s="251" t="s">
        <v>139</v>
      </c>
      <c r="I1227" s="252"/>
      <c r="J1227" s="267">
        <v>125212203114.16</v>
      </c>
      <c r="K1227" s="255"/>
      <c r="L1227" s="255"/>
      <c r="M1227" s="256" t="s">
        <v>189</v>
      </c>
      <c r="N1227" s="254" t="s">
        <v>199</v>
      </c>
      <c r="O1227" s="255"/>
      <c r="P1227" s="254" t="s">
        <v>151</v>
      </c>
      <c r="Q1227" s="254" t="s">
        <v>71</v>
      </c>
      <c r="R1227" s="254" t="s">
        <v>72</v>
      </c>
      <c r="S1227" s="256" t="s">
        <v>178</v>
      </c>
      <c r="T1227" s="246"/>
      <c r="U1227" s="175"/>
      <c r="V1227" s="21"/>
    </row>
    <row r="1228" spans="1:22" ht="16.5" customHeight="1" x14ac:dyDescent="0.25">
      <c r="A1228" s="245">
        <v>1203</v>
      </c>
      <c r="B1228" s="291"/>
      <c r="C1228" s="263">
        <v>44859</v>
      </c>
      <c r="D1228" s="263">
        <v>44859</v>
      </c>
      <c r="E1228" s="260" t="s">
        <v>19</v>
      </c>
      <c r="F1228" s="260">
        <v>868926033939841</v>
      </c>
      <c r="G1228" s="252"/>
      <c r="H1228" s="260" t="s">
        <v>139</v>
      </c>
      <c r="I1228" s="252"/>
      <c r="J1228" s="267">
        <v>125212203114.16</v>
      </c>
      <c r="K1228" s="261" t="s">
        <v>188</v>
      </c>
      <c r="L1228" s="260" t="s">
        <v>198</v>
      </c>
      <c r="M1228" s="256" t="s">
        <v>189</v>
      </c>
      <c r="N1228" s="261" t="s">
        <v>150</v>
      </c>
      <c r="O1228" s="255"/>
      <c r="P1228" s="261" t="s">
        <v>151</v>
      </c>
      <c r="Q1228" s="261" t="s">
        <v>152</v>
      </c>
      <c r="R1228" s="261" t="s">
        <v>72</v>
      </c>
      <c r="S1228" s="260" t="s">
        <v>364</v>
      </c>
      <c r="T1228" s="246"/>
      <c r="U1228" s="175"/>
      <c r="V1228" s="21"/>
    </row>
    <row r="1229" spans="1:22" ht="16.5" customHeight="1" x14ac:dyDescent="0.25">
      <c r="A1229" s="245">
        <v>1204</v>
      </c>
      <c r="B1229" s="291"/>
      <c r="C1229" s="263">
        <v>44859</v>
      </c>
      <c r="D1229" s="263">
        <v>44859</v>
      </c>
      <c r="E1229" s="260" t="s">
        <v>19</v>
      </c>
      <c r="F1229" s="260">
        <v>864811036923949</v>
      </c>
      <c r="G1229" s="252"/>
      <c r="H1229" s="260" t="s">
        <v>139</v>
      </c>
      <c r="I1229" s="252"/>
      <c r="J1229" s="267">
        <v>125212203114.16</v>
      </c>
      <c r="K1229" s="261" t="s">
        <v>521</v>
      </c>
      <c r="L1229" s="260" t="s">
        <v>198</v>
      </c>
      <c r="M1229" s="256" t="s">
        <v>189</v>
      </c>
      <c r="N1229" s="261" t="s">
        <v>150</v>
      </c>
      <c r="O1229" s="255"/>
      <c r="P1229" s="261" t="s">
        <v>151</v>
      </c>
      <c r="Q1229" s="261" t="s">
        <v>152</v>
      </c>
      <c r="R1229" s="261" t="s">
        <v>72</v>
      </c>
      <c r="S1229" s="260" t="s">
        <v>364</v>
      </c>
      <c r="T1229" s="246"/>
      <c r="U1229" s="175"/>
      <c r="V1229" s="21"/>
    </row>
    <row r="1230" spans="1:22" ht="16.5" customHeight="1" x14ac:dyDescent="0.25">
      <c r="A1230" s="245">
        <v>1205</v>
      </c>
      <c r="B1230" s="291"/>
      <c r="C1230" s="263">
        <v>44859</v>
      </c>
      <c r="D1230" s="255"/>
      <c r="E1230" s="260" t="s">
        <v>19</v>
      </c>
      <c r="F1230" s="260">
        <v>864811036955495</v>
      </c>
      <c r="G1230" s="252"/>
      <c r="H1230" s="260" t="s">
        <v>139</v>
      </c>
      <c r="I1230" s="252"/>
      <c r="J1230" s="267">
        <v>125212203114.16</v>
      </c>
      <c r="K1230" s="255"/>
      <c r="L1230" s="256" t="s">
        <v>189</v>
      </c>
      <c r="M1230" s="255"/>
      <c r="N1230" s="255"/>
      <c r="O1230" s="255"/>
      <c r="P1230" s="255"/>
      <c r="Q1230" s="255"/>
      <c r="R1230" s="255"/>
      <c r="S1230" s="252"/>
      <c r="T1230" s="246"/>
      <c r="U1230" s="175"/>
      <c r="V1230" s="21"/>
    </row>
    <row r="1231" spans="1:22" ht="16.5" customHeight="1" x14ac:dyDescent="0.25">
      <c r="A1231" s="245">
        <v>1206</v>
      </c>
      <c r="B1231" s="291"/>
      <c r="C1231" s="263">
        <v>44859</v>
      </c>
      <c r="D1231" s="255"/>
      <c r="E1231" s="260" t="s">
        <v>19</v>
      </c>
      <c r="F1231" s="260">
        <v>868926033965416</v>
      </c>
      <c r="G1231" s="252"/>
      <c r="H1231" s="260" t="s">
        <v>139</v>
      </c>
      <c r="I1231" s="252"/>
      <c r="J1231" s="267">
        <v>125212203114.14999</v>
      </c>
      <c r="K1231" s="255"/>
      <c r="L1231" s="256" t="s">
        <v>189</v>
      </c>
      <c r="M1231" s="255"/>
      <c r="N1231" s="255"/>
      <c r="O1231" s="255"/>
      <c r="P1231" s="255"/>
      <c r="Q1231" s="255"/>
      <c r="R1231" s="255"/>
      <c r="S1231" s="252"/>
      <c r="T1231" s="246"/>
      <c r="U1231" s="175"/>
      <c r="V1231" s="21"/>
    </row>
    <row r="1232" spans="1:22" ht="16.5" customHeight="1" x14ac:dyDescent="0.25">
      <c r="A1232" s="245">
        <v>1207</v>
      </c>
      <c r="B1232" s="291"/>
      <c r="C1232" s="263">
        <v>44859</v>
      </c>
      <c r="D1232" s="255"/>
      <c r="E1232" s="260" t="s">
        <v>19</v>
      </c>
      <c r="F1232" s="260">
        <v>866192037820832</v>
      </c>
      <c r="G1232" s="252"/>
      <c r="H1232" s="260" t="s">
        <v>139</v>
      </c>
      <c r="I1232" s="252"/>
      <c r="J1232" s="267">
        <v>125212203114.16</v>
      </c>
      <c r="K1232" s="255"/>
      <c r="L1232" s="256" t="s">
        <v>189</v>
      </c>
      <c r="M1232" s="255"/>
      <c r="N1232" s="255"/>
      <c r="O1232" s="261" t="s">
        <v>1149</v>
      </c>
      <c r="P1232" s="255"/>
      <c r="Q1232" s="255"/>
      <c r="R1232" s="255"/>
      <c r="S1232" s="252"/>
      <c r="T1232" s="246"/>
      <c r="U1232" s="175"/>
      <c r="V1232" s="21"/>
    </row>
    <row r="1233" spans="1:22" ht="16.5" customHeight="1" x14ac:dyDescent="0.25">
      <c r="A1233" s="245">
        <v>1208</v>
      </c>
      <c r="B1233" s="291"/>
      <c r="C1233" s="263">
        <v>44859</v>
      </c>
      <c r="D1233" s="255"/>
      <c r="E1233" s="260" t="s">
        <v>19</v>
      </c>
      <c r="F1233" s="260">
        <v>868926033929032</v>
      </c>
      <c r="G1233" s="252"/>
      <c r="H1233" s="260" t="s">
        <v>139</v>
      </c>
      <c r="I1233" s="252"/>
      <c r="J1233" s="267">
        <v>125212203114.16</v>
      </c>
      <c r="K1233" s="255"/>
      <c r="L1233" s="256" t="s">
        <v>189</v>
      </c>
      <c r="M1233" s="255"/>
      <c r="N1233" s="255"/>
      <c r="O1233" s="255"/>
      <c r="P1233" s="255"/>
      <c r="Q1233" s="255"/>
      <c r="R1233" s="255"/>
      <c r="S1233" s="252"/>
      <c r="T1233" s="246"/>
      <c r="U1233" s="175"/>
      <c r="V1233" s="21"/>
    </row>
    <row r="1234" spans="1:22" ht="16.5" customHeight="1" x14ac:dyDescent="0.25">
      <c r="A1234" s="245">
        <v>1209</v>
      </c>
      <c r="B1234" s="291"/>
      <c r="C1234" s="263">
        <v>44859</v>
      </c>
      <c r="D1234" s="255"/>
      <c r="E1234" s="260" t="s">
        <v>19</v>
      </c>
      <c r="F1234" s="260">
        <v>868926033950194</v>
      </c>
      <c r="G1234" s="252"/>
      <c r="H1234" s="260" t="s">
        <v>139</v>
      </c>
      <c r="I1234" s="252"/>
      <c r="J1234" s="267">
        <v>125212203114.16</v>
      </c>
      <c r="K1234" s="261" t="s">
        <v>174</v>
      </c>
      <c r="L1234" s="256" t="s">
        <v>189</v>
      </c>
      <c r="M1234" s="255"/>
      <c r="N1234" s="261" t="s">
        <v>230</v>
      </c>
      <c r="O1234" s="255"/>
      <c r="P1234" s="261" t="s">
        <v>151</v>
      </c>
      <c r="Q1234" s="261" t="s">
        <v>152</v>
      </c>
      <c r="R1234" s="261" t="s">
        <v>28</v>
      </c>
      <c r="S1234" s="260" t="s">
        <v>47</v>
      </c>
      <c r="T1234" s="246"/>
      <c r="U1234" s="175"/>
      <c r="V1234" s="21"/>
    </row>
    <row r="1235" spans="1:22" ht="16.5" customHeight="1" x14ac:dyDescent="0.25">
      <c r="A1235" s="245">
        <v>1210</v>
      </c>
      <c r="B1235" s="291"/>
      <c r="C1235" s="263">
        <v>44859</v>
      </c>
      <c r="D1235" s="255"/>
      <c r="E1235" s="260" t="s">
        <v>19</v>
      </c>
      <c r="F1235" s="260">
        <v>868345031032105</v>
      </c>
      <c r="G1235" s="252"/>
      <c r="H1235" s="260" t="s">
        <v>139</v>
      </c>
      <c r="I1235" s="255"/>
      <c r="J1235" s="267">
        <v>125212203114.16</v>
      </c>
      <c r="K1235" s="261" t="s">
        <v>174</v>
      </c>
      <c r="L1235" s="256" t="s">
        <v>189</v>
      </c>
      <c r="M1235" s="255"/>
      <c r="N1235" s="261" t="s">
        <v>230</v>
      </c>
      <c r="O1235" s="255"/>
      <c r="P1235" s="261" t="s">
        <v>151</v>
      </c>
      <c r="Q1235" s="261" t="s">
        <v>152</v>
      </c>
      <c r="R1235" s="261" t="s">
        <v>28</v>
      </c>
      <c r="S1235" s="260" t="s">
        <v>47</v>
      </c>
      <c r="T1235" s="246"/>
      <c r="U1235" s="175"/>
      <c r="V1235" s="21"/>
    </row>
    <row r="1236" spans="1:22" ht="16.5" customHeight="1" x14ac:dyDescent="0.25">
      <c r="A1236" s="245">
        <v>1211</v>
      </c>
      <c r="B1236" s="291"/>
      <c r="C1236" s="250">
        <v>44840</v>
      </c>
      <c r="D1236" s="250">
        <v>44841</v>
      </c>
      <c r="E1236" s="251" t="s">
        <v>16</v>
      </c>
      <c r="F1236" s="251">
        <v>862631037515268</v>
      </c>
      <c r="G1236" s="252"/>
      <c r="H1236" s="251" t="s">
        <v>139</v>
      </c>
      <c r="I1236" s="252"/>
      <c r="J1236" s="253">
        <v>125212203114.16</v>
      </c>
      <c r="K1236" s="254" t="s">
        <v>188</v>
      </c>
      <c r="L1236" s="254" t="s">
        <v>143</v>
      </c>
      <c r="M1236" s="255"/>
      <c r="N1236" s="254" t="s">
        <v>1150</v>
      </c>
      <c r="O1236" s="255"/>
      <c r="P1236" s="254" t="s">
        <v>151</v>
      </c>
      <c r="Q1236" s="254" t="s">
        <v>71</v>
      </c>
      <c r="R1236" s="254" t="s">
        <v>72</v>
      </c>
      <c r="S1236" s="256" t="s">
        <v>1151</v>
      </c>
      <c r="T1236" s="246"/>
      <c r="U1236" s="175"/>
      <c r="V1236" s="21"/>
    </row>
    <row r="1237" spans="1:22" ht="16.5" customHeight="1" x14ac:dyDescent="0.25">
      <c r="A1237" s="245">
        <v>1212</v>
      </c>
      <c r="B1237" s="291"/>
      <c r="C1237" s="250">
        <v>44840</v>
      </c>
      <c r="D1237" s="250">
        <v>44841</v>
      </c>
      <c r="E1237" s="251" t="s">
        <v>16</v>
      </c>
      <c r="F1237" s="251">
        <v>861694030931917</v>
      </c>
      <c r="G1237" s="252"/>
      <c r="H1237" s="251" t="s">
        <v>139</v>
      </c>
      <c r="I1237" s="254" t="s">
        <v>1152</v>
      </c>
      <c r="J1237" s="253">
        <v>125212203114.16</v>
      </c>
      <c r="K1237" s="261" t="s">
        <v>466</v>
      </c>
      <c r="L1237" s="255"/>
      <c r="M1237" s="254" t="s">
        <v>143</v>
      </c>
      <c r="N1237" s="261" t="s">
        <v>822</v>
      </c>
      <c r="O1237" s="255"/>
      <c r="P1237" s="261" t="s">
        <v>151</v>
      </c>
      <c r="Q1237" s="261" t="s">
        <v>71</v>
      </c>
      <c r="R1237" s="261" t="s">
        <v>23</v>
      </c>
      <c r="S1237" s="260" t="s">
        <v>27</v>
      </c>
      <c r="T1237" s="246"/>
      <c r="U1237" s="175"/>
      <c r="V1237" s="21"/>
    </row>
    <row r="1238" spans="1:22" ht="16.5" customHeight="1" x14ac:dyDescent="0.25">
      <c r="A1238" s="245">
        <v>1213</v>
      </c>
      <c r="B1238" s="260" t="s">
        <v>1153</v>
      </c>
      <c r="C1238" s="250">
        <v>44837</v>
      </c>
      <c r="D1238" s="250">
        <v>44839</v>
      </c>
      <c r="E1238" s="260" t="s">
        <v>542</v>
      </c>
      <c r="F1238" s="148" t="s">
        <v>1154</v>
      </c>
      <c r="G1238" s="252"/>
      <c r="H1238" s="260" t="s">
        <v>158</v>
      </c>
      <c r="I1238" s="256" t="s">
        <v>1155</v>
      </c>
      <c r="J1238" s="253">
        <v>125212203250.21001</v>
      </c>
      <c r="K1238" s="254" t="s">
        <v>1156</v>
      </c>
      <c r="L1238" s="255"/>
      <c r="M1238" s="255"/>
      <c r="N1238" s="254" t="s">
        <v>58</v>
      </c>
      <c r="O1238" s="255"/>
      <c r="P1238" s="254" t="s">
        <v>411</v>
      </c>
      <c r="Q1238" s="254" t="s">
        <v>152</v>
      </c>
      <c r="R1238" s="254" t="s">
        <v>23</v>
      </c>
      <c r="S1238" s="256" t="s">
        <v>807</v>
      </c>
      <c r="T1238" s="246"/>
      <c r="U1238" s="175"/>
      <c r="V1238" s="21"/>
    </row>
    <row r="1239" spans="1:22" ht="16.5" customHeight="1" x14ac:dyDescent="0.25">
      <c r="A1239" s="245">
        <v>1214</v>
      </c>
      <c r="B1239" s="291" t="s">
        <v>729</v>
      </c>
      <c r="C1239" s="263">
        <v>44852</v>
      </c>
      <c r="D1239" s="263">
        <v>44853</v>
      </c>
      <c r="E1239" s="260" t="s">
        <v>1074</v>
      </c>
      <c r="F1239" s="233">
        <v>861881051085067</v>
      </c>
      <c r="G1239" s="372"/>
      <c r="H1239" s="260" t="s">
        <v>158</v>
      </c>
      <c r="I1239" s="372"/>
      <c r="J1239" s="267">
        <v>125212203114.16</v>
      </c>
      <c r="K1239" s="261" t="s">
        <v>188</v>
      </c>
      <c r="L1239" s="261" t="s">
        <v>588</v>
      </c>
      <c r="M1239" s="373"/>
      <c r="N1239" s="261" t="s">
        <v>1157</v>
      </c>
      <c r="O1239" s="373"/>
      <c r="P1239" s="261" t="s">
        <v>151</v>
      </c>
      <c r="Q1239" s="261" t="s">
        <v>71</v>
      </c>
      <c r="R1239" s="261" t="s">
        <v>23</v>
      </c>
      <c r="S1239" s="260" t="s">
        <v>24</v>
      </c>
      <c r="T1239" s="246"/>
      <c r="U1239" s="175"/>
      <c r="V1239" s="21"/>
    </row>
    <row r="1240" spans="1:22" ht="16.5" customHeight="1" x14ac:dyDescent="0.25">
      <c r="A1240" s="245">
        <v>1215</v>
      </c>
      <c r="B1240" s="291"/>
      <c r="C1240" s="263">
        <v>44852</v>
      </c>
      <c r="D1240" s="263">
        <v>44853</v>
      </c>
      <c r="E1240" s="260" t="s">
        <v>1074</v>
      </c>
      <c r="F1240" s="233">
        <v>861881051086479</v>
      </c>
      <c r="G1240" s="372"/>
      <c r="H1240" s="260" t="s">
        <v>158</v>
      </c>
      <c r="I1240" s="372"/>
      <c r="J1240" s="267">
        <v>125212203114.16</v>
      </c>
      <c r="K1240" s="261" t="s">
        <v>378</v>
      </c>
      <c r="L1240" s="261" t="s">
        <v>588</v>
      </c>
      <c r="M1240" s="373"/>
      <c r="N1240" s="261" t="s">
        <v>1087</v>
      </c>
      <c r="O1240" s="373"/>
      <c r="P1240" s="261" t="s">
        <v>151</v>
      </c>
      <c r="Q1240" s="261" t="s">
        <v>71</v>
      </c>
      <c r="R1240" s="261" t="s">
        <v>23</v>
      </c>
      <c r="S1240" s="260" t="s">
        <v>24</v>
      </c>
      <c r="T1240" s="246"/>
      <c r="U1240" s="175"/>
      <c r="V1240" s="21"/>
    </row>
    <row r="1241" spans="1:22" ht="16.5" customHeight="1" x14ac:dyDescent="0.25">
      <c r="A1241" s="245">
        <v>1216</v>
      </c>
      <c r="B1241" s="291"/>
      <c r="C1241" s="250">
        <v>44859</v>
      </c>
      <c r="D1241" s="250">
        <v>44859</v>
      </c>
      <c r="E1241" s="260" t="s">
        <v>1056</v>
      </c>
      <c r="F1241" s="260">
        <v>861881051082650</v>
      </c>
      <c r="G1241" s="252"/>
      <c r="H1241" s="260" t="s">
        <v>158</v>
      </c>
      <c r="I1241" s="252"/>
      <c r="J1241" s="267">
        <v>125212203114.16</v>
      </c>
      <c r="K1241" s="261" t="s">
        <v>165</v>
      </c>
      <c r="L1241" s="261" t="s">
        <v>345</v>
      </c>
      <c r="M1241" s="254" t="s">
        <v>588</v>
      </c>
      <c r="N1241" s="254" t="s">
        <v>150</v>
      </c>
      <c r="O1241" s="255"/>
      <c r="P1241" s="261" t="s">
        <v>151</v>
      </c>
      <c r="Q1241" s="261" t="s">
        <v>152</v>
      </c>
      <c r="R1241" s="261" t="s">
        <v>23</v>
      </c>
      <c r="S1241" s="260" t="s">
        <v>25</v>
      </c>
      <c r="T1241" s="246"/>
      <c r="U1241" s="175"/>
      <c r="V1241" s="21"/>
    </row>
    <row r="1242" spans="1:22" ht="16.5" customHeight="1" x14ac:dyDescent="0.25">
      <c r="A1242" s="245">
        <v>1217</v>
      </c>
      <c r="B1242" s="291" t="s">
        <v>322</v>
      </c>
      <c r="C1242" s="250">
        <v>44846</v>
      </c>
      <c r="D1242" s="250">
        <v>44851</v>
      </c>
      <c r="E1242" s="260" t="s">
        <v>1056</v>
      </c>
      <c r="F1242" s="260">
        <v>862205051193011</v>
      </c>
      <c r="G1242" s="252"/>
      <c r="H1242" s="260" t="s">
        <v>158</v>
      </c>
      <c r="I1242" s="252"/>
      <c r="J1242" s="253">
        <v>125212203114.16</v>
      </c>
      <c r="K1242" s="255"/>
      <c r="L1242" s="254" t="s">
        <v>345</v>
      </c>
      <c r="M1242" s="254" t="s">
        <v>588</v>
      </c>
      <c r="N1242" s="254" t="s">
        <v>40</v>
      </c>
      <c r="O1242" s="255"/>
      <c r="P1242" s="254" t="s">
        <v>151</v>
      </c>
      <c r="Q1242" s="254" t="s">
        <v>152</v>
      </c>
      <c r="R1242" s="254" t="s">
        <v>28</v>
      </c>
      <c r="S1242" s="256" t="s">
        <v>30</v>
      </c>
      <c r="T1242" s="246"/>
      <c r="U1242" s="175"/>
      <c r="V1242" s="21"/>
    </row>
    <row r="1243" spans="1:22" ht="16.5" customHeight="1" x14ac:dyDescent="0.25">
      <c r="A1243" s="245">
        <v>1218</v>
      </c>
      <c r="B1243" s="291"/>
      <c r="C1243" s="250">
        <v>44847</v>
      </c>
      <c r="D1243" s="250">
        <v>44851</v>
      </c>
      <c r="E1243" s="260" t="s">
        <v>38</v>
      </c>
      <c r="F1243" s="260">
        <v>868183037798134</v>
      </c>
      <c r="G1243" s="252"/>
      <c r="H1243" s="260" t="s">
        <v>139</v>
      </c>
      <c r="I1243" s="252"/>
      <c r="J1243" s="253">
        <v>112078011007.17</v>
      </c>
      <c r="K1243" s="255"/>
      <c r="L1243" s="254" t="s">
        <v>161</v>
      </c>
      <c r="M1243" s="255"/>
      <c r="N1243" s="254" t="s">
        <v>230</v>
      </c>
      <c r="O1243" s="255"/>
      <c r="P1243" s="254" t="s">
        <v>151</v>
      </c>
      <c r="Q1243" s="254" t="s">
        <v>152</v>
      </c>
      <c r="R1243" s="254" t="s">
        <v>28</v>
      </c>
      <c r="S1243" s="256" t="s">
        <v>31</v>
      </c>
      <c r="T1243" s="246"/>
      <c r="U1243" s="175"/>
      <c r="V1243" s="21"/>
    </row>
    <row r="1244" spans="1:22" ht="16.5" customHeight="1" x14ac:dyDescent="0.25">
      <c r="A1244" s="245">
        <v>1219</v>
      </c>
      <c r="B1244" s="291"/>
      <c r="C1244" s="250">
        <v>44860</v>
      </c>
      <c r="D1244" s="255"/>
      <c r="E1244" s="260" t="s">
        <v>38</v>
      </c>
      <c r="F1244" s="260">
        <v>868183035865646</v>
      </c>
      <c r="G1244" s="252"/>
      <c r="H1244" s="260" t="s">
        <v>139</v>
      </c>
      <c r="I1244" s="252"/>
      <c r="J1244" s="253">
        <v>112078011007.17</v>
      </c>
      <c r="K1244" s="255"/>
      <c r="L1244" s="254" t="s">
        <v>161</v>
      </c>
      <c r="M1244" s="255"/>
      <c r="N1244" s="255"/>
      <c r="O1244" s="255"/>
      <c r="P1244" s="255"/>
      <c r="Q1244" s="255"/>
      <c r="R1244" s="255"/>
      <c r="S1244" s="252"/>
      <c r="T1244" s="246"/>
      <c r="U1244" s="175"/>
      <c r="V1244" s="21"/>
    </row>
    <row r="1245" spans="1:22" ht="16.5" customHeight="1" x14ac:dyDescent="0.25">
      <c r="A1245" s="245">
        <v>1220</v>
      </c>
      <c r="B1245" s="291" t="s">
        <v>324</v>
      </c>
      <c r="C1245" s="250">
        <v>44852</v>
      </c>
      <c r="D1245" s="250">
        <v>44854</v>
      </c>
      <c r="E1245" s="260" t="s">
        <v>39</v>
      </c>
      <c r="F1245" s="260">
        <v>860906041120574</v>
      </c>
      <c r="G1245" s="252"/>
      <c r="H1245" s="260" t="s">
        <v>139</v>
      </c>
      <c r="I1245" s="252"/>
      <c r="J1245" s="255"/>
      <c r="K1245" s="254" t="s">
        <v>1158</v>
      </c>
      <c r="L1245" s="254" t="s">
        <v>183</v>
      </c>
      <c r="M1245" s="254" t="s">
        <v>698</v>
      </c>
      <c r="N1245" s="254" t="s">
        <v>499</v>
      </c>
      <c r="O1245" s="255"/>
      <c r="P1245" s="254" t="s">
        <v>151</v>
      </c>
      <c r="Q1245" s="254" t="s">
        <v>152</v>
      </c>
      <c r="R1245" s="254" t="s">
        <v>28</v>
      </c>
      <c r="S1245" s="256" t="s">
        <v>500</v>
      </c>
      <c r="T1245" s="246"/>
      <c r="U1245" s="175"/>
      <c r="V1245" s="21"/>
    </row>
    <row r="1246" spans="1:22" ht="16.5" customHeight="1" x14ac:dyDescent="0.25">
      <c r="A1246" s="245">
        <v>1221</v>
      </c>
      <c r="B1246" s="291"/>
      <c r="C1246" s="250">
        <v>44852</v>
      </c>
      <c r="D1246" s="250">
        <v>44854</v>
      </c>
      <c r="E1246" s="260" t="s">
        <v>1074</v>
      </c>
      <c r="F1246" s="260">
        <v>861881051077924</v>
      </c>
      <c r="G1246" s="252"/>
      <c r="H1246" s="260" t="s">
        <v>158</v>
      </c>
      <c r="I1246" s="252"/>
      <c r="J1246" s="253">
        <v>125212203114.14999</v>
      </c>
      <c r="K1246" s="254" t="s">
        <v>354</v>
      </c>
      <c r="L1246" s="255"/>
      <c r="M1246" s="254" t="s">
        <v>176</v>
      </c>
      <c r="N1246" s="254" t="s">
        <v>1076</v>
      </c>
      <c r="O1246" s="255"/>
      <c r="P1246" s="254" t="s">
        <v>151</v>
      </c>
      <c r="Q1246" s="254" t="s">
        <v>152</v>
      </c>
      <c r="R1246" s="254" t="s">
        <v>23</v>
      </c>
      <c r="S1246" s="256" t="s">
        <v>24</v>
      </c>
      <c r="T1246" s="246"/>
      <c r="U1246" s="175"/>
      <c r="V1246" s="21"/>
    </row>
    <row r="1247" spans="1:22" ht="16.5" customHeight="1" x14ac:dyDescent="0.25">
      <c r="A1247" s="245">
        <v>1222</v>
      </c>
      <c r="B1247" s="291" t="s">
        <v>1159</v>
      </c>
      <c r="C1247" s="250">
        <v>44854</v>
      </c>
      <c r="D1247" s="250">
        <v>44860</v>
      </c>
      <c r="E1247" s="260" t="s">
        <v>39</v>
      </c>
      <c r="F1247" s="260">
        <v>860906041249415</v>
      </c>
      <c r="G1247" s="252"/>
      <c r="H1247" s="260" t="s">
        <v>158</v>
      </c>
      <c r="I1247" s="252"/>
      <c r="J1247" s="254" t="s">
        <v>1160</v>
      </c>
      <c r="K1247" s="254" t="s">
        <v>1129</v>
      </c>
      <c r="L1247" s="261" t="s">
        <v>698</v>
      </c>
      <c r="M1247" s="255"/>
      <c r="N1247" s="254" t="s">
        <v>150</v>
      </c>
      <c r="O1247" s="255"/>
      <c r="P1247" s="254" t="s">
        <v>151</v>
      </c>
      <c r="Q1247" s="254" t="s">
        <v>152</v>
      </c>
      <c r="R1247" s="254" t="s">
        <v>72</v>
      </c>
      <c r="S1247" s="256" t="s">
        <v>153</v>
      </c>
      <c r="T1247" s="246"/>
      <c r="U1247" s="175"/>
      <c r="V1247" s="21"/>
    </row>
    <row r="1248" spans="1:22" ht="16.5" customHeight="1" x14ac:dyDescent="0.25">
      <c r="A1248" s="245">
        <v>1223</v>
      </c>
      <c r="B1248" s="291"/>
      <c r="C1248" s="250">
        <v>44854</v>
      </c>
      <c r="D1248" s="250">
        <v>44860</v>
      </c>
      <c r="E1248" s="260" t="s">
        <v>39</v>
      </c>
      <c r="F1248" s="260">
        <v>860906041121010</v>
      </c>
      <c r="G1248" s="252"/>
      <c r="H1248" s="260" t="s">
        <v>158</v>
      </c>
      <c r="I1248" s="252"/>
      <c r="J1248" s="254" t="s">
        <v>1161</v>
      </c>
      <c r="K1248" s="255"/>
      <c r="L1248" s="260" t="s">
        <v>183</v>
      </c>
      <c r="M1248" s="261" t="s">
        <v>698</v>
      </c>
      <c r="N1248" s="254" t="s">
        <v>40</v>
      </c>
      <c r="O1248" s="255"/>
      <c r="P1248" s="261" t="s">
        <v>151</v>
      </c>
      <c r="Q1248" s="261" t="s">
        <v>152</v>
      </c>
      <c r="R1248" s="261" t="s">
        <v>23</v>
      </c>
      <c r="S1248" s="260" t="s">
        <v>30</v>
      </c>
      <c r="T1248" s="246"/>
      <c r="U1248" s="175"/>
      <c r="V1248" s="21"/>
    </row>
    <row r="1249" spans="1:22" ht="16.5" customHeight="1" x14ac:dyDescent="0.25">
      <c r="A1249" s="245">
        <v>1224</v>
      </c>
      <c r="B1249" s="291"/>
      <c r="C1249" s="250">
        <v>44854</v>
      </c>
      <c r="D1249" s="250">
        <v>44860</v>
      </c>
      <c r="E1249" s="260" t="s">
        <v>39</v>
      </c>
      <c r="F1249" s="260">
        <v>860906041157683</v>
      </c>
      <c r="G1249" s="252"/>
      <c r="H1249" s="260" t="s">
        <v>158</v>
      </c>
      <c r="I1249" s="252"/>
      <c r="J1249" s="254" t="s">
        <v>1162</v>
      </c>
      <c r="K1249" s="255"/>
      <c r="L1249" s="260" t="s">
        <v>183</v>
      </c>
      <c r="M1249" s="261" t="s">
        <v>698</v>
      </c>
      <c r="N1249" s="254" t="s">
        <v>40</v>
      </c>
      <c r="O1249" s="255"/>
      <c r="P1249" s="261" t="s">
        <v>151</v>
      </c>
      <c r="Q1249" s="261" t="s">
        <v>152</v>
      </c>
      <c r="R1249" s="261" t="s">
        <v>23</v>
      </c>
      <c r="S1249" s="260" t="s">
        <v>30</v>
      </c>
      <c r="T1249" s="246"/>
      <c r="U1249" s="175"/>
      <c r="V1249" s="21"/>
    </row>
    <row r="1250" spans="1:22" ht="16.5" customHeight="1" x14ac:dyDescent="0.25">
      <c r="A1250" s="245">
        <v>1225</v>
      </c>
      <c r="B1250" s="291"/>
      <c r="C1250" s="250">
        <v>44854</v>
      </c>
      <c r="D1250" s="250">
        <v>44860</v>
      </c>
      <c r="E1250" s="260" t="s">
        <v>39</v>
      </c>
      <c r="F1250" s="260">
        <v>860906041137107</v>
      </c>
      <c r="G1250" s="252"/>
      <c r="H1250" s="260" t="s">
        <v>158</v>
      </c>
      <c r="I1250" s="260" t="s">
        <v>1163</v>
      </c>
      <c r="J1250" s="261" t="s">
        <v>1161</v>
      </c>
      <c r="K1250" s="261" t="s">
        <v>188</v>
      </c>
      <c r="L1250" s="261" t="s">
        <v>972</v>
      </c>
      <c r="M1250" s="261" t="s">
        <v>698</v>
      </c>
      <c r="N1250" s="261" t="s">
        <v>1164</v>
      </c>
      <c r="O1250" s="255"/>
      <c r="P1250" s="261" t="s">
        <v>151</v>
      </c>
      <c r="Q1250" s="261" t="s">
        <v>152</v>
      </c>
      <c r="R1250" s="261" t="s">
        <v>23</v>
      </c>
      <c r="S1250" s="260" t="s">
        <v>41</v>
      </c>
      <c r="T1250" s="246"/>
      <c r="U1250" s="175"/>
      <c r="V1250" s="21"/>
    </row>
    <row r="1251" spans="1:22" ht="16.5" customHeight="1" x14ac:dyDescent="0.25">
      <c r="A1251" s="245">
        <v>1226</v>
      </c>
      <c r="B1251" s="291"/>
      <c r="C1251" s="250">
        <v>44854</v>
      </c>
      <c r="D1251" s="250">
        <v>44860</v>
      </c>
      <c r="E1251" s="260" t="s">
        <v>39</v>
      </c>
      <c r="F1251" s="260">
        <v>860904061145175</v>
      </c>
      <c r="G1251" s="252"/>
      <c r="H1251" s="260" t="s">
        <v>158</v>
      </c>
      <c r="I1251" s="252"/>
      <c r="J1251" s="261" t="s">
        <v>1162</v>
      </c>
      <c r="K1251" s="261" t="s">
        <v>1165</v>
      </c>
      <c r="L1251" s="261" t="s">
        <v>698</v>
      </c>
      <c r="M1251" s="255"/>
      <c r="N1251" s="261" t="s">
        <v>150</v>
      </c>
      <c r="O1251" s="255"/>
      <c r="P1251" s="261" t="s">
        <v>151</v>
      </c>
      <c r="Q1251" s="261" t="s">
        <v>152</v>
      </c>
      <c r="R1251" s="261" t="s">
        <v>23</v>
      </c>
      <c r="S1251" s="260" t="s">
        <v>26</v>
      </c>
      <c r="T1251" s="246"/>
      <c r="U1251" s="175"/>
      <c r="V1251" s="21"/>
    </row>
    <row r="1252" spans="1:22" ht="16.5" customHeight="1" x14ac:dyDescent="0.25">
      <c r="A1252" s="245">
        <v>1227</v>
      </c>
      <c r="B1252" s="291"/>
      <c r="C1252" s="250">
        <v>44854</v>
      </c>
      <c r="D1252" s="250">
        <v>44860</v>
      </c>
      <c r="E1252" s="260" t="s">
        <v>39</v>
      </c>
      <c r="F1252" s="260">
        <v>860906041121861</v>
      </c>
      <c r="G1252" s="252"/>
      <c r="H1252" s="260" t="s">
        <v>158</v>
      </c>
      <c r="I1252" s="252"/>
      <c r="J1252" s="261" t="s">
        <v>1161</v>
      </c>
      <c r="K1252" s="261" t="s">
        <v>1165</v>
      </c>
      <c r="L1252" s="260" t="s">
        <v>183</v>
      </c>
      <c r="M1252" s="261" t="s">
        <v>698</v>
      </c>
      <c r="N1252" s="261" t="s">
        <v>150</v>
      </c>
      <c r="O1252" s="255"/>
      <c r="P1252" s="261" t="s">
        <v>151</v>
      </c>
      <c r="Q1252" s="261" t="s">
        <v>152</v>
      </c>
      <c r="R1252" s="261" t="s">
        <v>72</v>
      </c>
      <c r="S1252" s="260" t="s">
        <v>157</v>
      </c>
      <c r="T1252" s="246"/>
      <c r="U1252" s="175"/>
      <c r="V1252" s="21"/>
    </row>
    <row r="1253" spans="1:22" ht="16.5" customHeight="1" x14ac:dyDescent="0.25">
      <c r="A1253" s="245">
        <v>1228</v>
      </c>
      <c r="B1253" s="291"/>
      <c r="C1253" s="250">
        <v>44854</v>
      </c>
      <c r="D1253" s="250">
        <v>44860</v>
      </c>
      <c r="E1253" s="260" t="s">
        <v>39</v>
      </c>
      <c r="F1253" s="260">
        <v>860906041126662</v>
      </c>
      <c r="G1253" s="252"/>
      <c r="H1253" s="260" t="s">
        <v>158</v>
      </c>
      <c r="I1253" s="252"/>
      <c r="J1253" s="261" t="s">
        <v>1166</v>
      </c>
      <c r="K1253" s="255"/>
      <c r="L1253" s="261" t="s">
        <v>698</v>
      </c>
      <c r="M1253" s="255"/>
      <c r="N1253" s="254" t="s">
        <v>40</v>
      </c>
      <c r="O1253" s="255"/>
      <c r="P1253" s="261" t="s">
        <v>151</v>
      </c>
      <c r="Q1253" s="261" t="s">
        <v>152</v>
      </c>
      <c r="R1253" s="261" t="s">
        <v>23</v>
      </c>
      <c r="S1253" s="260" t="s">
        <v>30</v>
      </c>
      <c r="T1253" s="246"/>
      <c r="U1253" s="175"/>
      <c r="V1253" s="21"/>
    </row>
    <row r="1254" spans="1:22" ht="16.5" customHeight="1" x14ac:dyDescent="0.25">
      <c r="A1254" s="245">
        <v>1229</v>
      </c>
      <c r="B1254" s="291"/>
      <c r="C1254" s="250">
        <v>44854</v>
      </c>
      <c r="D1254" s="250">
        <v>44860</v>
      </c>
      <c r="E1254" s="260" t="s">
        <v>39</v>
      </c>
      <c r="F1254" s="260">
        <v>860906041117992</v>
      </c>
      <c r="G1254" s="252"/>
      <c r="H1254" s="260" t="s">
        <v>158</v>
      </c>
      <c r="I1254" s="260" t="s">
        <v>1167</v>
      </c>
      <c r="J1254" s="261" t="s">
        <v>1161</v>
      </c>
      <c r="K1254" s="261" t="s">
        <v>226</v>
      </c>
      <c r="L1254" s="255"/>
      <c r="M1254" s="261" t="s">
        <v>698</v>
      </c>
      <c r="N1254" s="261" t="s">
        <v>1164</v>
      </c>
      <c r="O1254" s="255"/>
      <c r="P1254" s="261" t="s">
        <v>411</v>
      </c>
      <c r="Q1254" s="261" t="s">
        <v>152</v>
      </c>
      <c r="R1254" s="261" t="s">
        <v>23</v>
      </c>
      <c r="S1254" s="260" t="s">
        <v>41</v>
      </c>
      <c r="T1254" s="246"/>
      <c r="U1254" s="175"/>
      <c r="V1254" s="21"/>
    </row>
    <row r="1255" spans="1:22" ht="16.5" customHeight="1" x14ac:dyDescent="0.25">
      <c r="A1255" s="245">
        <v>1230</v>
      </c>
      <c r="B1255" s="291" t="s">
        <v>1022</v>
      </c>
      <c r="C1255" s="250">
        <v>44853</v>
      </c>
      <c r="D1255" s="250">
        <v>44856</v>
      </c>
      <c r="E1255" s="251" t="s">
        <v>1168</v>
      </c>
      <c r="F1255" s="251" t="s">
        <v>328</v>
      </c>
      <c r="G1255" s="252"/>
      <c r="H1255" s="251" t="s">
        <v>139</v>
      </c>
      <c r="I1255" s="252"/>
      <c r="J1255" s="255"/>
      <c r="K1255" s="254" t="s">
        <v>1169</v>
      </c>
      <c r="L1255" s="255"/>
      <c r="M1255" s="255"/>
      <c r="N1255" s="254" t="s">
        <v>779</v>
      </c>
      <c r="O1255" s="255"/>
      <c r="P1255" s="254" t="s">
        <v>151</v>
      </c>
      <c r="Q1255" s="254" t="s">
        <v>71</v>
      </c>
      <c r="R1255" s="254" t="s">
        <v>23</v>
      </c>
      <c r="S1255" s="256" t="s">
        <v>27</v>
      </c>
      <c r="T1255" s="246"/>
      <c r="U1255" s="175"/>
      <c r="V1255" s="21"/>
    </row>
    <row r="1256" spans="1:22" s="2" customFormat="1" ht="16.5" customHeight="1" x14ac:dyDescent="0.25">
      <c r="A1256" s="245">
        <v>1231</v>
      </c>
      <c r="B1256" s="291"/>
      <c r="C1256" s="250">
        <v>44853</v>
      </c>
      <c r="D1256" s="250">
        <v>44856</v>
      </c>
      <c r="E1256" s="251" t="s">
        <v>99</v>
      </c>
      <c r="F1256" s="251" t="s">
        <v>419</v>
      </c>
      <c r="G1256" s="252"/>
      <c r="H1256" s="251" t="s">
        <v>139</v>
      </c>
      <c r="I1256" s="252"/>
      <c r="J1256" s="255"/>
      <c r="K1256" s="254" t="s">
        <v>1170</v>
      </c>
      <c r="L1256" s="255"/>
      <c r="M1256" s="255"/>
      <c r="N1256" s="254" t="s">
        <v>263</v>
      </c>
      <c r="O1256" s="255"/>
      <c r="P1256" s="255"/>
      <c r="Q1256" s="254" t="s">
        <v>71</v>
      </c>
      <c r="R1256" s="254" t="s">
        <v>23</v>
      </c>
      <c r="S1256" s="256" t="s">
        <v>26</v>
      </c>
      <c r="T1256" s="247"/>
      <c r="U1256" s="138"/>
      <c r="V1256" s="138"/>
    </row>
    <row r="1257" spans="1:22" s="2" customFormat="1" ht="16.5" customHeight="1" x14ac:dyDescent="0.25">
      <c r="A1257" s="245">
        <v>1232</v>
      </c>
      <c r="B1257" s="291"/>
      <c r="C1257" s="250">
        <v>44853</v>
      </c>
      <c r="D1257" s="250">
        <v>44856</v>
      </c>
      <c r="E1257" s="251" t="s">
        <v>20</v>
      </c>
      <c r="F1257" s="251">
        <v>865209034364514</v>
      </c>
      <c r="G1257" s="252"/>
      <c r="H1257" s="251" t="s">
        <v>139</v>
      </c>
      <c r="I1257" s="252"/>
      <c r="J1257" s="253">
        <v>203162121025.09</v>
      </c>
      <c r="K1257" s="254" t="s">
        <v>172</v>
      </c>
      <c r="L1257" s="254" t="s">
        <v>442</v>
      </c>
      <c r="M1257" s="255"/>
      <c r="N1257" s="254" t="s">
        <v>1058</v>
      </c>
      <c r="O1257" s="255"/>
      <c r="P1257" s="254" t="s">
        <v>151</v>
      </c>
      <c r="Q1257" s="254" t="s">
        <v>71</v>
      </c>
      <c r="R1257" s="254" t="s">
        <v>23</v>
      </c>
      <c r="S1257" s="256" t="s">
        <v>27</v>
      </c>
      <c r="T1257" s="247"/>
      <c r="U1257" s="138"/>
      <c r="V1257" s="138"/>
    </row>
    <row r="1258" spans="1:22" ht="16.5" customHeight="1" x14ac:dyDescent="0.25">
      <c r="A1258" s="245">
        <v>1233</v>
      </c>
      <c r="B1258" s="291"/>
      <c r="C1258" s="250">
        <v>44853</v>
      </c>
      <c r="D1258" s="250">
        <v>44856</v>
      </c>
      <c r="E1258" s="251" t="s">
        <v>14</v>
      </c>
      <c r="F1258" s="251">
        <v>863306024449875</v>
      </c>
      <c r="G1258" s="252"/>
      <c r="H1258" s="251" t="s">
        <v>139</v>
      </c>
      <c r="I1258" s="252"/>
      <c r="J1258" s="253">
        <v>203162121068.09</v>
      </c>
      <c r="K1258" s="254" t="s">
        <v>994</v>
      </c>
      <c r="L1258" s="254" t="s">
        <v>427</v>
      </c>
      <c r="M1258" s="254" t="s">
        <v>428</v>
      </c>
      <c r="N1258" s="254" t="s">
        <v>879</v>
      </c>
      <c r="O1258" s="255"/>
      <c r="P1258" s="254" t="s">
        <v>151</v>
      </c>
      <c r="Q1258" s="254" t="s">
        <v>71</v>
      </c>
      <c r="R1258" s="254" t="s">
        <v>28</v>
      </c>
      <c r="S1258" s="256" t="s">
        <v>369</v>
      </c>
      <c r="T1258" s="246"/>
      <c r="U1258" s="175"/>
      <c r="V1258" s="21"/>
    </row>
    <row r="1259" spans="1:22" ht="16.5" customHeight="1" x14ac:dyDescent="0.25">
      <c r="A1259" s="245">
        <v>1234</v>
      </c>
      <c r="B1259" s="291"/>
      <c r="C1259" s="250">
        <v>44853</v>
      </c>
      <c r="D1259" s="250">
        <v>44856</v>
      </c>
      <c r="E1259" s="251" t="s">
        <v>14</v>
      </c>
      <c r="F1259" s="251">
        <v>864161026803671</v>
      </c>
      <c r="G1259" s="252"/>
      <c r="H1259" s="251" t="s">
        <v>139</v>
      </c>
      <c r="I1259" s="252"/>
      <c r="J1259" s="253">
        <v>203162121025.09</v>
      </c>
      <c r="K1259" s="255"/>
      <c r="L1259" s="254" t="s">
        <v>1171</v>
      </c>
      <c r="M1259" s="254" t="s">
        <v>428</v>
      </c>
      <c r="N1259" s="254" t="s">
        <v>40</v>
      </c>
      <c r="O1259" s="255"/>
      <c r="P1259" s="254" t="s">
        <v>151</v>
      </c>
      <c r="Q1259" s="254" t="s">
        <v>71</v>
      </c>
      <c r="R1259" s="254" t="s">
        <v>28</v>
      </c>
      <c r="S1259" s="256" t="s">
        <v>30</v>
      </c>
      <c r="T1259" s="246"/>
      <c r="U1259" s="175"/>
      <c r="V1259" s="21"/>
    </row>
    <row r="1260" spans="1:22" ht="16.5" customHeight="1" x14ac:dyDescent="0.25">
      <c r="A1260" s="245">
        <v>1235</v>
      </c>
      <c r="B1260" s="291"/>
      <c r="C1260" s="250">
        <v>44853</v>
      </c>
      <c r="D1260" s="250">
        <v>44856</v>
      </c>
      <c r="E1260" s="251" t="s">
        <v>18</v>
      </c>
      <c r="F1260" s="251">
        <v>861693034841353</v>
      </c>
      <c r="G1260" s="252"/>
      <c r="H1260" s="251" t="s">
        <v>139</v>
      </c>
      <c r="I1260" s="252"/>
      <c r="J1260" s="253">
        <v>203162121024.09</v>
      </c>
      <c r="K1260" s="254" t="s">
        <v>289</v>
      </c>
      <c r="L1260" s="254" t="s">
        <v>1172</v>
      </c>
      <c r="M1260" s="254" t="s">
        <v>1173</v>
      </c>
      <c r="N1260" s="254" t="s">
        <v>291</v>
      </c>
      <c r="O1260" s="255"/>
      <c r="P1260" s="254" t="s">
        <v>151</v>
      </c>
      <c r="Q1260" s="254" t="s">
        <v>71</v>
      </c>
      <c r="R1260" s="254" t="s">
        <v>72</v>
      </c>
      <c r="S1260" s="256" t="s">
        <v>258</v>
      </c>
      <c r="T1260" s="246"/>
      <c r="U1260" s="175"/>
      <c r="V1260" s="21"/>
    </row>
    <row r="1261" spans="1:22" ht="16.5" customHeight="1" x14ac:dyDescent="0.25">
      <c r="A1261" s="245">
        <v>1236</v>
      </c>
      <c r="B1261" s="291"/>
      <c r="C1261" s="250">
        <v>44853</v>
      </c>
      <c r="D1261" s="250">
        <v>44856</v>
      </c>
      <c r="E1261" s="251" t="s">
        <v>18</v>
      </c>
      <c r="F1261" s="251">
        <v>868004026323751</v>
      </c>
      <c r="G1261" s="252"/>
      <c r="H1261" s="251" t="s">
        <v>139</v>
      </c>
      <c r="I1261" s="252"/>
      <c r="J1261" s="255"/>
      <c r="K1261" s="254" t="s">
        <v>1174</v>
      </c>
      <c r="L1261" s="255"/>
      <c r="M1261" s="255"/>
      <c r="N1261" s="254" t="s">
        <v>263</v>
      </c>
      <c r="O1261" s="255"/>
      <c r="P1261" s="254" t="s">
        <v>167</v>
      </c>
      <c r="Q1261" s="254" t="s">
        <v>71</v>
      </c>
      <c r="R1261" s="254" t="s">
        <v>23</v>
      </c>
      <c r="S1261" s="256" t="s">
        <v>26</v>
      </c>
      <c r="T1261" s="246"/>
      <c r="U1261" s="175"/>
      <c r="V1261" s="21"/>
    </row>
    <row r="1262" spans="1:22" ht="16.5" customHeight="1" x14ac:dyDescent="0.25">
      <c r="A1262" s="245">
        <v>1237</v>
      </c>
      <c r="B1262" s="291"/>
      <c r="C1262" s="250">
        <v>44853</v>
      </c>
      <c r="D1262" s="250">
        <v>44856</v>
      </c>
      <c r="E1262" s="251" t="s">
        <v>18</v>
      </c>
      <c r="F1262" s="251">
        <v>861693038244968</v>
      </c>
      <c r="G1262" s="252"/>
      <c r="H1262" s="251" t="s">
        <v>139</v>
      </c>
      <c r="I1262" s="252"/>
      <c r="J1262" s="253">
        <v>203162121024.09</v>
      </c>
      <c r="K1262" s="254" t="s">
        <v>289</v>
      </c>
      <c r="L1262" s="254" t="s">
        <v>1175</v>
      </c>
      <c r="M1262" s="254" t="s">
        <v>1173</v>
      </c>
      <c r="N1262" s="254" t="s">
        <v>1176</v>
      </c>
      <c r="O1262" s="255"/>
      <c r="P1262" s="254" t="s">
        <v>151</v>
      </c>
      <c r="Q1262" s="254" t="s">
        <v>71</v>
      </c>
      <c r="R1262" s="254" t="s">
        <v>72</v>
      </c>
      <c r="S1262" s="256" t="s">
        <v>258</v>
      </c>
      <c r="T1262" s="246"/>
      <c r="U1262" s="175"/>
      <c r="V1262" s="21"/>
    </row>
    <row r="1263" spans="1:22" ht="16.5" customHeight="1" x14ac:dyDescent="0.25">
      <c r="A1263" s="245">
        <v>1238</v>
      </c>
      <c r="B1263" s="291"/>
      <c r="C1263" s="250">
        <v>44853</v>
      </c>
      <c r="D1263" s="250">
        <v>44856</v>
      </c>
      <c r="E1263" s="251" t="s">
        <v>18</v>
      </c>
      <c r="F1263" s="251">
        <v>868004027087926</v>
      </c>
      <c r="G1263" s="252"/>
      <c r="H1263" s="251" t="s">
        <v>139</v>
      </c>
      <c r="I1263" s="252"/>
      <c r="J1263" s="255"/>
      <c r="K1263" s="259" t="s">
        <v>1177</v>
      </c>
      <c r="L1263" s="255"/>
      <c r="M1263" s="255"/>
      <c r="N1263" s="254" t="s">
        <v>263</v>
      </c>
      <c r="O1263" s="255"/>
      <c r="P1263" s="254" t="s">
        <v>167</v>
      </c>
      <c r="Q1263" s="254" t="s">
        <v>71</v>
      </c>
      <c r="R1263" s="254" t="s">
        <v>23</v>
      </c>
      <c r="S1263" s="256" t="s">
        <v>26</v>
      </c>
      <c r="T1263" s="246"/>
      <c r="U1263" s="175"/>
      <c r="V1263" s="21"/>
    </row>
    <row r="1264" spans="1:22" ht="16.5" customHeight="1" x14ac:dyDescent="0.25">
      <c r="A1264" s="245">
        <v>1239</v>
      </c>
      <c r="B1264" s="291"/>
      <c r="C1264" s="250">
        <v>44853</v>
      </c>
      <c r="D1264" s="250">
        <v>44856</v>
      </c>
      <c r="E1264" s="251" t="s">
        <v>43</v>
      </c>
      <c r="F1264" s="251">
        <v>868183034552070</v>
      </c>
      <c r="G1264" s="252"/>
      <c r="H1264" s="251" t="s">
        <v>139</v>
      </c>
      <c r="I1264" s="252"/>
      <c r="J1264" s="253">
        <v>203162121016.09</v>
      </c>
      <c r="K1264" s="255"/>
      <c r="L1264" s="254" t="s">
        <v>242</v>
      </c>
      <c r="M1264" s="254" t="s">
        <v>161</v>
      </c>
      <c r="N1264" s="254" t="s">
        <v>1178</v>
      </c>
      <c r="O1264" s="255"/>
      <c r="P1264" s="254" t="s">
        <v>151</v>
      </c>
      <c r="Q1264" s="254" t="s">
        <v>71</v>
      </c>
      <c r="R1264" s="254" t="s">
        <v>28</v>
      </c>
      <c r="S1264" s="256" t="s">
        <v>31</v>
      </c>
      <c r="T1264" s="246"/>
      <c r="U1264" s="175"/>
      <c r="V1264" s="21"/>
    </row>
    <row r="1265" spans="1:22" ht="16.5" customHeight="1" x14ac:dyDescent="0.25">
      <c r="A1265" s="245">
        <v>1240</v>
      </c>
      <c r="B1265" s="291"/>
      <c r="C1265" s="250">
        <v>44853</v>
      </c>
      <c r="D1265" s="250">
        <v>44856</v>
      </c>
      <c r="E1265" s="251" t="s">
        <v>43</v>
      </c>
      <c r="F1265" s="251">
        <v>868183038045006</v>
      </c>
      <c r="G1265" s="252"/>
      <c r="H1265" s="251" t="s">
        <v>139</v>
      </c>
      <c r="I1265" s="252"/>
      <c r="J1265" s="253">
        <v>203162121026.09</v>
      </c>
      <c r="K1265" s="254" t="s">
        <v>1086</v>
      </c>
      <c r="L1265" s="254" t="s">
        <v>161</v>
      </c>
      <c r="M1265" s="255"/>
      <c r="N1265" s="254" t="s">
        <v>273</v>
      </c>
      <c r="O1265" s="255"/>
      <c r="P1265" s="254" t="s">
        <v>151</v>
      </c>
      <c r="Q1265" s="254" t="s">
        <v>71</v>
      </c>
      <c r="R1265" s="254" t="s">
        <v>72</v>
      </c>
      <c r="S1265" s="256" t="s">
        <v>258</v>
      </c>
      <c r="T1265" s="246"/>
      <c r="U1265" s="175"/>
      <c r="V1265" s="21"/>
    </row>
    <row r="1266" spans="1:22" ht="16.5" customHeight="1" x14ac:dyDescent="0.25">
      <c r="A1266" s="245">
        <v>1241</v>
      </c>
      <c r="B1266" s="291"/>
      <c r="C1266" s="250">
        <v>44853</v>
      </c>
      <c r="D1266" s="250">
        <v>44856</v>
      </c>
      <c r="E1266" s="251" t="s">
        <v>43</v>
      </c>
      <c r="F1266" s="251">
        <v>868183034654082</v>
      </c>
      <c r="G1266" s="252"/>
      <c r="H1266" s="251" t="s">
        <v>139</v>
      </c>
      <c r="I1266" s="252"/>
      <c r="J1266" s="253">
        <v>203162121026.09</v>
      </c>
      <c r="K1266" s="254" t="s">
        <v>1086</v>
      </c>
      <c r="L1266" s="255"/>
      <c r="M1266" s="254" t="s">
        <v>161</v>
      </c>
      <c r="N1266" s="254" t="s">
        <v>273</v>
      </c>
      <c r="O1266" s="255"/>
      <c r="P1266" s="254" t="s">
        <v>151</v>
      </c>
      <c r="Q1266" s="254" t="s">
        <v>71</v>
      </c>
      <c r="R1266" s="254" t="s">
        <v>72</v>
      </c>
      <c r="S1266" s="256" t="s">
        <v>258</v>
      </c>
      <c r="T1266" s="246"/>
      <c r="U1266" s="175"/>
      <c r="V1266" s="21"/>
    </row>
    <row r="1267" spans="1:22" ht="16.5" customHeight="1" x14ac:dyDescent="0.25">
      <c r="A1267" s="245">
        <v>1242</v>
      </c>
      <c r="B1267" s="291"/>
      <c r="C1267" s="250">
        <v>44853</v>
      </c>
      <c r="D1267" s="250">
        <v>44856</v>
      </c>
      <c r="E1267" s="251" t="s">
        <v>43</v>
      </c>
      <c r="F1267" s="251">
        <v>868183038014895</v>
      </c>
      <c r="G1267" s="252"/>
      <c r="H1267" s="251" t="s">
        <v>139</v>
      </c>
      <c r="I1267" s="252"/>
      <c r="J1267" s="253">
        <v>203162121025.09</v>
      </c>
      <c r="K1267" s="255"/>
      <c r="L1267" s="254" t="s">
        <v>161</v>
      </c>
      <c r="M1267" s="255"/>
      <c r="N1267" s="254" t="s">
        <v>194</v>
      </c>
      <c r="O1267" s="255"/>
      <c r="P1267" s="254" t="s">
        <v>151</v>
      </c>
      <c r="Q1267" s="254" t="s">
        <v>71</v>
      </c>
      <c r="R1267" s="254" t="s">
        <v>28</v>
      </c>
      <c r="S1267" s="256" t="s">
        <v>31</v>
      </c>
      <c r="T1267" s="246"/>
      <c r="U1267" s="175"/>
      <c r="V1267" s="21"/>
    </row>
    <row r="1268" spans="1:22" ht="16.5" customHeight="1" x14ac:dyDescent="0.25">
      <c r="A1268" s="245">
        <v>1243</v>
      </c>
      <c r="B1268" s="291"/>
      <c r="C1268" s="250">
        <v>44853</v>
      </c>
      <c r="D1268" s="250">
        <v>44856</v>
      </c>
      <c r="E1268" s="251" t="s">
        <v>43</v>
      </c>
      <c r="F1268" s="251">
        <v>868183034718143</v>
      </c>
      <c r="G1268" s="252"/>
      <c r="H1268" s="251" t="s">
        <v>139</v>
      </c>
      <c r="I1268" s="252"/>
      <c r="J1268" s="253">
        <v>14225007016.09</v>
      </c>
      <c r="K1268" s="254" t="s">
        <v>289</v>
      </c>
      <c r="L1268" s="256" t="s">
        <v>395</v>
      </c>
      <c r="M1268" s="254" t="s">
        <v>161</v>
      </c>
      <c r="N1268" s="254" t="s">
        <v>651</v>
      </c>
      <c r="O1268" s="255"/>
      <c r="P1268" s="254" t="s">
        <v>151</v>
      </c>
      <c r="Q1268" s="254" t="s">
        <v>71</v>
      </c>
      <c r="R1268" s="254" t="s">
        <v>72</v>
      </c>
      <c r="S1268" s="256" t="s">
        <v>258</v>
      </c>
      <c r="T1268" s="246"/>
      <c r="U1268" s="175"/>
      <c r="V1268" s="21"/>
    </row>
    <row r="1269" spans="1:22" ht="16.5" customHeight="1" x14ac:dyDescent="0.25">
      <c r="A1269" s="245">
        <v>1244</v>
      </c>
      <c r="B1269" s="291"/>
      <c r="C1269" s="250">
        <v>44853</v>
      </c>
      <c r="D1269" s="250">
        <v>44856</v>
      </c>
      <c r="E1269" s="251" t="s">
        <v>38</v>
      </c>
      <c r="F1269" s="251">
        <v>867857039919704</v>
      </c>
      <c r="G1269" s="252"/>
      <c r="H1269" s="251" t="s">
        <v>139</v>
      </c>
      <c r="I1269" s="252"/>
      <c r="J1269" s="255"/>
      <c r="K1269" s="254" t="s">
        <v>354</v>
      </c>
      <c r="L1269" s="255"/>
      <c r="M1269" s="255"/>
      <c r="N1269" s="254" t="s">
        <v>1179</v>
      </c>
      <c r="O1269" s="255"/>
      <c r="P1269" s="254" t="s">
        <v>151</v>
      </c>
      <c r="Q1269" s="254" t="s">
        <v>71</v>
      </c>
      <c r="R1269" s="254" t="s">
        <v>28</v>
      </c>
      <c r="S1269" s="256" t="s">
        <v>29</v>
      </c>
      <c r="T1269" s="246"/>
      <c r="U1269" s="175"/>
      <c r="V1269" s="21"/>
    </row>
    <row r="1270" spans="1:22" ht="16.5" customHeight="1" x14ac:dyDescent="0.25">
      <c r="A1270" s="245">
        <v>1245</v>
      </c>
      <c r="B1270" s="260" t="s">
        <v>742</v>
      </c>
      <c r="C1270" s="250">
        <v>44853</v>
      </c>
      <c r="D1270" s="250">
        <v>44854</v>
      </c>
      <c r="E1270" s="260" t="s">
        <v>542</v>
      </c>
      <c r="F1270" s="260" t="s">
        <v>1180</v>
      </c>
      <c r="G1270" s="260" t="s">
        <v>812</v>
      </c>
      <c r="H1270" s="260" t="s">
        <v>158</v>
      </c>
      <c r="I1270" s="256" t="s">
        <v>311</v>
      </c>
      <c r="J1270" s="254" t="s">
        <v>1181</v>
      </c>
      <c r="K1270" s="254" t="s">
        <v>1182</v>
      </c>
      <c r="L1270" s="254" t="s">
        <v>1096</v>
      </c>
      <c r="M1270" s="255"/>
      <c r="N1270" s="254" t="s">
        <v>1183</v>
      </c>
      <c r="O1270" s="255"/>
      <c r="P1270" s="254" t="s">
        <v>151</v>
      </c>
      <c r="Q1270" s="254" t="s">
        <v>152</v>
      </c>
      <c r="R1270" s="254" t="s">
        <v>28</v>
      </c>
      <c r="S1270" s="256" t="s">
        <v>29</v>
      </c>
      <c r="T1270" s="246"/>
      <c r="U1270" s="175"/>
      <c r="V1270" s="21"/>
    </row>
    <row r="1271" spans="1:22" s="2" customFormat="1" ht="16.5" customHeight="1" x14ac:dyDescent="0.25">
      <c r="A1271" s="245">
        <v>1246</v>
      </c>
      <c r="B1271" s="261" t="s">
        <v>748</v>
      </c>
      <c r="C1271" s="274">
        <v>44854</v>
      </c>
      <c r="D1271" s="274">
        <v>44855</v>
      </c>
      <c r="E1271" s="277" t="s">
        <v>38</v>
      </c>
      <c r="F1271" s="277">
        <v>868183038053448</v>
      </c>
      <c r="G1271" s="275"/>
      <c r="H1271" s="277" t="s">
        <v>139</v>
      </c>
      <c r="I1271" s="279" t="s">
        <v>1184</v>
      </c>
      <c r="J1271" s="280" t="s">
        <v>746</v>
      </c>
      <c r="K1271" s="280" t="s">
        <v>521</v>
      </c>
      <c r="L1271" s="280" t="s">
        <v>162</v>
      </c>
      <c r="M1271" s="280" t="s">
        <v>161</v>
      </c>
      <c r="N1271" s="280" t="s">
        <v>1185</v>
      </c>
      <c r="O1271" s="276"/>
      <c r="P1271" s="280" t="s">
        <v>151</v>
      </c>
      <c r="Q1271" s="280" t="s">
        <v>152</v>
      </c>
      <c r="R1271" s="280" t="s">
        <v>23</v>
      </c>
      <c r="S1271" s="279" t="s">
        <v>27</v>
      </c>
      <c r="T1271" s="248"/>
      <c r="U1271" s="150"/>
      <c r="V1271" s="150"/>
    </row>
    <row r="1272" spans="1:22" s="2" customFormat="1" ht="16.5" customHeight="1" x14ac:dyDescent="0.25">
      <c r="A1272" s="245">
        <v>1247</v>
      </c>
      <c r="B1272" s="357" t="s">
        <v>348</v>
      </c>
      <c r="C1272" s="250">
        <v>44845</v>
      </c>
      <c r="D1272" s="255"/>
      <c r="E1272" s="251" t="s">
        <v>543</v>
      </c>
      <c r="F1272" s="251">
        <v>869492055084825</v>
      </c>
      <c r="G1272" s="251" t="s">
        <v>1186</v>
      </c>
      <c r="H1272" s="251" t="s">
        <v>158</v>
      </c>
      <c r="I1272" s="251" t="s">
        <v>1187</v>
      </c>
      <c r="J1272" s="255"/>
      <c r="K1272" s="255"/>
      <c r="L1272" s="255"/>
      <c r="M1272" s="255"/>
      <c r="N1272" s="255"/>
      <c r="O1272" s="255"/>
      <c r="P1272" s="255"/>
      <c r="Q1272" s="255"/>
      <c r="R1272" s="255"/>
      <c r="S1272" s="255"/>
      <c r="T1272" s="248"/>
      <c r="U1272" s="150"/>
      <c r="V1272" s="150"/>
    </row>
    <row r="1273" spans="1:22" ht="16.5" customHeight="1" x14ac:dyDescent="0.25">
      <c r="A1273" s="245">
        <v>1248</v>
      </c>
      <c r="B1273" s="357"/>
      <c r="C1273" s="250">
        <v>44845</v>
      </c>
      <c r="D1273" s="255"/>
      <c r="E1273" s="251" t="s">
        <v>543</v>
      </c>
      <c r="F1273" s="251">
        <v>869492055117880</v>
      </c>
      <c r="G1273" s="251" t="s">
        <v>1186</v>
      </c>
      <c r="H1273" s="251" t="s">
        <v>158</v>
      </c>
      <c r="I1273" s="251" t="s">
        <v>1188</v>
      </c>
      <c r="J1273" s="255"/>
      <c r="K1273" s="255"/>
      <c r="L1273" s="255"/>
      <c r="M1273" s="255"/>
      <c r="N1273" s="255"/>
      <c r="O1273" s="255"/>
      <c r="P1273" s="255"/>
      <c r="Q1273" s="255"/>
      <c r="R1273" s="252"/>
      <c r="S1273" s="252"/>
      <c r="T1273" s="246"/>
      <c r="U1273" s="175"/>
      <c r="V1273" s="21"/>
    </row>
    <row r="1274" spans="1:22" ht="16.5" customHeight="1" x14ac:dyDescent="0.25">
      <c r="A1274" s="245">
        <v>1249</v>
      </c>
      <c r="B1274" s="357"/>
      <c r="C1274" s="250">
        <v>44845</v>
      </c>
      <c r="D1274" s="255"/>
      <c r="E1274" s="251" t="s">
        <v>543</v>
      </c>
      <c r="F1274" s="251">
        <v>869492055082134</v>
      </c>
      <c r="G1274" s="251" t="s">
        <v>1186</v>
      </c>
      <c r="H1274" s="251" t="s">
        <v>158</v>
      </c>
      <c r="I1274" s="251" t="s">
        <v>1189</v>
      </c>
      <c r="J1274" s="255"/>
      <c r="K1274" s="255"/>
      <c r="L1274" s="252"/>
      <c r="M1274" s="255"/>
      <c r="N1274" s="255"/>
      <c r="O1274" s="255"/>
      <c r="P1274" s="255"/>
      <c r="Q1274" s="255"/>
      <c r="R1274" s="252"/>
      <c r="S1274" s="252"/>
      <c r="T1274" s="246"/>
      <c r="U1274" s="175"/>
      <c r="V1274" s="21"/>
    </row>
    <row r="1275" spans="1:22" ht="16.5" customHeight="1" x14ac:dyDescent="0.25">
      <c r="A1275" s="245">
        <v>1250</v>
      </c>
      <c r="B1275" s="357"/>
      <c r="C1275" s="250">
        <v>44845</v>
      </c>
      <c r="D1275" s="250">
        <v>44858</v>
      </c>
      <c r="E1275" s="251" t="s">
        <v>542</v>
      </c>
      <c r="F1275" s="251" t="s">
        <v>1023</v>
      </c>
      <c r="G1275" s="251" t="s">
        <v>1190</v>
      </c>
      <c r="H1275" s="251" t="s">
        <v>158</v>
      </c>
      <c r="I1275" s="252"/>
      <c r="J1275" s="255"/>
      <c r="K1275" s="254" t="s">
        <v>226</v>
      </c>
      <c r="L1275" s="255"/>
      <c r="M1275" s="255"/>
      <c r="N1275" s="254" t="s">
        <v>816</v>
      </c>
      <c r="O1275" s="255"/>
      <c r="P1275" s="254" t="s">
        <v>167</v>
      </c>
      <c r="Q1275" s="254" t="s">
        <v>71</v>
      </c>
      <c r="R1275" s="254" t="s">
        <v>23</v>
      </c>
      <c r="S1275" s="256" t="s">
        <v>26</v>
      </c>
      <c r="T1275" s="246"/>
      <c r="U1275" s="175"/>
      <c r="V1275" s="21"/>
    </row>
    <row r="1276" spans="1:22" ht="16.5" customHeight="1" x14ac:dyDescent="0.25">
      <c r="A1276" s="245">
        <v>1251</v>
      </c>
      <c r="B1276" s="357"/>
      <c r="C1276" s="250">
        <v>44845</v>
      </c>
      <c r="D1276" s="250">
        <v>44858</v>
      </c>
      <c r="E1276" s="251" t="s">
        <v>542</v>
      </c>
      <c r="F1276" s="251" t="s">
        <v>1191</v>
      </c>
      <c r="G1276" s="251" t="s">
        <v>1190</v>
      </c>
      <c r="H1276" s="251" t="s">
        <v>158</v>
      </c>
      <c r="I1276" s="251" t="s">
        <v>1192</v>
      </c>
      <c r="J1276" s="267">
        <v>125212203250.21001</v>
      </c>
      <c r="K1276" s="255"/>
      <c r="L1276" s="261" t="s">
        <v>785</v>
      </c>
      <c r="M1276" s="255"/>
      <c r="N1276" s="261" t="s">
        <v>1193</v>
      </c>
      <c r="O1276" s="255"/>
      <c r="P1276" s="261" t="s">
        <v>151</v>
      </c>
      <c r="Q1276" s="261" t="s">
        <v>71</v>
      </c>
      <c r="R1276" s="261" t="s">
        <v>28</v>
      </c>
      <c r="S1276" s="260" t="s">
        <v>31</v>
      </c>
      <c r="T1276" s="246"/>
      <c r="U1276" s="175"/>
      <c r="V1276" s="21"/>
    </row>
    <row r="1277" spans="1:22" ht="16.5" customHeight="1" x14ac:dyDescent="0.25">
      <c r="A1277" s="245">
        <v>1252</v>
      </c>
      <c r="B1277" s="357"/>
      <c r="C1277" s="250">
        <v>44845</v>
      </c>
      <c r="D1277" s="250">
        <v>44858</v>
      </c>
      <c r="E1277" s="251" t="s">
        <v>542</v>
      </c>
      <c r="F1277" s="251" t="s">
        <v>1194</v>
      </c>
      <c r="G1277" s="251" t="s">
        <v>1190</v>
      </c>
      <c r="H1277" s="251" t="s">
        <v>158</v>
      </c>
      <c r="I1277" s="251">
        <v>32002992</v>
      </c>
      <c r="J1277" s="267">
        <v>125212203250.21001</v>
      </c>
      <c r="K1277" s="255"/>
      <c r="L1277" s="252"/>
      <c r="M1277" s="255"/>
      <c r="N1277" s="261" t="s">
        <v>1193</v>
      </c>
      <c r="O1277" s="255"/>
      <c r="P1277" s="261" t="s">
        <v>151</v>
      </c>
      <c r="Q1277" s="261" t="s">
        <v>71</v>
      </c>
      <c r="R1277" s="261" t="s">
        <v>28</v>
      </c>
      <c r="S1277" s="260" t="s">
        <v>31</v>
      </c>
      <c r="T1277" s="246"/>
      <c r="U1277" s="175"/>
      <c r="V1277" s="21"/>
    </row>
    <row r="1278" spans="1:22" ht="16.5" customHeight="1" x14ac:dyDescent="0.25">
      <c r="A1278" s="245">
        <v>1253</v>
      </c>
      <c r="B1278" s="357"/>
      <c r="C1278" s="250">
        <v>44845</v>
      </c>
      <c r="D1278" s="250">
        <v>44858</v>
      </c>
      <c r="E1278" s="251" t="s">
        <v>542</v>
      </c>
      <c r="F1278" s="251" t="s">
        <v>1195</v>
      </c>
      <c r="G1278" s="251" t="s">
        <v>1190</v>
      </c>
      <c r="H1278" s="251" t="s">
        <v>158</v>
      </c>
      <c r="I1278" s="251" t="s">
        <v>1196</v>
      </c>
      <c r="J1278" s="255"/>
      <c r="K1278" s="261" t="s">
        <v>226</v>
      </c>
      <c r="L1278" s="252"/>
      <c r="M1278" s="255"/>
      <c r="N1278" s="261" t="s">
        <v>816</v>
      </c>
      <c r="O1278" s="255"/>
      <c r="P1278" s="261" t="s">
        <v>167</v>
      </c>
      <c r="Q1278" s="261" t="s">
        <v>71</v>
      </c>
      <c r="R1278" s="261" t="s">
        <v>23</v>
      </c>
      <c r="S1278" s="260" t="s">
        <v>26</v>
      </c>
      <c r="T1278" s="246"/>
      <c r="U1278" s="175"/>
      <c r="V1278" s="21"/>
    </row>
    <row r="1279" spans="1:22" ht="16.5" customHeight="1" x14ac:dyDescent="0.25">
      <c r="A1279" s="245">
        <v>1254</v>
      </c>
      <c r="B1279" s="357"/>
      <c r="C1279" s="250">
        <v>44845</v>
      </c>
      <c r="D1279" s="250">
        <v>44858</v>
      </c>
      <c r="E1279" s="251" t="s">
        <v>542</v>
      </c>
      <c r="F1279" s="251" t="s">
        <v>1197</v>
      </c>
      <c r="G1279" s="251" t="s">
        <v>1190</v>
      </c>
      <c r="H1279" s="251" t="s">
        <v>158</v>
      </c>
      <c r="I1279" s="252"/>
      <c r="J1279" s="255"/>
      <c r="K1279" s="261" t="s">
        <v>226</v>
      </c>
      <c r="L1279" s="252"/>
      <c r="M1279" s="255"/>
      <c r="N1279" s="261" t="s">
        <v>816</v>
      </c>
      <c r="O1279" s="255"/>
      <c r="P1279" s="261" t="s">
        <v>167</v>
      </c>
      <c r="Q1279" s="261" t="s">
        <v>71</v>
      </c>
      <c r="R1279" s="261" t="s">
        <v>23</v>
      </c>
      <c r="S1279" s="260" t="s">
        <v>26</v>
      </c>
      <c r="T1279" s="246"/>
      <c r="U1279" s="175"/>
      <c r="V1279" s="21"/>
    </row>
    <row r="1280" spans="1:22" ht="16.5" customHeight="1" x14ac:dyDescent="0.25">
      <c r="A1280" s="245">
        <v>1255</v>
      </c>
      <c r="B1280" s="357"/>
      <c r="C1280" s="250">
        <v>44845</v>
      </c>
      <c r="D1280" s="250">
        <v>44858</v>
      </c>
      <c r="E1280" s="251" t="s">
        <v>542</v>
      </c>
      <c r="F1280" s="251" t="s">
        <v>1198</v>
      </c>
      <c r="G1280" s="251" t="s">
        <v>1190</v>
      </c>
      <c r="H1280" s="251" t="s">
        <v>158</v>
      </c>
      <c r="I1280" s="251">
        <v>32002392</v>
      </c>
      <c r="J1280" s="267">
        <v>125212203250.21001</v>
      </c>
      <c r="K1280" s="255"/>
      <c r="L1280" s="261" t="s">
        <v>785</v>
      </c>
      <c r="M1280" s="255"/>
      <c r="N1280" s="261" t="s">
        <v>1193</v>
      </c>
      <c r="O1280" s="255"/>
      <c r="P1280" s="261" t="s">
        <v>151</v>
      </c>
      <c r="Q1280" s="261" t="s">
        <v>71</v>
      </c>
      <c r="R1280" s="261" t="s">
        <v>28</v>
      </c>
      <c r="S1280" s="260" t="s">
        <v>31</v>
      </c>
      <c r="T1280" s="246"/>
      <c r="U1280" s="175"/>
      <c r="V1280" s="21"/>
    </row>
    <row r="1281" spans="1:22" ht="16.5" customHeight="1" x14ac:dyDescent="0.25">
      <c r="A1281" s="245">
        <v>1256</v>
      </c>
      <c r="B1281" s="357"/>
      <c r="C1281" s="250">
        <v>44845</v>
      </c>
      <c r="D1281" s="250">
        <v>44858</v>
      </c>
      <c r="E1281" s="251" t="s">
        <v>542</v>
      </c>
      <c r="F1281" s="251" t="s">
        <v>1199</v>
      </c>
      <c r="G1281" s="251" t="s">
        <v>1190</v>
      </c>
      <c r="H1281" s="251" t="s">
        <v>158</v>
      </c>
      <c r="I1281" s="251" t="s">
        <v>1200</v>
      </c>
      <c r="J1281" s="267">
        <v>125212203250.21001</v>
      </c>
      <c r="K1281" s="255"/>
      <c r="L1281" s="261" t="s">
        <v>1096</v>
      </c>
      <c r="M1281" s="255"/>
      <c r="N1281" s="261" t="s">
        <v>1193</v>
      </c>
      <c r="O1281" s="255"/>
      <c r="P1281" s="261" t="s">
        <v>151</v>
      </c>
      <c r="Q1281" s="261" t="s">
        <v>71</v>
      </c>
      <c r="R1281" s="261" t="s">
        <v>28</v>
      </c>
      <c r="S1281" s="260" t="s">
        <v>31</v>
      </c>
      <c r="T1281" s="246"/>
      <c r="U1281" s="175"/>
      <c r="V1281" s="21"/>
    </row>
    <row r="1282" spans="1:22" ht="16.5" customHeight="1" x14ac:dyDescent="0.25">
      <c r="A1282" s="245">
        <v>1257</v>
      </c>
      <c r="B1282" s="357"/>
      <c r="C1282" s="250">
        <v>44845</v>
      </c>
      <c r="D1282" s="250">
        <v>44858</v>
      </c>
      <c r="E1282" s="251" t="s">
        <v>542</v>
      </c>
      <c r="F1282" s="251" t="s">
        <v>1201</v>
      </c>
      <c r="G1282" s="251" t="s">
        <v>1190</v>
      </c>
      <c r="H1282" s="251" t="s">
        <v>158</v>
      </c>
      <c r="I1282" s="268">
        <v>32000000</v>
      </c>
      <c r="J1282" s="267">
        <v>125212203250.21001</v>
      </c>
      <c r="K1282" s="255"/>
      <c r="L1282" s="261" t="s">
        <v>785</v>
      </c>
      <c r="M1282" s="255"/>
      <c r="N1282" s="261" t="s">
        <v>1193</v>
      </c>
      <c r="O1282" s="255"/>
      <c r="P1282" s="261" t="s">
        <v>151</v>
      </c>
      <c r="Q1282" s="261" t="s">
        <v>71</v>
      </c>
      <c r="R1282" s="261" t="s">
        <v>28</v>
      </c>
      <c r="S1282" s="260" t="s">
        <v>31</v>
      </c>
      <c r="T1282" s="246"/>
      <c r="U1282" s="175"/>
      <c r="V1282" s="21"/>
    </row>
    <row r="1283" spans="1:22" ht="16.5" customHeight="1" x14ac:dyDescent="0.25">
      <c r="A1283" s="245">
        <v>1258</v>
      </c>
      <c r="B1283" s="357"/>
      <c r="C1283" s="250">
        <v>44845</v>
      </c>
      <c r="D1283" s="250">
        <v>44848</v>
      </c>
      <c r="E1283" s="251" t="s">
        <v>333</v>
      </c>
      <c r="F1283" s="251" t="s">
        <v>419</v>
      </c>
      <c r="G1283" s="252"/>
      <c r="H1283" s="251" t="s">
        <v>139</v>
      </c>
      <c r="I1283" s="252"/>
      <c r="J1283" s="255"/>
      <c r="K1283" s="255"/>
      <c r="L1283" s="255"/>
      <c r="M1283" s="255"/>
      <c r="N1283" s="255"/>
      <c r="O1283" s="255"/>
      <c r="P1283" s="255"/>
      <c r="Q1283" s="255"/>
      <c r="R1283" s="252"/>
      <c r="S1283" s="252"/>
      <c r="T1283" s="246"/>
      <c r="U1283" s="175"/>
      <c r="V1283" s="21"/>
    </row>
    <row r="1284" spans="1:22" ht="16.5" customHeight="1" x14ac:dyDescent="0.25">
      <c r="A1284" s="245">
        <v>1259</v>
      </c>
      <c r="B1284" s="357"/>
      <c r="C1284" s="250">
        <v>44845</v>
      </c>
      <c r="D1284" s="250">
        <v>44848</v>
      </c>
      <c r="E1284" s="251" t="s">
        <v>39</v>
      </c>
      <c r="F1284" s="251">
        <v>860906041182822</v>
      </c>
      <c r="G1284" s="252"/>
      <c r="H1284" s="251" t="s">
        <v>139</v>
      </c>
      <c r="I1284" s="256" t="s">
        <v>1202</v>
      </c>
      <c r="J1284" s="254" t="s">
        <v>702</v>
      </c>
      <c r="K1284" s="254" t="s">
        <v>1203</v>
      </c>
      <c r="L1284" s="255"/>
      <c r="M1284" s="259" t="s">
        <v>1204</v>
      </c>
      <c r="N1284" s="254" t="s">
        <v>377</v>
      </c>
      <c r="O1284" s="255"/>
      <c r="P1284" s="254" t="s">
        <v>151</v>
      </c>
      <c r="Q1284" s="254" t="s">
        <v>71</v>
      </c>
      <c r="R1284" s="254" t="s">
        <v>23</v>
      </c>
      <c r="S1284" s="256" t="s">
        <v>26</v>
      </c>
      <c r="T1284" s="246"/>
      <c r="U1284" s="175"/>
      <c r="V1284" s="21"/>
    </row>
    <row r="1285" spans="1:22" ht="16.5" customHeight="1" x14ac:dyDescent="0.25">
      <c r="A1285" s="245">
        <v>1260</v>
      </c>
      <c r="B1285" s="357"/>
      <c r="C1285" s="250">
        <v>44845</v>
      </c>
      <c r="D1285" s="250">
        <v>44848</v>
      </c>
      <c r="E1285" s="251" t="s">
        <v>39</v>
      </c>
      <c r="F1285" s="251">
        <v>860906041142677</v>
      </c>
      <c r="G1285" s="252"/>
      <c r="H1285" s="251" t="s">
        <v>139</v>
      </c>
      <c r="I1285" s="252"/>
      <c r="J1285" s="254" t="s">
        <v>702</v>
      </c>
      <c r="K1285" s="261" t="s">
        <v>1205</v>
      </c>
      <c r="L1285" s="259" t="s">
        <v>712</v>
      </c>
      <c r="M1285" s="255"/>
      <c r="N1285" s="254" t="s">
        <v>948</v>
      </c>
      <c r="O1285" s="255"/>
      <c r="P1285" s="288" t="s">
        <v>151</v>
      </c>
      <c r="Q1285" s="254" t="s">
        <v>71</v>
      </c>
      <c r="R1285" s="288" t="s">
        <v>28</v>
      </c>
      <c r="S1285" s="256" t="s">
        <v>46</v>
      </c>
      <c r="T1285" s="246"/>
      <c r="U1285" s="175"/>
      <c r="V1285" s="21"/>
    </row>
    <row r="1286" spans="1:22" ht="16.5" customHeight="1" x14ac:dyDescent="0.25">
      <c r="A1286" s="245">
        <v>1261</v>
      </c>
      <c r="B1286" s="357"/>
      <c r="C1286" s="250">
        <v>44845</v>
      </c>
      <c r="D1286" s="250">
        <v>44848</v>
      </c>
      <c r="E1286" s="251" t="s">
        <v>1056</v>
      </c>
      <c r="F1286" s="251">
        <v>862205051190108</v>
      </c>
      <c r="G1286" s="252"/>
      <c r="H1286" s="251" t="s">
        <v>158</v>
      </c>
      <c r="I1286" s="252"/>
      <c r="J1286" s="253">
        <v>125212203114.16</v>
      </c>
      <c r="K1286" s="254" t="s">
        <v>217</v>
      </c>
      <c r="L1286" s="254" t="s">
        <v>588</v>
      </c>
      <c r="M1286" s="255"/>
      <c r="N1286" s="254" t="s">
        <v>194</v>
      </c>
      <c r="O1286" s="255"/>
      <c r="P1286" s="254" t="s">
        <v>151</v>
      </c>
      <c r="Q1286" s="254" t="s">
        <v>71</v>
      </c>
      <c r="R1286" s="254" t="s">
        <v>28</v>
      </c>
      <c r="S1286" s="256" t="s">
        <v>31</v>
      </c>
      <c r="T1286" s="246"/>
      <c r="U1286" s="175"/>
      <c r="V1286" s="21"/>
    </row>
    <row r="1287" spans="1:22" ht="16.5" customHeight="1" x14ac:dyDescent="0.25">
      <c r="A1287" s="245">
        <v>1262</v>
      </c>
      <c r="B1287" s="357"/>
      <c r="C1287" s="250">
        <v>44845</v>
      </c>
      <c r="D1287" s="250">
        <v>44848</v>
      </c>
      <c r="E1287" s="251" t="s">
        <v>1056</v>
      </c>
      <c r="F1287" s="251">
        <v>862205051193680</v>
      </c>
      <c r="G1287" s="252"/>
      <c r="H1287" s="251" t="s">
        <v>158</v>
      </c>
      <c r="I1287" s="252"/>
      <c r="J1287" s="253">
        <v>125212203114.16</v>
      </c>
      <c r="K1287" s="288" t="s">
        <v>1206</v>
      </c>
      <c r="L1287" s="288" t="s">
        <v>588</v>
      </c>
      <c r="M1287" s="255"/>
      <c r="N1287" s="254" t="s">
        <v>1207</v>
      </c>
      <c r="O1287" s="255"/>
      <c r="P1287" s="288" t="s">
        <v>151</v>
      </c>
      <c r="Q1287" s="254" t="s">
        <v>71</v>
      </c>
      <c r="R1287" s="288" t="s">
        <v>23</v>
      </c>
      <c r="S1287" s="256" t="s">
        <v>95</v>
      </c>
      <c r="T1287" s="246"/>
      <c r="U1287" s="175"/>
      <c r="V1287" s="21"/>
    </row>
    <row r="1288" spans="1:22" ht="16.5" customHeight="1" x14ac:dyDescent="0.25">
      <c r="A1288" s="245">
        <v>1263</v>
      </c>
      <c r="B1288" s="357"/>
      <c r="C1288" s="250">
        <v>44845</v>
      </c>
      <c r="D1288" s="250">
        <v>44848</v>
      </c>
      <c r="E1288" s="251" t="s">
        <v>1056</v>
      </c>
      <c r="F1288" s="251">
        <v>862205051178665</v>
      </c>
      <c r="G1288" s="252"/>
      <c r="H1288" s="251" t="s">
        <v>158</v>
      </c>
      <c r="I1288" s="252"/>
      <c r="J1288" s="253">
        <v>125212203114.16</v>
      </c>
      <c r="K1288" s="288" t="s">
        <v>1208</v>
      </c>
      <c r="L1288" s="288" t="s">
        <v>588</v>
      </c>
      <c r="M1288" s="255"/>
      <c r="N1288" s="254" t="s">
        <v>173</v>
      </c>
      <c r="O1288" s="255"/>
      <c r="P1288" s="288" t="s">
        <v>151</v>
      </c>
      <c r="Q1288" s="254" t="s">
        <v>71</v>
      </c>
      <c r="R1288" s="288" t="s">
        <v>28</v>
      </c>
      <c r="S1288" s="256" t="s">
        <v>30</v>
      </c>
      <c r="T1288" s="246"/>
      <c r="U1288" s="175"/>
      <c r="V1288" s="21"/>
    </row>
    <row r="1289" spans="1:22" ht="16.5" customHeight="1" x14ac:dyDescent="0.25">
      <c r="A1289" s="245">
        <v>1264</v>
      </c>
      <c r="B1289" s="357"/>
      <c r="C1289" s="250">
        <v>44860</v>
      </c>
      <c r="D1289" s="250">
        <v>44867</v>
      </c>
      <c r="E1289" s="251" t="s">
        <v>1056</v>
      </c>
      <c r="F1289" s="260">
        <v>861881051088814</v>
      </c>
      <c r="G1289" s="252"/>
      <c r="H1289" s="260" t="s">
        <v>158</v>
      </c>
      <c r="I1289" s="252"/>
      <c r="J1289" s="253">
        <v>125212203114.16</v>
      </c>
      <c r="K1289" s="255"/>
      <c r="L1289" s="255"/>
      <c r="M1289" s="254" t="s">
        <v>588</v>
      </c>
      <c r="N1289" s="254" t="s">
        <v>173</v>
      </c>
      <c r="O1289" s="255"/>
      <c r="P1289" s="254" t="s">
        <v>151</v>
      </c>
      <c r="Q1289" s="261" t="s">
        <v>152</v>
      </c>
      <c r="R1289" s="254" t="s">
        <v>28</v>
      </c>
      <c r="S1289" s="256" t="s">
        <v>30</v>
      </c>
      <c r="T1289" s="246"/>
      <c r="U1289" s="175"/>
      <c r="V1289" s="21"/>
    </row>
    <row r="1290" spans="1:22" ht="16.5" customHeight="1" x14ac:dyDescent="0.25">
      <c r="A1290" s="245">
        <v>1265</v>
      </c>
      <c r="B1290" s="357"/>
      <c r="C1290" s="250">
        <v>44860</v>
      </c>
      <c r="D1290" s="250">
        <v>44867</v>
      </c>
      <c r="E1290" s="251" t="s">
        <v>1074</v>
      </c>
      <c r="F1290" s="260">
        <v>861881051086057</v>
      </c>
      <c r="G1290" s="252"/>
      <c r="H1290" s="260" t="s">
        <v>158</v>
      </c>
      <c r="I1290" s="252"/>
      <c r="J1290" s="253">
        <v>125212203114.16</v>
      </c>
      <c r="K1290" s="288" t="s">
        <v>1208</v>
      </c>
      <c r="L1290" s="255"/>
      <c r="M1290" s="288" t="s">
        <v>588</v>
      </c>
      <c r="N1290" s="261" t="s">
        <v>1209</v>
      </c>
      <c r="O1290" s="255"/>
      <c r="P1290" s="261" t="s">
        <v>151</v>
      </c>
      <c r="Q1290" s="261" t="s">
        <v>152</v>
      </c>
      <c r="R1290" s="261" t="s">
        <v>23</v>
      </c>
      <c r="S1290" s="260" t="s">
        <v>24</v>
      </c>
      <c r="T1290" s="246"/>
      <c r="U1290" s="175"/>
      <c r="V1290" s="21"/>
    </row>
    <row r="1291" spans="1:22" ht="16.5" customHeight="1" x14ac:dyDescent="0.25">
      <c r="A1291" s="245">
        <v>1266</v>
      </c>
      <c r="B1291" s="357"/>
      <c r="C1291" s="250">
        <v>44860</v>
      </c>
      <c r="D1291" s="250">
        <v>44867</v>
      </c>
      <c r="E1291" s="251" t="s">
        <v>1056</v>
      </c>
      <c r="F1291" s="260">
        <v>862205051174805</v>
      </c>
      <c r="G1291" s="252"/>
      <c r="H1291" s="260" t="s">
        <v>158</v>
      </c>
      <c r="I1291" s="252"/>
      <c r="J1291" s="253">
        <v>125212203114.16</v>
      </c>
      <c r="K1291" s="255"/>
      <c r="L1291" s="255"/>
      <c r="M1291" s="288" t="s">
        <v>588</v>
      </c>
      <c r="N1291" s="254" t="s">
        <v>173</v>
      </c>
      <c r="O1291" s="255"/>
      <c r="P1291" s="288" t="s">
        <v>151</v>
      </c>
      <c r="Q1291" s="261" t="s">
        <v>152</v>
      </c>
      <c r="R1291" s="288" t="s">
        <v>28</v>
      </c>
      <c r="S1291" s="256" t="s">
        <v>30</v>
      </c>
      <c r="T1291" s="246"/>
      <c r="U1291" s="175"/>
      <c r="V1291" s="21"/>
    </row>
    <row r="1292" spans="1:22" ht="16.5" customHeight="1" x14ac:dyDescent="0.25">
      <c r="A1292" s="245">
        <v>1267</v>
      </c>
      <c r="B1292" s="357"/>
      <c r="C1292" s="250">
        <v>44860</v>
      </c>
      <c r="D1292" s="250">
        <v>44867</v>
      </c>
      <c r="E1292" s="251" t="s">
        <v>1056</v>
      </c>
      <c r="F1292" s="260">
        <v>861881054164596</v>
      </c>
      <c r="G1292" s="252"/>
      <c r="H1292" s="260" t="s">
        <v>158</v>
      </c>
      <c r="I1292" s="252"/>
      <c r="J1292" s="253">
        <v>125212203114.16</v>
      </c>
      <c r="K1292" s="255"/>
      <c r="L1292" s="255"/>
      <c r="M1292" s="288" t="s">
        <v>588</v>
      </c>
      <c r="N1292" s="254" t="s">
        <v>173</v>
      </c>
      <c r="O1292" s="255"/>
      <c r="P1292" s="288" t="s">
        <v>151</v>
      </c>
      <c r="Q1292" s="261" t="s">
        <v>152</v>
      </c>
      <c r="R1292" s="288" t="s">
        <v>28</v>
      </c>
      <c r="S1292" s="256" t="s">
        <v>30</v>
      </c>
      <c r="T1292" s="246"/>
      <c r="U1292" s="175"/>
      <c r="V1292" s="21"/>
    </row>
    <row r="1293" spans="1:22" ht="16.5" customHeight="1" x14ac:dyDescent="0.25">
      <c r="A1293" s="245">
        <v>1268</v>
      </c>
      <c r="B1293" s="357"/>
      <c r="C1293" s="250">
        <v>44860</v>
      </c>
      <c r="D1293" s="250">
        <v>44867</v>
      </c>
      <c r="E1293" s="251" t="s">
        <v>1074</v>
      </c>
      <c r="F1293" s="260">
        <v>861881051072313</v>
      </c>
      <c r="G1293" s="252"/>
      <c r="H1293" s="260" t="s">
        <v>158</v>
      </c>
      <c r="I1293" s="252"/>
      <c r="J1293" s="253">
        <v>125212203114.16</v>
      </c>
      <c r="K1293" s="288" t="s">
        <v>1208</v>
      </c>
      <c r="L1293" s="255"/>
      <c r="M1293" s="288" t="s">
        <v>588</v>
      </c>
      <c r="N1293" s="261" t="s">
        <v>1209</v>
      </c>
      <c r="O1293" s="255"/>
      <c r="P1293" s="261" t="s">
        <v>151</v>
      </c>
      <c r="Q1293" s="261" t="s">
        <v>152</v>
      </c>
      <c r="R1293" s="261" t="s">
        <v>23</v>
      </c>
      <c r="S1293" s="260" t="s">
        <v>24</v>
      </c>
      <c r="T1293" s="246"/>
      <c r="U1293" s="175"/>
      <c r="V1293" s="21"/>
    </row>
    <row r="1294" spans="1:22" ht="16.5" customHeight="1" x14ac:dyDescent="0.25">
      <c r="A1294" s="245">
        <v>1269</v>
      </c>
      <c r="B1294" s="357"/>
      <c r="C1294" s="250">
        <v>44860</v>
      </c>
      <c r="D1294" s="250">
        <v>44867</v>
      </c>
      <c r="E1294" s="251" t="s">
        <v>1074</v>
      </c>
      <c r="F1294" s="260">
        <v>861881054172169</v>
      </c>
      <c r="G1294" s="252"/>
      <c r="H1294" s="260" t="s">
        <v>158</v>
      </c>
      <c r="I1294" s="252"/>
      <c r="J1294" s="253">
        <v>125212203114.16</v>
      </c>
      <c r="K1294" s="288" t="s">
        <v>1208</v>
      </c>
      <c r="L1294" s="255"/>
      <c r="M1294" s="288" t="s">
        <v>588</v>
      </c>
      <c r="N1294" s="261" t="s">
        <v>1209</v>
      </c>
      <c r="O1294" s="255"/>
      <c r="P1294" s="261" t="s">
        <v>151</v>
      </c>
      <c r="Q1294" s="261" t="s">
        <v>152</v>
      </c>
      <c r="R1294" s="261" t="s">
        <v>23</v>
      </c>
      <c r="S1294" s="260" t="s">
        <v>24</v>
      </c>
      <c r="T1294" s="246"/>
      <c r="U1294" s="175"/>
      <c r="V1294" s="21"/>
    </row>
    <row r="1295" spans="1:22" ht="16.5" customHeight="1" x14ac:dyDescent="0.25">
      <c r="A1295" s="245">
        <v>1270</v>
      </c>
      <c r="B1295" s="357"/>
      <c r="C1295" s="250">
        <v>44860</v>
      </c>
      <c r="D1295" s="250">
        <v>44867</v>
      </c>
      <c r="E1295" s="251" t="s">
        <v>1074</v>
      </c>
      <c r="F1295" s="260">
        <v>861881051087352</v>
      </c>
      <c r="G1295" s="252"/>
      <c r="H1295" s="260" t="s">
        <v>158</v>
      </c>
      <c r="I1295" s="252"/>
      <c r="J1295" s="253">
        <v>125212203114.16</v>
      </c>
      <c r="K1295" s="288" t="s">
        <v>1208</v>
      </c>
      <c r="L1295" s="255"/>
      <c r="M1295" s="288" t="s">
        <v>588</v>
      </c>
      <c r="N1295" s="261" t="s">
        <v>1209</v>
      </c>
      <c r="O1295" s="255"/>
      <c r="P1295" s="261" t="s">
        <v>151</v>
      </c>
      <c r="Q1295" s="261" t="s">
        <v>152</v>
      </c>
      <c r="R1295" s="261" t="s">
        <v>23</v>
      </c>
      <c r="S1295" s="260" t="s">
        <v>24</v>
      </c>
      <c r="T1295" s="246"/>
      <c r="U1295" s="175"/>
      <c r="V1295" s="21"/>
    </row>
    <row r="1296" spans="1:22" ht="16.5" customHeight="1" x14ac:dyDescent="0.25">
      <c r="A1296" s="245">
        <v>1271</v>
      </c>
      <c r="B1296" s="357"/>
      <c r="C1296" s="250">
        <v>44860</v>
      </c>
      <c r="D1296" s="250">
        <v>44867</v>
      </c>
      <c r="E1296" s="251" t="s">
        <v>1056</v>
      </c>
      <c r="F1296" s="260">
        <v>862205051171157</v>
      </c>
      <c r="G1296" s="252"/>
      <c r="H1296" s="260" t="s">
        <v>158</v>
      </c>
      <c r="I1296" s="252"/>
      <c r="J1296" s="253">
        <v>125212203114.16</v>
      </c>
      <c r="K1296" s="255"/>
      <c r="L1296" s="255"/>
      <c r="M1296" s="288" t="s">
        <v>588</v>
      </c>
      <c r="N1296" s="254" t="s">
        <v>173</v>
      </c>
      <c r="O1296" s="255"/>
      <c r="P1296" s="288" t="s">
        <v>151</v>
      </c>
      <c r="Q1296" s="261" t="s">
        <v>152</v>
      </c>
      <c r="R1296" s="288" t="s">
        <v>28</v>
      </c>
      <c r="S1296" s="256" t="s">
        <v>30</v>
      </c>
      <c r="T1296" s="246"/>
      <c r="U1296" s="175"/>
      <c r="V1296" s="21"/>
    </row>
    <row r="1297" spans="1:22" ht="16.5" customHeight="1" x14ac:dyDescent="0.25">
      <c r="A1297" s="245">
        <v>1272</v>
      </c>
      <c r="B1297" s="357"/>
      <c r="C1297" s="250">
        <v>44860</v>
      </c>
      <c r="D1297" s="250">
        <v>44867</v>
      </c>
      <c r="E1297" s="251" t="s">
        <v>1074</v>
      </c>
      <c r="F1297" s="260">
        <v>861881051084086</v>
      </c>
      <c r="G1297" s="252"/>
      <c r="H1297" s="260" t="s">
        <v>158</v>
      </c>
      <c r="I1297" s="252"/>
      <c r="J1297" s="253">
        <v>125212203114.16</v>
      </c>
      <c r="K1297" s="288" t="s">
        <v>1208</v>
      </c>
      <c r="L1297" s="255"/>
      <c r="M1297" s="288" t="s">
        <v>588</v>
      </c>
      <c r="N1297" s="261" t="s">
        <v>1209</v>
      </c>
      <c r="O1297" s="255"/>
      <c r="P1297" s="261" t="s">
        <v>151</v>
      </c>
      <c r="Q1297" s="261" t="s">
        <v>152</v>
      </c>
      <c r="R1297" s="261" t="s">
        <v>23</v>
      </c>
      <c r="S1297" s="260" t="s">
        <v>24</v>
      </c>
      <c r="T1297" s="246"/>
      <c r="U1297" s="175"/>
      <c r="V1297" s="21"/>
    </row>
    <row r="1298" spans="1:22" ht="16.5" customHeight="1" x14ac:dyDescent="0.25">
      <c r="A1298" s="245">
        <v>1273</v>
      </c>
      <c r="B1298" s="357"/>
      <c r="C1298" s="250">
        <v>44860</v>
      </c>
      <c r="D1298" s="250">
        <v>44867</v>
      </c>
      <c r="E1298" s="251" t="s">
        <v>1056</v>
      </c>
      <c r="F1298" s="260">
        <v>862205051198002</v>
      </c>
      <c r="G1298" s="252"/>
      <c r="H1298" s="260" t="s">
        <v>158</v>
      </c>
      <c r="I1298" s="252"/>
      <c r="J1298" s="253">
        <v>125212203114.16</v>
      </c>
      <c r="K1298" s="255"/>
      <c r="L1298" s="255"/>
      <c r="M1298" s="288" t="s">
        <v>588</v>
      </c>
      <c r="N1298" s="254" t="s">
        <v>173</v>
      </c>
      <c r="O1298" s="255"/>
      <c r="P1298" s="288" t="s">
        <v>151</v>
      </c>
      <c r="Q1298" s="261" t="s">
        <v>152</v>
      </c>
      <c r="R1298" s="288" t="s">
        <v>28</v>
      </c>
      <c r="S1298" s="256" t="s">
        <v>30</v>
      </c>
      <c r="T1298" s="246"/>
      <c r="U1298" s="175"/>
      <c r="V1298" s="21"/>
    </row>
    <row r="1299" spans="1:22" ht="16.5" customHeight="1" x14ac:dyDescent="0.25">
      <c r="A1299" s="245">
        <v>1274</v>
      </c>
      <c r="B1299" s="357"/>
      <c r="C1299" s="250">
        <v>44860</v>
      </c>
      <c r="D1299" s="250">
        <v>44867</v>
      </c>
      <c r="E1299" s="251" t="s">
        <v>1056</v>
      </c>
      <c r="F1299" s="260">
        <v>861881054167029</v>
      </c>
      <c r="G1299" s="252"/>
      <c r="H1299" s="260" t="s">
        <v>158</v>
      </c>
      <c r="I1299" s="252"/>
      <c r="J1299" s="253">
        <v>125212203114.16</v>
      </c>
      <c r="K1299" s="255"/>
      <c r="L1299" s="255"/>
      <c r="M1299" s="288" t="s">
        <v>588</v>
      </c>
      <c r="N1299" s="254" t="s">
        <v>173</v>
      </c>
      <c r="O1299" s="255"/>
      <c r="P1299" s="288" t="s">
        <v>151</v>
      </c>
      <c r="Q1299" s="261" t="s">
        <v>152</v>
      </c>
      <c r="R1299" s="288" t="s">
        <v>28</v>
      </c>
      <c r="S1299" s="256" t="s">
        <v>30</v>
      </c>
      <c r="T1299" s="246"/>
      <c r="U1299" s="175"/>
      <c r="V1299" s="21"/>
    </row>
    <row r="1300" spans="1:22" ht="16.5" customHeight="1" x14ac:dyDescent="0.25">
      <c r="A1300" s="245">
        <v>1275</v>
      </c>
      <c r="B1300" s="357"/>
      <c r="C1300" s="250">
        <v>44860</v>
      </c>
      <c r="D1300" s="250">
        <v>44867</v>
      </c>
      <c r="E1300" s="251" t="s">
        <v>1074</v>
      </c>
      <c r="F1300" s="260">
        <v>861881051082957</v>
      </c>
      <c r="G1300" s="260" t="s">
        <v>145</v>
      </c>
      <c r="H1300" s="260" t="s">
        <v>158</v>
      </c>
      <c r="I1300" s="260" t="s">
        <v>215</v>
      </c>
      <c r="J1300" s="253">
        <v>125212203114.16</v>
      </c>
      <c r="K1300" s="288" t="s">
        <v>1208</v>
      </c>
      <c r="L1300" s="255"/>
      <c r="M1300" s="288" t="s">
        <v>588</v>
      </c>
      <c r="N1300" s="261" t="s">
        <v>1209</v>
      </c>
      <c r="O1300" s="255"/>
      <c r="P1300" s="261" t="s">
        <v>151</v>
      </c>
      <c r="Q1300" s="261" t="s">
        <v>152</v>
      </c>
      <c r="R1300" s="261" t="s">
        <v>23</v>
      </c>
      <c r="S1300" s="260" t="s">
        <v>24</v>
      </c>
      <c r="T1300" s="246"/>
      <c r="U1300" s="175"/>
      <c r="V1300" s="21"/>
    </row>
    <row r="1301" spans="1:22" ht="16.5" customHeight="1" x14ac:dyDescent="0.25">
      <c r="A1301" s="245">
        <v>1276</v>
      </c>
      <c r="B1301" s="357"/>
      <c r="C1301" s="250">
        <v>44860</v>
      </c>
      <c r="D1301" s="250">
        <v>44867</v>
      </c>
      <c r="E1301" s="251" t="s">
        <v>1074</v>
      </c>
      <c r="F1301" s="260">
        <v>862205051196857</v>
      </c>
      <c r="G1301" s="252"/>
      <c r="H1301" s="260" t="s">
        <v>158</v>
      </c>
      <c r="I1301" s="252"/>
      <c r="J1301" s="253">
        <v>125212203114.16</v>
      </c>
      <c r="K1301" s="288" t="s">
        <v>1208</v>
      </c>
      <c r="L1301" s="255"/>
      <c r="M1301" s="288" t="s">
        <v>588</v>
      </c>
      <c r="N1301" s="261" t="s">
        <v>1209</v>
      </c>
      <c r="O1301" s="255"/>
      <c r="P1301" s="261" t="s">
        <v>151</v>
      </c>
      <c r="Q1301" s="261" t="s">
        <v>152</v>
      </c>
      <c r="R1301" s="261" t="s">
        <v>23</v>
      </c>
      <c r="S1301" s="260" t="s">
        <v>24</v>
      </c>
      <c r="T1301" s="246"/>
      <c r="U1301" s="175"/>
      <c r="V1301" s="21"/>
    </row>
    <row r="1302" spans="1:22" ht="16.5" customHeight="1" x14ac:dyDescent="0.25">
      <c r="A1302" s="245">
        <v>1277</v>
      </c>
      <c r="B1302" s="357"/>
      <c r="C1302" s="263">
        <v>44860</v>
      </c>
      <c r="D1302" s="250">
        <v>44867</v>
      </c>
      <c r="E1302" s="251" t="s">
        <v>333</v>
      </c>
      <c r="F1302" s="251" t="s">
        <v>1210</v>
      </c>
      <c r="G1302" s="252"/>
      <c r="H1302" s="251" t="s">
        <v>158</v>
      </c>
      <c r="I1302" s="252"/>
      <c r="J1302" s="255"/>
      <c r="K1302" s="261" t="s">
        <v>892</v>
      </c>
      <c r="L1302" s="255"/>
      <c r="M1302" s="255"/>
      <c r="N1302" s="261" t="s">
        <v>1211</v>
      </c>
      <c r="O1302" s="255"/>
      <c r="P1302" s="261" t="s">
        <v>411</v>
      </c>
      <c r="Q1302" s="261" t="s">
        <v>152</v>
      </c>
      <c r="R1302" s="260" t="s">
        <v>23</v>
      </c>
      <c r="S1302" s="260" t="s">
        <v>27</v>
      </c>
      <c r="T1302" s="246"/>
      <c r="U1302" s="175"/>
      <c r="V1302" s="21"/>
    </row>
    <row r="1303" spans="1:22" ht="16.5" customHeight="1" x14ac:dyDescent="0.25">
      <c r="A1303" s="245">
        <v>1278</v>
      </c>
      <c r="B1303" s="358" t="s">
        <v>563</v>
      </c>
      <c r="C1303" s="281">
        <v>44861</v>
      </c>
      <c r="D1303" s="282">
        <v>44868</v>
      </c>
      <c r="E1303" s="283" t="s">
        <v>1074</v>
      </c>
      <c r="F1303" s="283">
        <v>862205051196444</v>
      </c>
      <c r="G1303" s="284"/>
      <c r="H1303" s="283" t="s">
        <v>158</v>
      </c>
      <c r="I1303" s="283" t="s">
        <v>191</v>
      </c>
      <c r="J1303" s="285">
        <v>125212203114.147</v>
      </c>
      <c r="K1303" s="286" t="s">
        <v>1075</v>
      </c>
      <c r="L1303" s="287"/>
      <c r="M1303" s="286" t="s">
        <v>588</v>
      </c>
      <c r="N1303" s="286" t="s">
        <v>1215</v>
      </c>
      <c r="O1303" s="287"/>
      <c r="P1303" s="286" t="s">
        <v>151</v>
      </c>
      <c r="Q1303" s="286" t="s">
        <v>71</v>
      </c>
      <c r="R1303" s="286" t="s">
        <v>23</v>
      </c>
      <c r="S1303" s="283" t="s">
        <v>24</v>
      </c>
      <c r="T1303" s="246"/>
      <c r="U1303" s="175"/>
      <c r="V1303" s="21"/>
    </row>
    <row r="1304" spans="1:22" ht="16.5" customHeight="1" x14ac:dyDescent="0.25">
      <c r="A1304" s="245">
        <v>1279</v>
      </c>
      <c r="B1304" s="358"/>
      <c r="C1304" s="250">
        <v>44861</v>
      </c>
      <c r="D1304" s="269">
        <v>44868</v>
      </c>
      <c r="E1304" s="251" t="s">
        <v>1056</v>
      </c>
      <c r="F1304" s="251">
        <v>862205051184069</v>
      </c>
      <c r="G1304" s="251" t="s">
        <v>196</v>
      </c>
      <c r="H1304" s="251" t="s">
        <v>158</v>
      </c>
      <c r="I1304" s="251" t="s">
        <v>215</v>
      </c>
      <c r="J1304" s="278">
        <v>125212203114.157</v>
      </c>
      <c r="K1304" s="257" t="s">
        <v>378</v>
      </c>
      <c r="L1304" s="257" t="s">
        <v>588</v>
      </c>
      <c r="M1304" s="255"/>
      <c r="N1304" s="257" t="s">
        <v>1087</v>
      </c>
      <c r="O1304" s="255"/>
      <c r="P1304" s="257" t="s">
        <v>151</v>
      </c>
      <c r="Q1304" s="257" t="s">
        <v>71</v>
      </c>
      <c r="R1304" s="257" t="s">
        <v>23</v>
      </c>
      <c r="S1304" s="251" t="s">
        <v>24</v>
      </c>
      <c r="T1304" s="246"/>
      <c r="U1304" s="175"/>
      <c r="V1304" s="21"/>
    </row>
    <row r="1305" spans="1:22" ht="16.5" customHeight="1" x14ac:dyDescent="0.25">
      <c r="A1305" s="245">
        <v>1280</v>
      </c>
      <c r="B1305" s="358"/>
      <c r="C1305" s="250">
        <v>44861</v>
      </c>
      <c r="D1305" s="269">
        <v>44868</v>
      </c>
      <c r="E1305" s="251" t="s">
        <v>101</v>
      </c>
      <c r="F1305" s="251">
        <v>868183038477894</v>
      </c>
      <c r="G1305" s="252"/>
      <c r="H1305" s="251" t="s">
        <v>139</v>
      </c>
      <c r="I1305" s="252"/>
      <c r="J1305" s="278">
        <v>125212203114.147</v>
      </c>
      <c r="K1305" s="257" t="s">
        <v>217</v>
      </c>
      <c r="L1305" s="257" t="s">
        <v>161</v>
      </c>
      <c r="M1305" s="255"/>
      <c r="N1305" s="257" t="s">
        <v>194</v>
      </c>
      <c r="O1305" s="255"/>
      <c r="P1305" s="257" t="s">
        <v>151</v>
      </c>
      <c r="Q1305" s="257" t="s">
        <v>71</v>
      </c>
      <c r="R1305" s="257" t="s">
        <v>28</v>
      </c>
      <c r="S1305" s="251" t="s">
        <v>31</v>
      </c>
      <c r="T1305" s="246"/>
      <c r="U1305" s="175"/>
      <c r="V1305" s="21"/>
    </row>
    <row r="1306" spans="1:22" ht="16.5" customHeight="1" x14ac:dyDescent="0.25">
      <c r="A1306" s="245">
        <v>1281</v>
      </c>
      <c r="B1306" s="358"/>
      <c r="C1306" s="250">
        <v>44861</v>
      </c>
      <c r="D1306" s="269">
        <v>44868</v>
      </c>
      <c r="E1306" s="251" t="s">
        <v>101</v>
      </c>
      <c r="F1306" s="251">
        <v>868183037788671</v>
      </c>
      <c r="G1306" s="252"/>
      <c r="H1306" s="251" t="s">
        <v>139</v>
      </c>
      <c r="I1306" s="252"/>
      <c r="J1306" s="278">
        <v>125212203114.147</v>
      </c>
      <c r="K1306" s="257" t="s">
        <v>217</v>
      </c>
      <c r="L1306" s="257" t="s">
        <v>161</v>
      </c>
      <c r="M1306" s="255"/>
      <c r="N1306" s="257" t="s">
        <v>194</v>
      </c>
      <c r="O1306" s="255"/>
      <c r="P1306" s="257" t="s">
        <v>151</v>
      </c>
      <c r="Q1306" s="257" t="s">
        <v>71</v>
      </c>
      <c r="R1306" s="257" t="s">
        <v>28</v>
      </c>
      <c r="S1306" s="251" t="s">
        <v>31</v>
      </c>
      <c r="T1306" s="246"/>
      <c r="U1306" s="175"/>
      <c r="V1306" s="21"/>
    </row>
    <row r="1307" spans="1:22" ht="16.5" customHeight="1" x14ac:dyDescent="0.25">
      <c r="A1307" s="245">
        <v>1282</v>
      </c>
      <c r="B1307" s="358"/>
      <c r="C1307" s="250">
        <v>44861</v>
      </c>
      <c r="D1307" s="269">
        <v>44868</v>
      </c>
      <c r="E1307" s="251" t="s">
        <v>38</v>
      </c>
      <c r="F1307" s="251">
        <v>868183035854731</v>
      </c>
      <c r="G1307" s="252"/>
      <c r="H1307" s="251" t="s">
        <v>139</v>
      </c>
      <c r="I1307" s="252"/>
      <c r="J1307" s="253">
        <v>125212203114.147</v>
      </c>
      <c r="K1307" s="254" t="s">
        <v>797</v>
      </c>
      <c r="L1307" s="254" t="s">
        <v>162</v>
      </c>
      <c r="M1307" s="254" t="s">
        <v>161</v>
      </c>
      <c r="N1307" s="254" t="s">
        <v>1061</v>
      </c>
      <c r="O1307" s="255"/>
      <c r="P1307" s="254" t="s">
        <v>151</v>
      </c>
      <c r="Q1307" s="254" t="s">
        <v>71</v>
      </c>
      <c r="R1307" s="254" t="s">
        <v>23</v>
      </c>
      <c r="S1307" s="256" t="s">
        <v>26</v>
      </c>
      <c r="T1307" s="246"/>
      <c r="U1307" s="175"/>
      <c r="V1307" s="21"/>
    </row>
    <row r="1308" spans="1:22" ht="16.5" customHeight="1" x14ac:dyDescent="0.25">
      <c r="A1308" s="245">
        <v>1283</v>
      </c>
      <c r="B1308" s="358"/>
      <c r="C1308" s="250">
        <v>44861</v>
      </c>
      <c r="D1308" s="269">
        <v>44868</v>
      </c>
      <c r="E1308" s="251" t="s">
        <v>38</v>
      </c>
      <c r="F1308" s="251">
        <v>868183034808613</v>
      </c>
      <c r="G1308" s="252"/>
      <c r="H1308" s="251" t="s">
        <v>139</v>
      </c>
      <c r="I1308" s="252"/>
      <c r="J1308" s="253">
        <v>125212203114.147</v>
      </c>
      <c r="K1308" s="254" t="s">
        <v>217</v>
      </c>
      <c r="L1308" s="254" t="s">
        <v>161</v>
      </c>
      <c r="M1308" s="255"/>
      <c r="N1308" s="254" t="s">
        <v>194</v>
      </c>
      <c r="O1308" s="255"/>
      <c r="P1308" s="254" t="s">
        <v>151</v>
      </c>
      <c r="Q1308" s="254" t="s">
        <v>71</v>
      </c>
      <c r="R1308" s="254" t="s">
        <v>28</v>
      </c>
      <c r="S1308" s="256" t="s">
        <v>31</v>
      </c>
      <c r="T1308" s="246"/>
      <c r="U1308" s="175"/>
      <c r="V1308" s="21"/>
    </row>
    <row r="1309" spans="1:22" ht="16.5" customHeight="1" x14ac:dyDescent="0.25">
      <c r="A1309" s="245">
        <v>1284</v>
      </c>
      <c r="B1309" s="358"/>
      <c r="C1309" s="250">
        <v>44861</v>
      </c>
      <c r="D1309" s="269">
        <v>44868</v>
      </c>
      <c r="E1309" s="251" t="s">
        <v>38</v>
      </c>
      <c r="F1309" s="251">
        <v>868183034580659</v>
      </c>
      <c r="G1309" s="252"/>
      <c r="H1309" s="251" t="s">
        <v>139</v>
      </c>
      <c r="I1309" s="256" t="s">
        <v>191</v>
      </c>
      <c r="J1309" s="253">
        <v>125212203114.147</v>
      </c>
      <c r="K1309" s="254" t="s">
        <v>217</v>
      </c>
      <c r="L1309" s="254" t="s">
        <v>395</v>
      </c>
      <c r="M1309" s="254" t="s">
        <v>161</v>
      </c>
      <c r="N1309" s="254" t="s">
        <v>40</v>
      </c>
      <c r="O1309" s="255"/>
      <c r="P1309" s="254" t="s">
        <v>151</v>
      </c>
      <c r="Q1309" s="254" t="s">
        <v>71</v>
      </c>
      <c r="R1309" s="254" t="s">
        <v>28</v>
      </c>
      <c r="S1309" s="256" t="s">
        <v>30</v>
      </c>
      <c r="T1309" s="246"/>
      <c r="U1309" s="175"/>
      <c r="V1309" s="21"/>
    </row>
    <row r="1310" spans="1:22" ht="16.5" customHeight="1" x14ac:dyDescent="0.25">
      <c r="A1310" s="245">
        <v>1285</v>
      </c>
      <c r="B1310" s="358"/>
      <c r="C1310" s="250">
        <v>44861</v>
      </c>
      <c r="D1310" s="269">
        <v>44868</v>
      </c>
      <c r="E1310" s="251" t="s">
        <v>38</v>
      </c>
      <c r="F1310" s="251">
        <v>868183034797808</v>
      </c>
      <c r="G1310" s="252"/>
      <c r="H1310" s="251" t="s">
        <v>139</v>
      </c>
      <c r="I1310" s="256" t="s">
        <v>191</v>
      </c>
      <c r="J1310" s="253">
        <v>125212203114.147</v>
      </c>
      <c r="K1310" s="254" t="s">
        <v>217</v>
      </c>
      <c r="L1310" s="254" t="s">
        <v>161</v>
      </c>
      <c r="M1310" s="255"/>
      <c r="N1310" s="254" t="s">
        <v>194</v>
      </c>
      <c r="O1310" s="255"/>
      <c r="P1310" s="254" t="s">
        <v>151</v>
      </c>
      <c r="Q1310" s="254" t="s">
        <v>71</v>
      </c>
      <c r="R1310" s="254" t="s">
        <v>28</v>
      </c>
      <c r="S1310" s="256" t="s">
        <v>31</v>
      </c>
      <c r="T1310" s="246"/>
      <c r="U1310" s="175"/>
      <c r="V1310" s="21"/>
    </row>
    <row r="1311" spans="1:22" ht="16.5" customHeight="1" x14ac:dyDescent="0.25">
      <c r="A1311" s="245">
        <v>1286</v>
      </c>
      <c r="B1311" s="358"/>
      <c r="C1311" s="250">
        <v>44861</v>
      </c>
      <c r="D1311" s="269">
        <v>44868</v>
      </c>
      <c r="E1311" s="251" t="s">
        <v>38</v>
      </c>
      <c r="F1311" s="251">
        <v>868183035940381</v>
      </c>
      <c r="G1311" s="251" t="s">
        <v>196</v>
      </c>
      <c r="H1311" s="251" t="s">
        <v>139</v>
      </c>
      <c r="I1311" s="256" t="s">
        <v>191</v>
      </c>
      <c r="J1311" s="253">
        <v>125212203114.147</v>
      </c>
      <c r="K1311" s="254" t="s">
        <v>217</v>
      </c>
      <c r="L1311" s="256" t="s">
        <v>161</v>
      </c>
      <c r="M1311" s="255"/>
      <c r="N1311" s="254" t="s">
        <v>194</v>
      </c>
      <c r="O1311" s="255"/>
      <c r="P1311" s="254" t="s">
        <v>151</v>
      </c>
      <c r="Q1311" s="254" t="s">
        <v>71</v>
      </c>
      <c r="R1311" s="254" t="s">
        <v>28</v>
      </c>
      <c r="S1311" s="256" t="s">
        <v>31</v>
      </c>
      <c r="T1311" s="246"/>
      <c r="U1311" s="175"/>
      <c r="V1311" s="21"/>
    </row>
    <row r="1312" spans="1:22" ht="16.5" customHeight="1" x14ac:dyDescent="0.25">
      <c r="A1312" s="245">
        <v>1287</v>
      </c>
      <c r="B1312" s="358"/>
      <c r="C1312" s="250">
        <v>44861</v>
      </c>
      <c r="D1312" s="269">
        <v>44868</v>
      </c>
      <c r="E1312" s="256" t="s">
        <v>19</v>
      </c>
      <c r="F1312" s="256">
        <v>864811037169815</v>
      </c>
      <c r="G1312" s="252"/>
      <c r="H1312" s="256" t="s">
        <v>139</v>
      </c>
      <c r="I1312" s="252"/>
      <c r="J1312" s="258">
        <v>125212203114.147</v>
      </c>
      <c r="K1312" s="259" t="s">
        <v>1216</v>
      </c>
      <c r="L1312" s="255"/>
      <c r="M1312" s="256" t="s">
        <v>193</v>
      </c>
      <c r="N1312" s="254" t="s">
        <v>1217</v>
      </c>
      <c r="O1312" s="255"/>
      <c r="P1312" s="254" t="s">
        <v>151</v>
      </c>
      <c r="Q1312" s="254" t="s">
        <v>71</v>
      </c>
      <c r="R1312" s="254" t="s">
        <v>72</v>
      </c>
      <c r="S1312" s="256" t="s">
        <v>258</v>
      </c>
      <c r="T1312" s="246"/>
      <c r="U1312" s="175"/>
      <c r="V1312" s="21"/>
    </row>
    <row r="1313" spans="1:22" ht="16.5" customHeight="1" x14ac:dyDescent="0.25">
      <c r="A1313" s="245">
        <v>1288</v>
      </c>
      <c r="B1313" s="358"/>
      <c r="C1313" s="250">
        <v>44861</v>
      </c>
      <c r="D1313" s="269">
        <v>44868</v>
      </c>
      <c r="E1313" s="256" t="s">
        <v>19</v>
      </c>
      <c r="F1313" s="256">
        <v>868926033918407</v>
      </c>
      <c r="G1313" s="252"/>
      <c r="H1313" s="256" t="s">
        <v>139</v>
      </c>
      <c r="I1313" s="252"/>
      <c r="J1313" s="253">
        <v>125212203114.147</v>
      </c>
      <c r="K1313" s="254" t="s">
        <v>172</v>
      </c>
      <c r="L1313" s="255"/>
      <c r="M1313" s="254" t="s">
        <v>189</v>
      </c>
      <c r="N1313" s="254" t="s">
        <v>907</v>
      </c>
      <c r="O1313" s="255"/>
      <c r="P1313" s="254" t="s">
        <v>151</v>
      </c>
      <c r="Q1313" s="254" t="s">
        <v>71</v>
      </c>
      <c r="R1313" s="254" t="s">
        <v>72</v>
      </c>
      <c r="S1313" s="256" t="s">
        <v>178</v>
      </c>
      <c r="T1313" s="246"/>
      <c r="U1313" s="175"/>
      <c r="V1313" s="21"/>
    </row>
    <row r="1314" spans="1:22" ht="16.5" customHeight="1" x14ac:dyDescent="0.25">
      <c r="A1314" s="245">
        <v>1289</v>
      </c>
      <c r="B1314" s="358"/>
      <c r="C1314" s="250">
        <v>44861</v>
      </c>
      <c r="D1314" s="269">
        <v>44868</v>
      </c>
      <c r="E1314" s="256" t="s">
        <v>19</v>
      </c>
      <c r="F1314" s="256">
        <v>868926033936144</v>
      </c>
      <c r="G1314" s="256" t="s">
        <v>196</v>
      </c>
      <c r="H1314" s="256" t="s">
        <v>139</v>
      </c>
      <c r="I1314" s="252"/>
      <c r="J1314" s="253">
        <v>125212203114.16299</v>
      </c>
      <c r="K1314" s="255"/>
      <c r="L1314" s="254" t="s">
        <v>189</v>
      </c>
      <c r="M1314" s="255"/>
      <c r="N1314" s="254" t="s">
        <v>194</v>
      </c>
      <c r="O1314" s="255"/>
      <c r="P1314" s="254" t="s">
        <v>151</v>
      </c>
      <c r="Q1314" s="254" t="s">
        <v>71</v>
      </c>
      <c r="R1314" s="254" t="s">
        <v>28</v>
      </c>
      <c r="S1314" s="256" t="s">
        <v>31</v>
      </c>
      <c r="T1314" s="246"/>
      <c r="U1314" s="175"/>
      <c r="V1314" s="21"/>
    </row>
    <row r="1315" spans="1:22" ht="16.5" customHeight="1" x14ac:dyDescent="0.25">
      <c r="A1315" s="245">
        <v>1290</v>
      </c>
      <c r="B1315" s="358"/>
      <c r="C1315" s="250">
        <v>44861</v>
      </c>
      <c r="D1315" s="269">
        <v>44868</v>
      </c>
      <c r="E1315" s="256" t="s">
        <v>19</v>
      </c>
      <c r="F1315" s="256">
        <v>864811036929946</v>
      </c>
      <c r="G1315" s="256" t="s">
        <v>196</v>
      </c>
      <c r="H1315" s="256" t="s">
        <v>139</v>
      </c>
      <c r="I1315" s="256" t="s">
        <v>210</v>
      </c>
      <c r="J1315" s="253">
        <v>125212203114.147</v>
      </c>
      <c r="K1315" s="255"/>
      <c r="L1315" s="254" t="s">
        <v>189</v>
      </c>
      <c r="M1315" s="255"/>
      <c r="N1315" s="254" t="s">
        <v>194</v>
      </c>
      <c r="O1315" s="255"/>
      <c r="P1315" s="254" t="s">
        <v>151</v>
      </c>
      <c r="Q1315" s="254" t="s">
        <v>71</v>
      </c>
      <c r="R1315" s="254" t="s">
        <v>28</v>
      </c>
      <c r="S1315" s="256" t="s">
        <v>31</v>
      </c>
      <c r="T1315" s="246"/>
      <c r="U1315" s="175"/>
      <c r="V1315" s="21"/>
    </row>
    <row r="1316" spans="1:22" ht="16.5" customHeight="1" x14ac:dyDescent="0.25">
      <c r="A1316" s="245">
        <v>1291</v>
      </c>
      <c r="B1316" s="358"/>
      <c r="C1316" s="250">
        <v>44861</v>
      </c>
      <c r="D1316" s="269">
        <v>44868</v>
      </c>
      <c r="E1316" s="256" t="s">
        <v>19</v>
      </c>
      <c r="F1316" s="256">
        <v>864811037229346</v>
      </c>
      <c r="G1316" s="256" t="s">
        <v>196</v>
      </c>
      <c r="H1316" s="256" t="s">
        <v>139</v>
      </c>
      <c r="I1316" s="256" t="s">
        <v>1218</v>
      </c>
      <c r="J1316" s="253">
        <v>125212203114.147</v>
      </c>
      <c r="K1316" s="254" t="s">
        <v>217</v>
      </c>
      <c r="L1316" s="256" t="s">
        <v>193</v>
      </c>
      <c r="M1316" s="255"/>
      <c r="N1316" s="254" t="s">
        <v>194</v>
      </c>
      <c r="O1316" s="255"/>
      <c r="P1316" s="254" t="s">
        <v>151</v>
      </c>
      <c r="Q1316" s="254" t="s">
        <v>71</v>
      </c>
      <c r="R1316" s="254" t="s">
        <v>28</v>
      </c>
      <c r="S1316" s="256" t="s">
        <v>31</v>
      </c>
      <c r="T1316" s="246"/>
      <c r="U1316" s="175"/>
      <c r="V1316" s="21"/>
    </row>
    <row r="1317" spans="1:22" ht="16.5" customHeight="1" x14ac:dyDescent="0.25">
      <c r="A1317" s="245">
        <v>1294</v>
      </c>
      <c r="B1317" s="358"/>
      <c r="C1317" s="250">
        <v>44861</v>
      </c>
      <c r="D1317" s="269">
        <v>44868</v>
      </c>
      <c r="E1317" s="256" t="s">
        <v>19</v>
      </c>
      <c r="F1317" s="256">
        <v>868926033906766</v>
      </c>
      <c r="G1317" s="252"/>
      <c r="H1317" s="256" t="s">
        <v>139</v>
      </c>
      <c r="I1317" s="256" t="s">
        <v>191</v>
      </c>
      <c r="J1317" s="253">
        <v>125212203114.142</v>
      </c>
      <c r="K1317" s="254" t="s">
        <v>1216</v>
      </c>
      <c r="L1317" s="256" t="s">
        <v>211</v>
      </c>
      <c r="M1317" s="254" t="s">
        <v>189</v>
      </c>
      <c r="N1317" s="254" t="s">
        <v>1219</v>
      </c>
      <c r="O1317" s="255"/>
      <c r="P1317" s="254" t="s">
        <v>151</v>
      </c>
      <c r="Q1317" s="254" t="s">
        <v>71</v>
      </c>
      <c r="R1317" s="254" t="s">
        <v>72</v>
      </c>
      <c r="S1317" s="256" t="s">
        <v>258</v>
      </c>
      <c r="T1317" s="246"/>
      <c r="U1317" s="175"/>
      <c r="V1317" s="21"/>
    </row>
    <row r="1318" spans="1:22" ht="16.5" customHeight="1" x14ac:dyDescent="0.25">
      <c r="A1318" s="245">
        <v>1295</v>
      </c>
      <c r="B1318" s="358"/>
      <c r="C1318" s="250">
        <v>44861</v>
      </c>
      <c r="D1318" s="269">
        <v>44868</v>
      </c>
      <c r="E1318" s="256" t="s">
        <v>19</v>
      </c>
      <c r="F1318" s="256">
        <v>864811036926934</v>
      </c>
      <c r="G1318" s="252"/>
      <c r="H1318" s="256" t="s">
        <v>139</v>
      </c>
      <c r="I1318" s="256" t="s">
        <v>1220</v>
      </c>
      <c r="J1318" s="253">
        <v>125212203114.147</v>
      </c>
      <c r="K1318" s="254" t="s">
        <v>284</v>
      </c>
      <c r="L1318" s="255"/>
      <c r="M1318" s="254" t="s">
        <v>189</v>
      </c>
      <c r="N1318" s="254" t="s">
        <v>246</v>
      </c>
      <c r="O1318" s="254">
        <v>190</v>
      </c>
      <c r="P1318" s="254" t="s">
        <v>151</v>
      </c>
      <c r="Q1318" s="254" t="s">
        <v>71</v>
      </c>
      <c r="R1318" s="254" t="s">
        <v>23</v>
      </c>
      <c r="S1318" s="256" t="s">
        <v>41</v>
      </c>
      <c r="T1318" s="246"/>
      <c r="U1318" s="175"/>
      <c r="V1318" s="21"/>
    </row>
    <row r="1319" spans="1:22" ht="16.5" customHeight="1" x14ac:dyDescent="0.25">
      <c r="A1319" s="245">
        <v>1296</v>
      </c>
      <c r="B1319" s="358"/>
      <c r="C1319" s="250">
        <v>44861</v>
      </c>
      <c r="D1319" s="269">
        <v>44868</v>
      </c>
      <c r="E1319" s="256" t="s">
        <v>16</v>
      </c>
      <c r="F1319" s="256">
        <v>861694031773136</v>
      </c>
      <c r="G1319" s="256" t="s">
        <v>196</v>
      </c>
      <c r="H1319" s="256" t="s">
        <v>139</v>
      </c>
      <c r="I1319" s="256" t="s">
        <v>215</v>
      </c>
      <c r="J1319" s="253">
        <v>125212203114.147</v>
      </c>
      <c r="K1319" s="254" t="s">
        <v>217</v>
      </c>
      <c r="L1319" s="254" t="s">
        <v>1221</v>
      </c>
      <c r="M1319" s="255"/>
      <c r="N1319" s="254" t="s">
        <v>194</v>
      </c>
      <c r="O1319" s="255"/>
      <c r="P1319" s="254" t="s">
        <v>151</v>
      </c>
      <c r="Q1319" s="254" t="s">
        <v>71</v>
      </c>
      <c r="R1319" s="254" t="s">
        <v>28</v>
      </c>
      <c r="S1319" s="256" t="s">
        <v>31</v>
      </c>
      <c r="T1319" s="246"/>
      <c r="U1319" s="175"/>
      <c r="V1319" s="21"/>
    </row>
    <row r="1320" spans="1:22" ht="16.5" customHeight="1" x14ac:dyDescent="0.25">
      <c r="A1320" s="245">
        <v>1297</v>
      </c>
      <c r="B1320" s="358"/>
      <c r="C1320" s="250">
        <v>44861</v>
      </c>
      <c r="D1320" s="269">
        <v>44868</v>
      </c>
      <c r="E1320" s="256" t="s">
        <v>16</v>
      </c>
      <c r="F1320" s="256">
        <v>861694037954219</v>
      </c>
      <c r="G1320" s="252"/>
      <c r="H1320" s="256" t="s">
        <v>139</v>
      </c>
      <c r="I1320" s="256" t="s">
        <v>191</v>
      </c>
      <c r="J1320" s="253">
        <v>125212203114.147</v>
      </c>
      <c r="K1320" s="254" t="s">
        <v>172</v>
      </c>
      <c r="L1320" s="254" t="s">
        <v>143</v>
      </c>
      <c r="M1320" s="255"/>
      <c r="N1320" s="254" t="s">
        <v>173</v>
      </c>
      <c r="O1320" s="255"/>
      <c r="P1320" s="254" t="s">
        <v>151</v>
      </c>
      <c r="Q1320" s="254" t="s">
        <v>71</v>
      </c>
      <c r="R1320" s="254" t="s">
        <v>28</v>
      </c>
      <c r="S1320" s="256" t="s">
        <v>30</v>
      </c>
      <c r="T1320" s="246"/>
      <c r="U1320" s="175"/>
      <c r="V1320" s="21"/>
    </row>
    <row r="1321" spans="1:22" ht="16.5" customHeight="1" x14ac:dyDescent="0.25">
      <c r="A1321" s="245">
        <v>1298</v>
      </c>
      <c r="B1321" s="358"/>
      <c r="C1321" s="250">
        <v>44861</v>
      </c>
      <c r="D1321" s="269">
        <v>44868</v>
      </c>
      <c r="E1321" s="256" t="s">
        <v>16</v>
      </c>
      <c r="F1321" s="256">
        <v>863586032923637</v>
      </c>
      <c r="G1321" s="256" t="s">
        <v>196</v>
      </c>
      <c r="H1321" s="256" t="s">
        <v>139</v>
      </c>
      <c r="I1321" s="256" t="s">
        <v>215</v>
      </c>
      <c r="J1321" s="253">
        <v>125212203114.16299</v>
      </c>
      <c r="K1321" s="254" t="s">
        <v>890</v>
      </c>
      <c r="L1321" s="255"/>
      <c r="M1321" s="254" t="s">
        <v>143</v>
      </c>
      <c r="N1321" s="254" t="s">
        <v>1148</v>
      </c>
      <c r="O1321" s="255"/>
      <c r="P1321" s="254" t="s">
        <v>151</v>
      </c>
      <c r="Q1321" s="254" t="s">
        <v>71</v>
      </c>
      <c r="R1321" s="254" t="s">
        <v>23</v>
      </c>
      <c r="S1321" s="256" t="s">
        <v>27</v>
      </c>
      <c r="T1321" s="246"/>
      <c r="U1321" s="175"/>
      <c r="V1321" s="21"/>
    </row>
    <row r="1322" spans="1:22" ht="16.5" customHeight="1" x14ac:dyDescent="0.25">
      <c r="A1322" s="245">
        <v>1299</v>
      </c>
      <c r="B1322" s="358"/>
      <c r="C1322" s="250">
        <v>44861</v>
      </c>
      <c r="D1322" s="269">
        <v>44868</v>
      </c>
      <c r="E1322" s="251" t="s">
        <v>14</v>
      </c>
      <c r="F1322" s="251">
        <v>864161029411779</v>
      </c>
      <c r="G1322" s="252"/>
      <c r="H1322" s="251" t="s">
        <v>139</v>
      </c>
      <c r="I1322" s="252"/>
      <c r="J1322" s="253">
        <v>125212203114.14799</v>
      </c>
      <c r="K1322" s="254" t="s">
        <v>174</v>
      </c>
      <c r="L1322" s="254" t="s">
        <v>1171</v>
      </c>
      <c r="M1322" s="261" t="s">
        <v>428</v>
      </c>
      <c r="N1322" s="254" t="s">
        <v>40</v>
      </c>
      <c r="O1322" s="255"/>
      <c r="P1322" s="254" t="s">
        <v>151</v>
      </c>
      <c r="Q1322" s="254" t="s">
        <v>71</v>
      </c>
      <c r="R1322" s="254" t="s">
        <v>28</v>
      </c>
      <c r="S1322" s="256" t="s">
        <v>30</v>
      </c>
      <c r="T1322" s="246"/>
      <c r="U1322" s="175"/>
      <c r="V1322" s="21"/>
    </row>
    <row r="1323" spans="1:22" ht="16.5" customHeight="1" x14ac:dyDescent="0.25">
      <c r="A1323" s="245">
        <v>1300</v>
      </c>
      <c r="B1323" s="358"/>
      <c r="C1323" s="250">
        <v>44861</v>
      </c>
      <c r="D1323" s="269">
        <v>44868</v>
      </c>
      <c r="E1323" s="251" t="s">
        <v>14</v>
      </c>
      <c r="F1323" s="251">
        <v>865904028275664</v>
      </c>
      <c r="G1323" s="252"/>
      <c r="H1323" s="251" t="s">
        <v>139</v>
      </c>
      <c r="I1323" s="256" t="s">
        <v>1222</v>
      </c>
      <c r="J1323" s="253">
        <v>125212203114.147</v>
      </c>
      <c r="K1323" s="261" t="s">
        <v>378</v>
      </c>
      <c r="L1323" s="255"/>
      <c r="M1323" s="261" t="s">
        <v>428</v>
      </c>
      <c r="N1323" s="261" t="s">
        <v>1016</v>
      </c>
      <c r="O1323" s="255"/>
      <c r="P1323" s="261" t="s">
        <v>151</v>
      </c>
      <c r="Q1323" s="261" t="s">
        <v>71</v>
      </c>
      <c r="R1323" s="261" t="s">
        <v>28</v>
      </c>
      <c r="S1323" s="260" t="s">
        <v>30</v>
      </c>
      <c r="T1323" s="246"/>
      <c r="U1323" s="175"/>
      <c r="V1323" s="21"/>
    </row>
    <row r="1324" spans="1:22" ht="16.5" customHeight="1" x14ac:dyDescent="0.25">
      <c r="A1324" s="245">
        <v>1301</v>
      </c>
      <c r="B1324" s="358"/>
      <c r="C1324" s="250">
        <v>44861</v>
      </c>
      <c r="D1324" s="269">
        <v>44868</v>
      </c>
      <c r="E1324" s="251" t="s">
        <v>14</v>
      </c>
      <c r="F1324" s="251">
        <v>867330022251659</v>
      </c>
      <c r="G1324" s="252"/>
      <c r="H1324" s="251" t="s">
        <v>139</v>
      </c>
      <c r="I1324" s="252"/>
      <c r="J1324" s="253">
        <v>125212203114.147</v>
      </c>
      <c r="K1324" s="261" t="s">
        <v>248</v>
      </c>
      <c r="L1324" s="261" t="s">
        <v>428</v>
      </c>
      <c r="M1324" s="255"/>
      <c r="N1324" s="261" t="s">
        <v>1223</v>
      </c>
      <c r="O1324" s="255"/>
      <c r="P1324" s="261" t="s">
        <v>151</v>
      </c>
      <c r="Q1324" s="261" t="s">
        <v>71</v>
      </c>
      <c r="R1324" s="261" t="s">
        <v>23</v>
      </c>
      <c r="S1324" s="260" t="s">
        <v>27</v>
      </c>
      <c r="T1324" s="246"/>
      <c r="U1324" s="175"/>
      <c r="V1324" s="21"/>
    </row>
    <row r="1325" spans="1:22" ht="16.5" customHeight="1" x14ac:dyDescent="0.25">
      <c r="A1325" s="245">
        <v>1302</v>
      </c>
      <c r="B1325" s="358"/>
      <c r="C1325" s="250">
        <v>44861</v>
      </c>
      <c r="D1325" s="250">
        <v>44868</v>
      </c>
      <c r="E1325" s="256" t="s">
        <v>1212</v>
      </c>
      <c r="F1325" s="256" t="s">
        <v>1213</v>
      </c>
      <c r="G1325" s="252"/>
      <c r="H1325" s="256" t="s">
        <v>158</v>
      </c>
      <c r="I1325" s="252"/>
      <c r="J1325" s="255"/>
      <c r="K1325" s="254" t="s">
        <v>1224</v>
      </c>
      <c r="L1325" s="255"/>
      <c r="M1325" s="255"/>
      <c r="N1325" s="254" t="s">
        <v>58</v>
      </c>
      <c r="O1325" s="255"/>
      <c r="P1325" s="254" t="s">
        <v>1225</v>
      </c>
      <c r="Q1325" s="254" t="s">
        <v>71</v>
      </c>
      <c r="R1325" s="254" t="s">
        <v>23</v>
      </c>
      <c r="S1325" s="256" t="s">
        <v>27</v>
      </c>
      <c r="T1325" s="246"/>
      <c r="U1325" s="175"/>
      <c r="V1325" s="21"/>
    </row>
    <row r="1326" spans="1:22" ht="16.5" customHeight="1" x14ac:dyDescent="0.25">
      <c r="A1326" s="245">
        <v>1303</v>
      </c>
      <c r="B1326" s="358"/>
      <c r="C1326" s="250">
        <v>44861</v>
      </c>
      <c r="D1326" s="250">
        <v>44868</v>
      </c>
      <c r="E1326" s="256" t="s">
        <v>1214</v>
      </c>
      <c r="F1326" s="256" t="s">
        <v>328</v>
      </c>
      <c r="G1326" s="252"/>
      <c r="H1326" s="256" t="s">
        <v>158</v>
      </c>
      <c r="I1326" s="252"/>
      <c r="J1326" s="255"/>
      <c r="K1326" s="254" t="s">
        <v>1226</v>
      </c>
      <c r="L1326" s="255"/>
      <c r="M1326" s="255"/>
      <c r="N1326" s="254" t="s">
        <v>1227</v>
      </c>
      <c r="O1326" s="255"/>
      <c r="P1326" s="254" t="s">
        <v>151</v>
      </c>
      <c r="Q1326" s="254" t="s">
        <v>71</v>
      </c>
      <c r="R1326" s="254" t="s">
        <v>28</v>
      </c>
      <c r="S1326" s="256" t="s">
        <v>29</v>
      </c>
      <c r="T1326" s="246"/>
      <c r="U1326" s="175"/>
      <c r="V1326" s="21"/>
    </row>
    <row r="1327" spans="1:22" ht="16.5" customHeight="1" x14ac:dyDescent="0.25">
      <c r="A1327" s="292" t="s">
        <v>89</v>
      </c>
      <c r="B1327" s="293"/>
      <c r="C1327" s="293"/>
      <c r="D1327" s="293"/>
      <c r="E1327" s="293"/>
      <c r="F1327" s="293"/>
      <c r="G1327" s="293"/>
      <c r="H1327" s="293"/>
      <c r="I1327" s="293"/>
      <c r="J1327" s="293"/>
      <c r="K1327" s="293"/>
      <c r="L1327" s="293"/>
      <c r="M1327" s="293"/>
      <c r="N1327" s="293"/>
      <c r="O1327" s="293"/>
      <c r="P1327" s="293"/>
      <c r="Q1327" s="293"/>
      <c r="R1327" s="293"/>
      <c r="S1327" s="293"/>
      <c r="T1327" s="293"/>
      <c r="U1327" s="294"/>
      <c r="V1327" s="21"/>
    </row>
    <row r="1328" spans="1:22" ht="16.5" customHeight="1" x14ac:dyDescent="0.25">
      <c r="A1328" s="295"/>
      <c r="B1328" s="296"/>
      <c r="C1328" s="296"/>
      <c r="D1328" s="296"/>
      <c r="E1328" s="296"/>
      <c r="F1328" s="296"/>
      <c r="G1328" s="296"/>
      <c r="H1328" s="296"/>
      <c r="I1328" s="296"/>
      <c r="J1328" s="296"/>
      <c r="K1328" s="296"/>
      <c r="L1328" s="296"/>
      <c r="M1328" s="296"/>
      <c r="N1328" s="296"/>
      <c r="O1328" s="296"/>
      <c r="P1328" s="296"/>
      <c r="Q1328" s="296"/>
      <c r="R1328" s="296"/>
      <c r="S1328" s="296"/>
      <c r="T1328" s="296"/>
      <c r="U1328" s="297"/>
      <c r="V1328" s="21"/>
    </row>
    <row r="1329" spans="1:22" ht="16.5" customHeight="1" x14ac:dyDescent="0.25">
      <c r="A1329" s="245">
        <v>1304</v>
      </c>
      <c r="B1329" s="298" t="s">
        <v>563</v>
      </c>
      <c r="C1329" s="219">
        <v>44870</v>
      </c>
      <c r="D1329" s="219">
        <v>44876</v>
      </c>
      <c r="E1329" s="61" t="s">
        <v>542</v>
      </c>
      <c r="F1329" s="226" t="s">
        <v>1239</v>
      </c>
      <c r="G1329" s="61" t="s">
        <v>1240</v>
      </c>
      <c r="H1329" s="61" t="s">
        <v>158</v>
      </c>
      <c r="I1329" s="21"/>
      <c r="J1329" s="220" t="s">
        <v>1293</v>
      </c>
      <c r="K1329" s="178" t="s">
        <v>182</v>
      </c>
      <c r="L1329" s="178" t="s">
        <v>785</v>
      </c>
      <c r="M1329" s="178" t="s">
        <v>1096</v>
      </c>
      <c r="N1329" s="52" t="s">
        <v>905</v>
      </c>
      <c r="O1329" s="178"/>
      <c r="P1329" s="178" t="s">
        <v>151</v>
      </c>
      <c r="Q1329" s="52" t="s">
        <v>71</v>
      </c>
      <c r="R1329" s="178" t="s">
        <v>28</v>
      </c>
      <c r="S1329" s="223" t="s">
        <v>30</v>
      </c>
      <c r="T1329" s="140"/>
      <c r="U1329" s="289"/>
      <c r="V1329" s="21"/>
    </row>
    <row r="1330" spans="1:22" ht="16.5" customHeight="1" x14ac:dyDescent="0.25">
      <c r="A1330" s="245">
        <v>1305</v>
      </c>
      <c r="B1330" s="299"/>
      <c r="C1330" s="219">
        <v>44870</v>
      </c>
      <c r="D1330" s="219">
        <v>44876</v>
      </c>
      <c r="E1330" s="61" t="s">
        <v>542</v>
      </c>
      <c r="F1330" s="226" t="s">
        <v>1241</v>
      </c>
      <c r="G1330" s="61" t="s">
        <v>1242</v>
      </c>
      <c r="H1330" s="61" t="s">
        <v>158</v>
      </c>
      <c r="I1330" s="21" t="s">
        <v>1243</v>
      </c>
      <c r="J1330" s="220" t="s">
        <v>1293</v>
      </c>
      <c r="K1330" s="178" t="s">
        <v>1244</v>
      </c>
      <c r="L1330" s="178" t="s">
        <v>785</v>
      </c>
      <c r="M1330" s="52"/>
      <c r="N1330" s="52" t="s">
        <v>613</v>
      </c>
      <c r="O1330" s="178"/>
      <c r="P1330" s="178" t="s">
        <v>411</v>
      </c>
      <c r="Q1330" s="52" t="s">
        <v>71</v>
      </c>
      <c r="R1330" s="178" t="s">
        <v>23</v>
      </c>
      <c r="S1330" s="223" t="s">
        <v>27</v>
      </c>
      <c r="T1330" s="140"/>
      <c r="U1330" s="289"/>
      <c r="V1330" s="21"/>
    </row>
    <row r="1331" spans="1:22" ht="16.5" customHeight="1" x14ac:dyDescent="0.25">
      <c r="A1331" s="245">
        <v>1306</v>
      </c>
      <c r="B1331" s="299"/>
      <c r="C1331" s="219">
        <v>44870</v>
      </c>
      <c r="D1331" s="219">
        <v>44876</v>
      </c>
      <c r="E1331" s="61" t="s">
        <v>542</v>
      </c>
      <c r="F1331" s="226" t="s">
        <v>1245</v>
      </c>
      <c r="G1331" s="61" t="s">
        <v>1240</v>
      </c>
      <c r="H1331" s="61" t="s">
        <v>158</v>
      </c>
      <c r="I1331" s="21"/>
      <c r="J1331" s="220" t="s">
        <v>1293</v>
      </c>
      <c r="K1331" s="178" t="s">
        <v>1075</v>
      </c>
      <c r="L1331" s="178" t="s">
        <v>785</v>
      </c>
      <c r="M1331" s="178" t="s">
        <v>1096</v>
      </c>
      <c r="N1331" s="52" t="s">
        <v>1246</v>
      </c>
      <c r="O1331" s="178"/>
      <c r="P1331" s="178" t="s">
        <v>151</v>
      </c>
      <c r="Q1331" s="52" t="s">
        <v>71</v>
      </c>
      <c r="R1331" s="178" t="s">
        <v>28</v>
      </c>
      <c r="S1331" s="223" t="s">
        <v>286</v>
      </c>
      <c r="T1331" s="140"/>
      <c r="U1331" s="289"/>
      <c r="V1331" s="21"/>
    </row>
    <row r="1332" spans="1:22" ht="16.5" customHeight="1" x14ac:dyDescent="0.25">
      <c r="A1332" s="245">
        <v>1307</v>
      </c>
      <c r="B1332" s="299"/>
      <c r="C1332" s="219">
        <v>44870</v>
      </c>
      <c r="D1332" s="219">
        <v>44876</v>
      </c>
      <c r="E1332" s="61" t="s">
        <v>542</v>
      </c>
      <c r="F1332" s="226" t="s">
        <v>1247</v>
      </c>
      <c r="G1332" s="61" t="s">
        <v>1240</v>
      </c>
      <c r="H1332" s="61" t="s">
        <v>158</v>
      </c>
      <c r="I1332" s="21"/>
      <c r="J1332" s="220" t="s">
        <v>1293</v>
      </c>
      <c r="K1332" s="178" t="s">
        <v>165</v>
      </c>
      <c r="L1332" s="178" t="s">
        <v>1248</v>
      </c>
      <c r="M1332" s="178" t="s">
        <v>1096</v>
      </c>
      <c r="N1332" s="52" t="s">
        <v>1249</v>
      </c>
      <c r="O1332" s="178"/>
      <c r="P1332" s="178" t="s">
        <v>151</v>
      </c>
      <c r="Q1332" s="52" t="s">
        <v>71</v>
      </c>
      <c r="R1332" s="178" t="s">
        <v>23</v>
      </c>
      <c r="S1332" s="223" t="s">
        <v>26</v>
      </c>
      <c r="T1332" s="140"/>
      <c r="U1332" s="289"/>
      <c r="V1332" s="21"/>
    </row>
    <row r="1333" spans="1:22" ht="16.5" customHeight="1" x14ac:dyDescent="0.25">
      <c r="A1333" s="245">
        <v>1308</v>
      </c>
      <c r="B1333" s="299"/>
      <c r="C1333" s="219">
        <v>44870</v>
      </c>
      <c r="D1333" s="219">
        <v>44876</v>
      </c>
      <c r="E1333" s="61" t="s">
        <v>542</v>
      </c>
      <c r="F1333" s="226" t="s">
        <v>1250</v>
      </c>
      <c r="G1333" s="61" t="s">
        <v>1190</v>
      </c>
      <c r="H1333" s="61" t="s">
        <v>158</v>
      </c>
      <c r="I1333" s="21" t="s">
        <v>1251</v>
      </c>
      <c r="J1333" s="220" t="s">
        <v>1293</v>
      </c>
      <c r="K1333" s="178" t="s">
        <v>1252</v>
      </c>
      <c r="L1333" s="178" t="s">
        <v>1253</v>
      </c>
      <c r="M1333" s="178" t="s">
        <v>1096</v>
      </c>
      <c r="N1333" s="52" t="s">
        <v>613</v>
      </c>
      <c r="O1333" s="178"/>
      <c r="P1333" s="178" t="s">
        <v>411</v>
      </c>
      <c r="Q1333" s="52" t="s">
        <v>71</v>
      </c>
      <c r="R1333" s="178" t="s">
        <v>23</v>
      </c>
      <c r="S1333" s="223" t="s">
        <v>41</v>
      </c>
      <c r="T1333" s="140"/>
      <c r="U1333" s="289"/>
      <c r="V1333" s="21"/>
    </row>
    <row r="1334" spans="1:22" ht="16.5" customHeight="1" x14ac:dyDescent="0.25">
      <c r="A1334" s="245">
        <v>1309</v>
      </c>
      <c r="B1334" s="299"/>
      <c r="C1334" s="219">
        <v>44870</v>
      </c>
      <c r="D1334" s="219">
        <v>44876</v>
      </c>
      <c r="E1334" s="61" t="s">
        <v>542</v>
      </c>
      <c r="F1334" s="226" t="s">
        <v>1254</v>
      </c>
      <c r="G1334" s="61" t="s">
        <v>1240</v>
      </c>
      <c r="H1334" s="61" t="s">
        <v>158</v>
      </c>
      <c r="I1334" s="21"/>
      <c r="J1334" s="220" t="s">
        <v>1293</v>
      </c>
      <c r="K1334" s="178" t="s">
        <v>1255</v>
      </c>
      <c r="L1334" s="178" t="s">
        <v>785</v>
      </c>
      <c r="M1334" s="178" t="s">
        <v>1096</v>
      </c>
      <c r="N1334" s="52" t="s">
        <v>905</v>
      </c>
      <c r="O1334" s="178"/>
      <c r="P1334" s="178" t="s">
        <v>151</v>
      </c>
      <c r="Q1334" s="52" t="s">
        <v>71</v>
      </c>
      <c r="R1334" s="178" t="s">
        <v>28</v>
      </c>
      <c r="S1334" s="223" t="s">
        <v>30</v>
      </c>
      <c r="T1334" s="138"/>
      <c r="U1334" s="289"/>
      <c r="V1334" s="21"/>
    </row>
    <row r="1335" spans="1:22" ht="16.5" customHeight="1" x14ac:dyDescent="0.25">
      <c r="A1335" s="245">
        <v>1310</v>
      </c>
      <c r="B1335" s="300"/>
      <c r="C1335" s="219">
        <v>44870</v>
      </c>
      <c r="D1335" s="219">
        <v>44876</v>
      </c>
      <c r="E1335" s="61" t="s">
        <v>542</v>
      </c>
      <c r="F1335" s="226" t="s">
        <v>1256</v>
      </c>
      <c r="G1335" s="61" t="s">
        <v>1257</v>
      </c>
      <c r="H1335" s="61" t="s">
        <v>158</v>
      </c>
      <c r="I1335" s="21"/>
      <c r="J1335" s="220" t="s">
        <v>1293</v>
      </c>
      <c r="K1335" s="178" t="s">
        <v>217</v>
      </c>
      <c r="L1335" s="178" t="s">
        <v>785</v>
      </c>
      <c r="M1335" s="178" t="s">
        <v>1096</v>
      </c>
      <c r="N1335" s="52" t="s">
        <v>905</v>
      </c>
      <c r="O1335" s="178"/>
      <c r="P1335" s="178" t="s">
        <v>151</v>
      </c>
      <c r="Q1335" s="52" t="s">
        <v>71</v>
      </c>
      <c r="R1335" s="178" t="s">
        <v>28</v>
      </c>
      <c r="S1335" s="223" t="s">
        <v>30</v>
      </c>
      <c r="T1335" s="138"/>
      <c r="U1335" s="289"/>
      <c r="V1335" s="21"/>
    </row>
    <row r="1336" spans="1:22" ht="16.5" customHeight="1" x14ac:dyDescent="0.25">
      <c r="A1336" s="245">
        <v>1311</v>
      </c>
      <c r="B1336" s="298" t="s">
        <v>348</v>
      </c>
      <c r="C1336" s="219">
        <v>44880</v>
      </c>
      <c r="D1336" s="219">
        <v>44882</v>
      </c>
      <c r="E1336" s="21" t="s">
        <v>543</v>
      </c>
      <c r="F1336" s="21" t="s">
        <v>1270</v>
      </c>
      <c r="G1336" s="21"/>
      <c r="H1336" s="21"/>
      <c r="I1336" s="21" t="s">
        <v>1271</v>
      </c>
      <c r="J1336" s="220"/>
      <c r="K1336" s="178" t="s">
        <v>1272</v>
      </c>
      <c r="L1336" s="221"/>
      <c r="M1336" s="52"/>
      <c r="N1336" s="52" t="s">
        <v>613</v>
      </c>
      <c r="O1336" s="178"/>
      <c r="P1336" s="178" t="s">
        <v>1225</v>
      </c>
      <c r="Q1336" s="52" t="s">
        <v>71</v>
      </c>
      <c r="R1336" s="178" t="s">
        <v>23</v>
      </c>
      <c r="S1336" s="223" t="s">
        <v>27</v>
      </c>
      <c r="T1336" s="140"/>
      <c r="U1336" s="289"/>
      <c r="V1336" s="21"/>
    </row>
    <row r="1337" spans="1:22" ht="16.5" customHeight="1" x14ac:dyDescent="0.25">
      <c r="A1337" s="245">
        <v>1312</v>
      </c>
      <c r="B1337" s="299"/>
      <c r="C1337" s="219">
        <v>44880</v>
      </c>
      <c r="D1337" s="219">
        <v>44882</v>
      </c>
      <c r="E1337" s="21" t="s">
        <v>542</v>
      </c>
      <c r="F1337" s="22" t="s">
        <v>1273</v>
      </c>
      <c r="G1337" s="21"/>
      <c r="H1337" s="21" t="s">
        <v>158</v>
      </c>
      <c r="I1337" s="21" t="s">
        <v>1274</v>
      </c>
      <c r="J1337" s="220"/>
      <c r="K1337" s="178" t="s">
        <v>226</v>
      </c>
      <c r="L1337" s="221"/>
      <c r="M1337" s="52"/>
      <c r="N1337" s="52" t="s">
        <v>613</v>
      </c>
      <c r="O1337" s="178"/>
      <c r="P1337" s="178" t="s">
        <v>1225</v>
      </c>
      <c r="Q1337" s="52" t="s">
        <v>71</v>
      </c>
      <c r="R1337" s="178" t="s">
        <v>23</v>
      </c>
      <c r="S1337" s="223" t="s">
        <v>26</v>
      </c>
      <c r="T1337" s="140"/>
      <c r="U1337" s="289"/>
      <c r="V1337" s="21"/>
    </row>
    <row r="1338" spans="1:22" ht="16.5" customHeight="1" x14ac:dyDescent="0.25">
      <c r="A1338" s="245">
        <v>1313</v>
      </c>
      <c r="B1338" s="299"/>
      <c r="C1338" s="219">
        <v>44880</v>
      </c>
      <c r="D1338" s="219">
        <v>44882</v>
      </c>
      <c r="E1338" s="21" t="s">
        <v>542</v>
      </c>
      <c r="F1338" s="22" t="s">
        <v>1275</v>
      </c>
      <c r="G1338" s="21" t="s">
        <v>1240</v>
      </c>
      <c r="H1338" s="21" t="s">
        <v>158</v>
      </c>
      <c r="I1338" s="21"/>
      <c r="J1338" s="220" t="s">
        <v>1294</v>
      </c>
      <c r="K1338" s="178"/>
      <c r="L1338" s="221" t="s">
        <v>1253</v>
      </c>
      <c r="M1338" s="22" t="s">
        <v>1096</v>
      </c>
      <c r="N1338" s="52" t="s">
        <v>905</v>
      </c>
      <c r="O1338" s="178"/>
      <c r="P1338" s="178" t="s">
        <v>151</v>
      </c>
      <c r="Q1338" s="52" t="s">
        <v>71</v>
      </c>
      <c r="R1338" s="178" t="s">
        <v>28</v>
      </c>
      <c r="S1338" s="223" t="s">
        <v>30</v>
      </c>
      <c r="T1338" s="140"/>
      <c r="U1338" s="289"/>
      <c r="V1338" s="21"/>
    </row>
    <row r="1339" spans="1:22" ht="16.5" customHeight="1" x14ac:dyDescent="0.25">
      <c r="A1339" s="245">
        <v>1314</v>
      </c>
      <c r="B1339" s="299"/>
      <c r="C1339" s="219">
        <v>44880</v>
      </c>
      <c r="D1339" s="219">
        <v>44882</v>
      </c>
      <c r="E1339" s="21" t="s">
        <v>542</v>
      </c>
      <c r="F1339" s="22" t="s">
        <v>1276</v>
      </c>
      <c r="G1339" s="21"/>
      <c r="H1339" s="21" t="s">
        <v>158</v>
      </c>
      <c r="I1339" s="21" t="s">
        <v>1277</v>
      </c>
      <c r="J1339" s="220" t="s">
        <v>1294</v>
      </c>
      <c r="K1339" s="178" t="s">
        <v>466</v>
      </c>
      <c r="L1339" s="22" t="s">
        <v>1096</v>
      </c>
      <c r="M1339" s="52"/>
      <c r="N1339" s="52" t="s">
        <v>613</v>
      </c>
      <c r="O1339" s="178"/>
      <c r="P1339" s="178" t="s">
        <v>1225</v>
      </c>
      <c r="Q1339" s="52" t="s">
        <v>71</v>
      </c>
      <c r="R1339" s="178" t="s">
        <v>23</v>
      </c>
      <c r="S1339" s="223" t="s">
        <v>27</v>
      </c>
      <c r="T1339" s="140"/>
      <c r="U1339" s="289"/>
      <c r="V1339" s="21"/>
    </row>
    <row r="1340" spans="1:22" ht="16.5" customHeight="1" x14ac:dyDescent="0.25">
      <c r="A1340" s="245">
        <v>1315</v>
      </c>
      <c r="B1340" s="299"/>
      <c r="C1340" s="219">
        <v>44880</v>
      </c>
      <c r="D1340" s="219">
        <v>44882</v>
      </c>
      <c r="E1340" s="21" t="s">
        <v>542</v>
      </c>
      <c r="F1340" s="22" t="s">
        <v>1278</v>
      </c>
      <c r="G1340" s="21"/>
      <c r="H1340" s="21" t="s">
        <v>158</v>
      </c>
      <c r="I1340" s="77" t="s">
        <v>1279</v>
      </c>
      <c r="J1340" s="220"/>
      <c r="K1340" s="178" t="s">
        <v>226</v>
      </c>
      <c r="L1340" s="221"/>
      <c r="M1340" s="52"/>
      <c r="N1340" s="52" t="s">
        <v>613</v>
      </c>
      <c r="O1340" s="178"/>
      <c r="P1340" s="178" t="s">
        <v>1225</v>
      </c>
      <c r="Q1340" s="52" t="s">
        <v>71</v>
      </c>
      <c r="R1340" s="178" t="s">
        <v>23</v>
      </c>
      <c r="S1340" s="223" t="s">
        <v>26</v>
      </c>
      <c r="T1340" s="140"/>
      <c r="U1340" s="289"/>
      <c r="V1340" s="21"/>
    </row>
    <row r="1341" spans="1:22" ht="16.5" customHeight="1" x14ac:dyDescent="0.25">
      <c r="A1341" s="245">
        <v>1316</v>
      </c>
      <c r="B1341" s="299"/>
      <c r="C1341" s="219">
        <v>44880</v>
      </c>
      <c r="D1341" s="219">
        <v>44882</v>
      </c>
      <c r="E1341" s="21" t="s">
        <v>542</v>
      </c>
      <c r="F1341" s="22" t="s">
        <v>1280</v>
      </c>
      <c r="G1341" s="21" t="s">
        <v>1240</v>
      </c>
      <c r="H1341" s="21" t="s">
        <v>158</v>
      </c>
      <c r="I1341" s="21"/>
      <c r="J1341" s="220" t="s">
        <v>1294</v>
      </c>
      <c r="K1341" s="178" t="s">
        <v>1281</v>
      </c>
      <c r="L1341" s="22" t="s">
        <v>1096</v>
      </c>
      <c r="M1341" s="52"/>
      <c r="N1341" s="52" t="s">
        <v>194</v>
      </c>
      <c r="O1341" s="178"/>
      <c r="P1341" s="178" t="s">
        <v>151</v>
      </c>
      <c r="Q1341" s="52" t="s">
        <v>71</v>
      </c>
      <c r="R1341" s="178" t="s">
        <v>28</v>
      </c>
      <c r="S1341" s="223" t="s">
        <v>31</v>
      </c>
      <c r="T1341" s="140"/>
      <c r="U1341" s="289"/>
      <c r="V1341" s="21"/>
    </row>
    <row r="1342" spans="1:22" ht="16.5" customHeight="1" x14ac:dyDescent="0.25">
      <c r="A1342" s="245">
        <v>1317</v>
      </c>
      <c r="B1342" s="299"/>
      <c r="C1342" s="219">
        <v>44880</v>
      </c>
      <c r="D1342" s="219">
        <v>44882</v>
      </c>
      <c r="E1342" s="21" t="s">
        <v>544</v>
      </c>
      <c r="F1342" s="22" t="s">
        <v>1282</v>
      </c>
      <c r="G1342" s="21"/>
      <c r="H1342" s="21" t="s">
        <v>158</v>
      </c>
      <c r="I1342" s="21"/>
      <c r="J1342" s="220"/>
      <c r="K1342" s="178" t="s">
        <v>217</v>
      </c>
      <c r="L1342" s="221"/>
      <c r="M1342" s="52"/>
      <c r="N1342" s="52" t="s">
        <v>717</v>
      </c>
      <c r="O1342" s="178"/>
      <c r="P1342" s="178" t="s">
        <v>151</v>
      </c>
      <c r="Q1342" s="52" t="s">
        <v>71</v>
      </c>
      <c r="R1342" s="178" t="s">
        <v>28</v>
      </c>
      <c r="S1342" s="223" t="s">
        <v>31</v>
      </c>
      <c r="T1342" s="140"/>
      <c r="U1342" s="289"/>
      <c r="V1342" s="21"/>
    </row>
    <row r="1343" spans="1:22" ht="16.5" customHeight="1" x14ac:dyDescent="0.25">
      <c r="A1343" s="245">
        <v>1318</v>
      </c>
      <c r="B1343" s="299"/>
      <c r="C1343" s="219">
        <v>44880</v>
      </c>
      <c r="D1343" s="219">
        <v>44882</v>
      </c>
      <c r="E1343" s="21" t="s">
        <v>544</v>
      </c>
      <c r="F1343" s="22" t="s">
        <v>1283</v>
      </c>
      <c r="G1343" s="21"/>
      <c r="H1343" s="21" t="s">
        <v>158</v>
      </c>
      <c r="I1343" s="21"/>
      <c r="J1343" s="220"/>
      <c r="K1343" s="178" t="s">
        <v>217</v>
      </c>
      <c r="L1343" s="221"/>
      <c r="M1343" s="52"/>
      <c r="N1343" s="52" t="s">
        <v>717</v>
      </c>
      <c r="O1343" s="178"/>
      <c r="P1343" s="178" t="s">
        <v>151</v>
      </c>
      <c r="Q1343" s="52" t="s">
        <v>71</v>
      </c>
      <c r="R1343" s="178" t="s">
        <v>28</v>
      </c>
      <c r="S1343" s="223" t="s">
        <v>31</v>
      </c>
      <c r="T1343" s="140"/>
      <c r="U1343" s="289"/>
      <c r="V1343" s="21"/>
    </row>
    <row r="1344" spans="1:22" ht="16.5" customHeight="1" x14ac:dyDescent="0.25">
      <c r="A1344" s="245">
        <v>1319</v>
      </c>
      <c r="B1344" s="299"/>
      <c r="C1344" s="219">
        <v>44893</v>
      </c>
      <c r="D1344" s="219" t="s">
        <v>1066</v>
      </c>
      <c r="E1344" s="148" t="s">
        <v>1074</v>
      </c>
      <c r="F1344" s="149">
        <v>861881051079524</v>
      </c>
      <c r="G1344" s="148"/>
      <c r="H1344" s="148" t="s">
        <v>139</v>
      </c>
      <c r="I1344" s="148"/>
      <c r="J1344" s="220" t="s">
        <v>159</v>
      </c>
      <c r="K1344" s="178"/>
      <c r="L1344" s="221" t="s">
        <v>176</v>
      </c>
      <c r="M1344" s="52"/>
      <c r="N1344" s="52" t="s">
        <v>1076</v>
      </c>
      <c r="O1344" s="178"/>
      <c r="P1344" s="178"/>
      <c r="Q1344" s="52" t="s">
        <v>71</v>
      </c>
      <c r="R1344" s="178" t="s">
        <v>23</v>
      </c>
      <c r="S1344" s="223" t="s">
        <v>24</v>
      </c>
      <c r="T1344" s="140"/>
      <c r="U1344" s="289"/>
      <c r="V1344" s="21"/>
    </row>
    <row r="1345" spans="1:22" ht="16.5" customHeight="1" x14ac:dyDescent="0.25">
      <c r="A1345" s="245">
        <v>1320</v>
      </c>
      <c r="B1345" s="299"/>
      <c r="C1345" s="219">
        <v>44893</v>
      </c>
      <c r="D1345" s="219" t="s">
        <v>1066</v>
      </c>
      <c r="E1345" s="148" t="s">
        <v>1056</v>
      </c>
      <c r="F1345" s="149">
        <v>862205051174805</v>
      </c>
      <c r="G1345" s="148"/>
      <c r="H1345" s="148" t="s">
        <v>158</v>
      </c>
      <c r="I1345" s="148"/>
      <c r="J1345" s="220" t="s">
        <v>159</v>
      </c>
      <c r="K1345" s="178" t="s">
        <v>217</v>
      </c>
      <c r="L1345" s="221" t="s">
        <v>588</v>
      </c>
      <c r="M1345" s="22"/>
      <c r="N1345" s="52" t="s">
        <v>194</v>
      </c>
      <c r="O1345" s="178"/>
      <c r="P1345" s="178" t="s">
        <v>151</v>
      </c>
      <c r="Q1345" s="52" t="s">
        <v>71</v>
      </c>
      <c r="R1345" s="178" t="s">
        <v>28</v>
      </c>
      <c r="S1345" s="223" t="s">
        <v>31</v>
      </c>
      <c r="T1345" s="140"/>
      <c r="U1345" s="289"/>
      <c r="V1345" s="21"/>
    </row>
    <row r="1346" spans="1:22" ht="16.5" customHeight="1" x14ac:dyDescent="0.25">
      <c r="A1346" s="245">
        <v>1321</v>
      </c>
      <c r="B1346" s="299"/>
      <c r="C1346" s="219">
        <v>44893</v>
      </c>
      <c r="D1346" s="219" t="s">
        <v>1066</v>
      </c>
      <c r="E1346" s="148" t="s">
        <v>1074</v>
      </c>
      <c r="F1346" s="149">
        <v>861881051082643</v>
      </c>
      <c r="G1346" s="148"/>
      <c r="H1346" s="148" t="s">
        <v>139</v>
      </c>
      <c r="I1346" s="148"/>
      <c r="J1346" s="220" t="s">
        <v>159</v>
      </c>
      <c r="K1346" s="178" t="s">
        <v>182</v>
      </c>
      <c r="L1346" s="22" t="s">
        <v>176</v>
      </c>
      <c r="M1346" s="52"/>
      <c r="N1346" s="52" t="s">
        <v>1295</v>
      </c>
      <c r="O1346" s="178"/>
      <c r="P1346" s="178"/>
      <c r="Q1346" s="52" t="s">
        <v>71</v>
      </c>
      <c r="R1346" s="178" t="s">
        <v>23</v>
      </c>
      <c r="S1346" s="223" t="s">
        <v>25</v>
      </c>
      <c r="T1346" s="140"/>
      <c r="U1346" s="289"/>
      <c r="V1346" s="21"/>
    </row>
    <row r="1347" spans="1:22" ht="16.5" customHeight="1" x14ac:dyDescent="0.25">
      <c r="A1347" s="245">
        <v>1322</v>
      </c>
      <c r="B1347" s="299"/>
      <c r="C1347" s="219">
        <v>44893</v>
      </c>
      <c r="D1347" s="219" t="s">
        <v>1066</v>
      </c>
      <c r="E1347" s="260" t="s">
        <v>1074</v>
      </c>
      <c r="F1347" s="149">
        <v>862205051172056</v>
      </c>
      <c r="G1347" s="148"/>
      <c r="H1347" s="148" t="s">
        <v>158</v>
      </c>
      <c r="I1347" s="148"/>
      <c r="J1347" s="362"/>
      <c r="K1347" s="178"/>
      <c r="L1347" s="221"/>
      <c r="M1347" s="52"/>
      <c r="N1347" s="52"/>
      <c r="O1347" s="178"/>
      <c r="P1347" s="178"/>
      <c r="Q1347" s="52"/>
      <c r="R1347" s="178"/>
      <c r="S1347" s="223"/>
      <c r="T1347" s="140"/>
      <c r="U1347" s="290"/>
      <c r="V1347" s="183"/>
    </row>
    <row r="1348" spans="1:22" ht="16.5" customHeight="1" x14ac:dyDescent="0.25">
      <c r="A1348" s="245">
        <v>1323</v>
      </c>
      <c r="B1348" s="299"/>
      <c r="C1348" s="219">
        <v>44893</v>
      </c>
      <c r="D1348" s="219" t="s">
        <v>1066</v>
      </c>
      <c r="E1348" s="260" t="s">
        <v>1074</v>
      </c>
      <c r="F1348" s="149">
        <v>861881051089317</v>
      </c>
      <c r="G1348" s="148"/>
      <c r="H1348" s="148" t="s">
        <v>139</v>
      </c>
      <c r="I1348" s="148"/>
      <c r="J1348" s="220"/>
      <c r="K1348" s="178"/>
      <c r="L1348" s="22"/>
      <c r="M1348" s="52"/>
      <c r="N1348" s="52"/>
      <c r="O1348" s="178"/>
      <c r="P1348" s="178"/>
      <c r="Q1348" s="52"/>
      <c r="R1348" s="178"/>
      <c r="S1348" s="223"/>
      <c r="T1348" s="140"/>
      <c r="U1348" s="290"/>
      <c r="V1348" s="183"/>
    </row>
    <row r="1349" spans="1:22" ht="16.5" customHeight="1" x14ac:dyDescent="0.25">
      <c r="A1349" s="245">
        <v>1324</v>
      </c>
      <c r="B1349" s="299"/>
      <c r="C1349" s="219">
        <v>44893</v>
      </c>
      <c r="D1349" s="219" t="s">
        <v>1066</v>
      </c>
      <c r="E1349" s="260" t="s">
        <v>1074</v>
      </c>
      <c r="F1349" s="149">
        <v>861881051090414</v>
      </c>
      <c r="G1349" s="148"/>
      <c r="H1349" s="148" t="s">
        <v>139</v>
      </c>
      <c r="I1349" s="148"/>
      <c r="J1349" s="220"/>
      <c r="K1349" s="178"/>
      <c r="L1349" s="22"/>
      <c r="M1349" s="52"/>
      <c r="N1349" s="52"/>
      <c r="O1349" s="178"/>
      <c r="P1349" s="178"/>
      <c r="Q1349" s="52"/>
      <c r="R1349" s="178"/>
      <c r="S1349" s="223"/>
      <c r="T1349" s="140"/>
      <c r="U1349" s="289"/>
      <c r="V1349" s="21"/>
    </row>
    <row r="1350" spans="1:22" ht="16.5" customHeight="1" x14ac:dyDescent="0.25">
      <c r="A1350" s="245">
        <v>1325</v>
      </c>
      <c r="B1350" s="299"/>
      <c r="C1350" s="219">
        <v>44893</v>
      </c>
      <c r="D1350" s="219" t="s">
        <v>1066</v>
      </c>
      <c r="E1350" s="148" t="s">
        <v>1056</v>
      </c>
      <c r="F1350" s="149">
        <v>862205051191346</v>
      </c>
      <c r="G1350" s="148"/>
      <c r="H1350" s="148" t="s">
        <v>158</v>
      </c>
      <c r="I1350" s="148"/>
      <c r="J1350" s="220" t="s">
        <v>1296</v>
      </c>
      <c r="K1350" s="178" t="s">
        <v>217</v>
      </c>
      <c r="L1350" s="178" t="s">
        <v>588</v>
      </c>
      <c r="M1350" s="52"/>
      <c r="N1350" s="52" t="s">
        <v>194</v>
      </c>
      <c r="O1350" s="178"/>
      <c r="P1350" s="178" t="s">
        <v>151</v>
      </c>
      <c r="Q1350" s="52" t="s">
        <v>71</v>
      </c>
      <c r="R1350" s="178" t="s">
        <v>28</v>
      </c>
      <c r="S1350" s="223" t="s">
        <v>31</v>
      </c>
      <c r="T1350" s="140"/>
      <c r="U1350" s="289"/>
      <c r="V1350" s="21"/>
    </row>
    <row r="1351" spans="1:22" ht="16.5" customHeight="1" x14ac:dyDescent="0.25">
      <c r="A1351" s="245">
        <v>1326</v>
      </c>
      <c r="B1351" s="300"/>
      <c r="C1351" s="219">
        <v>44893</v>
      </c>
      <c r="D1351" s="219" t="s">
        <v>1066</v>
      </c>
      <c r="E1351" s="148" t="s">
        <v>101</v>
      </c>
      <c r="F1351" s="149">
        <v>868183038540105</v>
      </c>
      <c r="G1351" s="148" t="s">
        <v>196</v>
      </c>
      <c r="H1351" s="148" t="s">
        <v>139</v>
      </c>
      <c r="I1351" s="148" t="s">
        <v>215</v>
      </c>
      <c r="J1351" s="220" t="s">
        <v>164</v>
      </c>
      <c r="K1351" s="178" t="s">
        <v>1297</v>
      </c>
      <c r="L1351" s="221" t="s">
        <v>162</v>
      </c>
      <c r="M1351" s="52"/>
      <c r="N1351" s="52" t="s">
        <v>1298</v>
      </c>
      <c r="O1351" s="178"/>
      <c r="P1351" s="178"/>
      <c r="Q1351" s="52" t="s">
        <v>71</v>
      </c>
      <c r="R1351" s="178" t="s">
        <v>23</v>
      </c>
      <c r="S1351" s="223" t="s">
        <v>26</v>
      </c>
      <c r="T1351" s="140"/>
      <c r="U1351" s="289"/>
      <c r="V1351" s="21"/>
    </row>
    <row r="1352" spans="1:22" ht="16.5" customHeight="1" x14ac:dyDescent="0.25">
      <c r="A1352" s="245">
        <v>1327</v>
      </c>
      <c r="B1352" s="298" t="s">
        <v>593</v>
      </c>
      <c r="C1352" s="219">
        <v>44882</v>
      </c>
      <c r="D1352" s="219">
        <v>44888</v>
      </c>
      <c r="E1352" s="21" t="s">
        <v>543</v>
      </c>
      <c r="F1352" s="22" t="s">
        <v>1299</v>
      </c>
      <c r="G1352" s="21"/>
      <c r="H1352" s="21"/>
      <c r="I1352" s="21"/>
      <c r="J1352" s="220" t="s">
        <v>1024</v>
      </c>
      <c r="K1352" s="178" t="s">
        <v>1300</v>
      </c>
      <c r="L1352" s="221" t="s">
        <v>1301</v>
      </c>
      <c r="M1352" s="52"/>
      <c r="N1352" s="52" t="s">
        <v>1302</v>
      </c>
      <c r="O1352" s="178"/>
      <c r="P1352" s="178" t="s">
        <v>167</v>
      </c>
      <c r="Q1352" s="52" t="s">
        <v>71</v>
      </c>
      <c r="R1352" s="178" t="s">
        <v>23</v>
      </c>
      <c r="S1352" s="223" t="s">
        <v>41</v>
      </c>
      <c r="T1352" s="138"/>
      <c r="U1352" s="289"/>
      <c r="V1352" s="21"/>
    </row>
    <row r="1353" spans="1:22" ht="16.5" customHeight="1" x14ac:dyDescent="0.25">
      <c r="A1353" s="245">
        <v>1328</v>
      </c>
      <c r="B1353" s="299"/>
      <c r="C1353" s="219">
        <v>44882</v>
      </c>
      <c r="D1353" s="219">
        <v>44888</v>
      </c>
      <c r="E1353" s="21" t="s">
        <v>543</v>
      </c>
      <c r="F1353" s="22" t="s">
        <v>1303</v>
      </c>
      <c r="G1353" s="21"/>
      <c r="H1353" s="21"/>
      <c r="I1353" s="21"/>
      <c r="J1353" s="220" t="s">
        <v>1024</v>
      </c>
      <c r="K1353" s="178" t="s">
        <v>1304</v>
      </c>
      <c r="L1353" s="221" t="s">
        <v>1301</v>
      </c>
      <c r="M1353" s="52"/>
      <c r="N1353" s="52" t="s">
        <v>1305</v>
      </c>
      <c r="O1353" s="178"/>
      <c r="P1353" s="178" t="s">
        <v>151</v>
      </c>
      <c r="Q1353" s="52" t="s">
        <v>71</v>
      </c>
      <c r="R1353" s="178" t="s">
        <v>72</v>
      </c>
      <c r="S1353" s="223" t="s">
        <v>178</v>
      </c>
      <c r="T1353" s="138"/>
      <c r="U1353" s="289"/>
      <c r="V1353" s="21"/>
    </row>
    <row r="1354" spans="1:22" ht="16.5" customHeight="1" x14ac:dyDescent="0.25">
      <c r="A1354" s="245">
        <v>1329</v>
      </c>
      <c r="B1354" s="299"/>
      <c r="C1354" s="219">
        <v>44882</v>
      </c>
      <c r="D1354" s="219">
        <v>44888</v>
      </c>
      <c r="E1354" s="21" t="s">
        <v>543</v>
      </c>
      <c r="F1354" s="22" t="s">
        <v>1306</v>
      </c>
      <c r="G1354" s="21"/>
      <c r="H1354" s="21"/>
      <c r="I1354" s="21"/>
      <c r="J1354" s="220" t="s">
        <v>1024</v>
      </c>
      <c r="K1354" s="178" t="s">
        <v>1304</v>
      </c>
      <c r="L1354" s="221" t="s">
        <v>1301</v>
      </c>
      <c r="M1354" s="52"/>
      <c r="N1354" s="52" t="s">
        <v>1305</v>
      </c>
      <c r="O1354" s="178"/>
      <c r="P1354" s="178" t="s">
        <v>151</v>
      </c>
      <c r="Q1354" s="52" t="s">
        <v>71</v>
      </c>
      <c r="R1354" s="178" t="s">
        <v>72</v>
      </c>
      <c r="S1354" s="223" t="s">
        <v>178</v>
      </c>
      <c r="T1354" s="138"/>
      <c r="U1354" s="289"/>
      <c r="V1354" s="21"/>
    </row>
    <row r="1355" spans="1:22" ht="16.5" customHeight="1" x14ac:dyDescent="0.25">
      <c r="A1355" s="245">
        <v>1330</v>
      </c>
      <c r="B1355" s="299"/>
      <c r="C1355" s="219">
        <v>44882</v>
      </c>
      <c r="D1355" s="219">
        <v>44888</v>
      </c>
      <c r="E1355" s="21" t="s">
        <v>543</v>
      </c>
      <c r="F1355" s="22" t="s">
        <v>1307</v>
      </c>
      <c r="G1355" s="21"/>
      <c r="H1355" s="21"/>
      <c r="I1355" s="21"/>
      <c r="J1355" s="220" t="s">
        <v>1024</v>
      </c>
      <c r="K1355" s="178" t="s">
        <v>1308</v>
      </c>
      <c r="L1355" s="22" t="s">
        <v>1309</v>
      </c>
      <c r="M1355" s="221" t="s">
        <v>1301</v>
      </c>
      <c r="N1355" s="52" t="s">
        <v>1310</v>
      </c>
      <c r="O1355" s="178"/>
      <c r="P1355" s="178" t="s">
        <v>151</v>
      </c>
      <c r="Q1355" s="52" t="s">
        <v>71</v>
      </c>
      <c r="R1355" s="178" t="s">
        <v>28</v>
      </c>
      <c r="S1355" s="223" t="s">
        <v>30</v>
      </c>
      <c r="T1355" s="138"/>
      <c r="U1355" s="289"/>
      <c r="V1355" s="21"/>
    </row>
    <row r="1356" spans="1:22" ht="16.5" customHeight="1" x14ac:dyDescent="0.25">
      <c r="A1356" s="245">
        <v>1331</v>
      </c>
      <c r="B1356" s="299"/>
      <c r="C1356" s="219">
        <v>44882</v>
      </c>
      <c r="D1356" s="219">
        <v>44888</v>
      </c>
      <c r="E1356" s="21" t="s">
        <v>543</v>
      </c>
      <c r="F1356" s="22" t="s">
        <v>1311</v>
      </c>
      <c r="G1356" s="21" t="s">
        <v>1240</v>
      </c>
      <c r="H1356" s="21" t="s">
        <v>158</v>
      </c>
      <c r="I1356" s="21"/>
      <c r="J1356" s="220" t="s">
        <v>1024</v>
      </c>
      <c r="K1356" s="178" t="s">
        <v>1308</v>
      </c>
      <c r="L1356" s="221" t="s">
        <v>1301</v>
      </c>
      <c r="M1356" s="52"/>
      <c r="N1356" s="52" t="s">
        <v>1312</v>
      </c>
      <c r="O1356" s="178"/>
      <c r="P1356" s="178" t="s">
        <v>151</v>
      </c>
      <c r="Q1356" s="52" t="s">
        <v>71</v>
      </c>
      <c r="R1356" s="178" t="s">
        <v>28</v>
      </c>
      <c r="S1356" s="223" t="s">
        <v>30</v>
      </c>
      <c r="T1356" s="140"/>
      <c r="U1356" s="289"/>
      <c r="V1356" s="21"/>
    </row>
    <row r="1357" spans="1:22" ht="16.5" customHeight="1" x14ac:dyDescent="0.25">
      <c r="A1357" s="245">
        <v>1332</v>
      </c>
      <c r="B1357" s="299"/>
      <c r="C1357" s="219">
        <v>44882</v>
      </c>
      <c r="D1357" s="219" t="s">
        <v>1066</v>
      </c>
      <c r="E1357" s="21" t="s">
        <v>1313</v>
      </c>
      <c r="F1357" s="22" t="s">
        <v>1314</v>
      </c>
      <c r="G1357" s="61"/>
      <c r="H1357" s="61"/>
      <c r="I1357" s="178" t="s">
        <v>1315</v>
      </c>
      <c r="J1357" s="220"/>
      <c r="K1357" s="178"/>
      <c r="L1357" s="221"/>
      <c r="M1357" s="52"/>
      <c r="N1357" s="52" t="s">
        <v>1316</v>
      </c>
      <c r="O1357" s="178"/>
      <c r="P1357" s="178" t="s">
        <v>167</v>
      </c>
      <c r="Q1357" s="52" t="s">
        <v>71</v>
      </c>
      <c r="R1357" s="138"/>
      <c r="S1357" s="139"/>
      <c r="T1357" s="140"/>
      <c r="U1357" s="289"/>
      <c r="V1357" s="21"/>
    </row>
    <row r="1358" spans="1:22" ht="16.5" customHeight="1" x14ac:dyDescent="0.25">
      <c r="A1358" s="245">
        <v>1333</v>
      </c>
      <c r="B1358" s="299"/>
      <c r="C1358" s="219">
        <v>44866</v>
      </c>
      <c r="D1358" s="219">
        <v>44867</v>
      </c>
      <c r="E1358" s="148" t="s">
        <v>38</v>
      </c>
      <c r="F1358" s="149">
        <v>867857039894931</v>
      </c>
      <c r="G1358" s="156"/>
      <c r="H1358" s="148" t="s">
        <v>139</v>
      </c>
      <c r="I1358" s="21"/>
      <c r="J1358" s="220" t="s">
        <v>159</v>
      </c>
      <c r="K1358" s="178" t="s">
        <v>165</v>
      </c>
      <c r="L1358" s="52" t="s">
        <v>161</v>
      </c>
      <c r="M1358" s="52"/>
      <c r="N1358" s="52" t="s">
        <v>323</v>
      </c>
      <c r="O1358" s="178"/>
      <c r="P1358" s="178" t="s">
        <v>151</v>
      </c>
      <c r="Q1358" s="52" t="s">
        <v>152</v>
      </c>
      <c r="R1358" s="178" t="s">
        <v>23</v>
      </c>
      <c r="S1358" s="223" t="s">
        <v>27</v>
      </c>
      <c r="T1358" s="140"/>
      <c r="U1358" s="289"/>
      <c r="V1358" s="21"/>
    </row>
    <row r="1359" spans="1:22" ht="16.5" customHeight="1" x14ac:dyDescent="0.25">
      <c r="A1359" s="245">
        <v>1334</v>
      </c>
      <c r="B1359" s="299"/>
      <c r="C1359" s="219">
        <v>44866</v>
      </c>
      <c r="D1359" s="219">
        <v>44867</v>
      </c>
      <c r="E1359" s="148" t="s">
        <v>38</v>
      </c>
      <c r="F1359" s="149">
        <v>868183034520028</v>
      </c>
      <c r="G1359" s="156"/>
      <c r="H1359" s="148" t="s">
        <v>139</v>
      </c>
      <c r="I1359" s="21"/>
      <c r="J1359" s="220" t="s">
        <v>338</v>
      </c>
      <c r="K1359" s="178"/>
      <c r="L1359" s="52" t="s">
        <v>161</v>
      </c>
      <c r="M1359" s="52"/>
      <c r="N1359" s="52" t="s">
        <v>217</v>
      </c>
      <c r="O1359" s="178"/>
      <c r="P1359" s="178" t="s">
        <v>151</v>
      </c>
      <c r="Q1359" s="52" t="s">
        <v>152</v>
      </c>
      <c r="R1359" s="178" t="s">
        <v>28</v>
      </c>
      <c r="S1359" s="223" t="s">
        <v>31</v>
      </c>
      <c r="T1359" s="140"/>
      <c r="U1359" s="289"/>
      <c r="V1359" s="21"/>
    </row>
    <row r="1360" spans="1:22" ht="16.5" customHeight="1" x14ac:dyDescent="0.25">
      <c r="A1360" s="245">
        <v>1335</v>
      </c>
      <c r="B1360" s="299"/>
      <c r="C1360" s="219">
        <v>44866</v>
      </c>
      <c r="D1360" s="219">
        <v>44867</v>
      </c>
      <c r="E1360" s="148" t="s">
        <v>38</v>
      </c>
      <c r="F1360" s="149">
        <v>868183034607288</v>
      </c>
      <c r="G1360" s="148"/>
      <c r="H1360" s="148" t="s">
        <v>139</v>
      </c>
      <c r="I1360" s="21"/>
      <c r="J1360" s="220" t="s">
        <v>288</v>
      </c>
      <c r="K1360" s="178" t="s">
        <v>174</v>
      </c>
      <c r="L1360" s="221"/>
      <c r="M1360" s="52" t="s">
        <v>161</v>
      </c>
      <c r="N1360" s="52" t="s">
        <v>230</v>
      </c>
      <c r="O1360" s="178"/>
      <c r="P1360" s="178" t="s">
        <v>151</v>
      </c>
      <c r="Q1360" s="52" t="s">
        <v>152</v>
      </c>
      <c r="R1360" s="178" t="s">
        <v>28</v>
      </c>
      <c r="S1360" s="223" t="s">
        <v>47</v>
      </c>
      <c r="T1360" s="140"/>
      <c r="U1360" s="289"/>
      <c r="V1360" s="21"/>
    </row>
    <row r="1361" spans="1:22" ht="16.5" customHeight="1" x14ac:dyDescent="0.25">
      <c r="A1361" s="245">
        <v>1336</v>
      </c>
      <c r="B1361" s="299"/>
      <c r="C1361" s="219">
        <v>44869</v>
      </c>
      <c r="D1361" s="219">
        <v>44869</v>
      </c>
      <c r="E1361" s="148" t="s">
        <v>38</v>
      </c>
      <c r="F1361" s="149">
        <v>868183034557574</v>
      </c>
      <c r="G1361" s="156"/>
      <c r="H1361" s="148" t="s">
        <v>139</v>
      </c>
      <c r="I1361" s="21"/>
      <c r="J1361" s="220" t="s">
        <v>159</v>
      </c>
      <c r="K1361" s="178"/>
      <c r="L1361" s="178" t="s">
        <v>274</v>
      </c>
      <c r="M1361" s="52" t="s">
        <v>161</v>
      </c>
      <c r="N1361" s="52" t="s">
        <v>40</v>
      </c>
      <c r="O1361" s="178"/>
      <c r="P1361" s="178" t="s">
        <v>151</v>
      </c>
      <c r="Q1361" s="52" t="s">
        <v>152</v>
      </c>
      <c r="R1361" s="178" t="s">
        <v>28</v>
      </c>
      <c r="S1361" s="223" t="s">
        <v>30</v>
      </c>
      <c r="T1361" s="140"/>
      <c r="U1361" s="289"/>
      <c r="V1361" s="21"/>
    </row>
    <row r="1362" spans="1:22" ht="16.5" customHeight="1" x14ac:dyDescent="0.25">
      <c r="A1362" s="245">
        <v>1337</v>
      </c>
      <c r="B1362" s="299"/>
      <c r="C1362" s="219">
        <v>44869</v>
      </c>
      <c r="D1362" s="219">
        <v>44869</v>
      </c>
      <c r="E1362" s="148" t="s">
        <v>38</v>
      </c>
      <c r="F1362" s="149">
        <v>868183038501578</v>
      </c>
      <c r="G1362" s="148" t="s">
        <v>145</v>
      </c>
      <c r="H1362" s="148" t="s">
        <v>139</v>
      </c>
      <c r="I1362" s="21" t="s">
        <v>215</v>
      </c>
      <c r="J1362" s="220" t="s">
        <v>288</v>
      </c>
      <c r="K1362" s="178"/>
      <c r="L1362" s="52" t="s">
        <v>161</v>
      </c>
      <c r="M1362" s="52"/>
      <c r="N1362" s="52" t="s">
        <v>1317</v>
      </c>
      <c r="O1362" s="178"/>
      <c r="P1362" s="178" t="s">
        <v>151</v>
      </c>
      <c r="Q1362" s="52" t="s">
        <v>152</v>
      </c>
      <c r="R1362" s="178" t="s">
        <v>28</v>
      </c>
      <c r="S1362" s="223" t="s">
        <v>31</v>
      </c>
      <c r="T1362" s="140"/>
      <c r="U1362" s="289"/>
      <c r="V1362" s="21"/>
    </row>
    <row r="1363" spans="1:22" ht="16.5" customHeight="1" x14ac:dyDescent="0.25">
      <c r="A1363" s="245">
        <v>1338</v>
      </c>
      <c r="B1363" s="299"/>
      <c r="C1363" s="219">
        <v>44866</v>
      </c>
      <c r="D1363" s="219">
        <v>44868</v>
      </c>
      <c r="E1363" s="148" t="s">
        <v>14</v>
      </c>
      <c r="F1363" s="149">
        <v>866762026904167</v>
      </c>
      <c r="G1363" s="148"/>
      <c r="H1363" s="148" t="s">
        <v>139</v>
      </c>
      <c r="I1363" s="21"/>
      <c r="J1363" s="220" t="s">
        <v>1318</v>
      </c>
      <c r="K1363" s="178" t="s">
        <v>1149</v>
      </c>
      <c r="L1363" s="221" t="s">
        <v>431</v>
      </c>
      <c r="M1363" s="52" t="s">
        <v>428</v>
      </c>
      <c r="N1363" s="52" t="s">
        <v>40</v>
      </c>
      <c r="O1363" s="178"/>
      <c r="P1363" s="178" t="s">
        <v>151</v>
      </c>
      <c r="Q1363" s="52" t="s">
        <v>152</v>
      </c>
      <c r="R1363" s="178" t="s">
        <v>28</v>
      </c>
      <c r="S1363" s="223" t="s">
        <v>30</v>
      </c>
      <c r="T1363" s="140"/>
      <c r="U1363" s="289"/>
      <c r="V1363" s="21"/>
    </row>
    <row r="1364" spans="1:22" ht="18" customHeight="1" x14ac:dyDescent="0.25">
      <c r="A1364" s="245">
        <v>1339</v>
      </c>
      <c r="B1364" s="299"/>
      <c r="C1364" s="219">
        <v>44883</v>
      </c>
      <c r="D1364" s="219">
        <v>44883</v>
      </c>
      <c r="E1364" s="21" t="s">
        <v>16</v>
      </c>
      <c r="F1364" s="22">
        <v>862631034711555</v>
      </c>
      <c r="G1364" s="21"/>
      <c r="H1364" s="21" t="s">
        <v>139</v>
      </c>
      <c r="I1364" s="21"/>
      <c r="J1364" s="220" t="s">
        <v>140</v>
      </c>
      <c r="K1364" s="178" t="s">
        <v>1319</v>
      </c>
      <c r="L1364" s="221" t="s">
        <v>401</v>
      </c>
      <c r="M1364" s="52" t="s">
        <v>143</v>
      </c>
      <c r="N1364" s="52" t="s">
        <v>1320</v>
      </c>
      <c r="O1364" s="178"/>
      <c r="P1364" s="178" t="s">
        <v>151</v>
      </c>
      <c r="Q1364" s="52" t="s">
        <v>71</v>
      </c>
      <c r="R1364" s="178" t="s">
        <v>72</v>
      </c>
      <c r="S1364" s="223" t="s">
        <v>178</v>
      </c>
      <c r="T1364" s="140"/>
      <c r="U1364" s="289"/>
      <c r="V1364" s="21"/>
    </row>
    <row r="1365" spans="1:22" ht="16.5" customHeight="1" x14ac:dyDescent="0.25">
      <c r="A1365" s="245">
        <v>1340</v>
      </c>
      <c r="B1365" s="299"/>
      <c r="C1365" s="219">
        <v>44882</v>
      </c>
      <c r="D1365" s="219">
        <v>44888</v>
      </c>
      <c r="E1365" s="21" t="s">
        <v>1321</v>
      </c>
      <c r="F1365" s="22" t="s">
        <v>1322</v>
      </c>
      <c r="G1365" s="61"/>
      <c r="H1365" s="61"/>
      <c r="I1365" s="61" t="s">
        <v>1323</v>
      </c>
      <c r="J1365" s="220"/>
      <c r="K1365" s="178" t="s">
        <v>1324</v>
      </c>
      <c r="L1365" s="221"/>
      <c r="M1365" s="52"/>
      <c r="N1365" s="52" t="s">
        <v>1325</v>
      </c>
      <c r="O1365" s="178"/>
      <c r="P1365" s="178" t="s">
        <v>151</v>
      </c>
      <c r="Q1365" s="52" t="s">
        <v>71</v>
      </c>
      <c r="R1365" s="178"/>
      <c r="S1365" s="223"/>
      <c r="T1365" s="189"/>
      <c r="U1365" s="289"/>
      <c r="V1365" s="21"/>
    </row>
    <row r="1366" spans="1:22" ht="16.5" customHeight="1" x14ac:dyDescent="0.25">
      <c r="A1366" s="245">
        <v>1341</v>
      </c>
      <c r="B1366" s="299"/>
      <c r="C1366" s="219">
        <v>44882</v>
      </c>
      <c r="D1366" s="219">
        <v>44888</v>
      </c>
      <c r="E1366" s="21" t="s">
        <v>1326</v>
      </c>
      <c r="F1366" s="22" t="s">
        <v>1327</v>
      </c>
      <c r="G1366" s="148"/>
      <c r="H1366" s="148"/>
      <c r="I1366" s="61" t="s">
        <v>1323</v>
      </c>
      <c r="J1366" s="103"/>
      <c r="K1366" s="138" t="s">
        <v>1328</v>
      </c>
      <c r="L1366" s="184"/>
      <c r="M1366" s="150"/>
      <c r="N1366" s="52" t="s">
        <v>1325</v>
      </c>
      <c r="O1366" s="138"/>
      <c r="P1366" s="178" t="s">
        <v>151</v>
      </c>
      <c r="Q1366" s="150" t="s">
        <v>71</v>
      </c>
      <c r="R1366" s="178"/>
      <c r="S1366" s="223"/>
      <c r="T1366" s="140"/>
      <c r="U1366" s="289"/>
      <c r="V1366" s="21"/>
    </row>
    <row r="1367" spans="1:22" ht="16.5" customHeight="1" x14ac:dyDescent="0.25">
      <c r="A1367" s="245">
        <v>1342</v>
      </c>
      <c r="B1367" s="299"/>
      <c r="C1367" s="219">
        <v>44882</v>
      </c>
      <c r="D1367" s="219">
        <v>44888</v>
      </c>
      <c r="E1367" s="21" t="s">
        <v>1329</v>
      </c>
      <c r="F1367" s="22" t="s">
        <v>1327</v>
      </c>
      <c r="G1367" s="148"/>
      <c r="H1367" s="148"/>
      <c r="I1367" s="61" t="s">
        <v>1323</v>
      </c>
      <c r="J1367" s="103"/>
      <c r="K1367" s="138" t="s">
        <v>1328</v>
      </c>
      <c r="L1367" s="184"/>
      <c r="M1367" s="150"/>
      <c r="N1367" s="52" t="s">
        <v>1325</v>
      </c>
      <c r="O1367" s="138"/>
      <c r="P1367" s="178" t="s">
        <v>151</v>
      </c>
      <c r="Q1367" s="150" t="s">
        <v>71</v>
      </c>
      <c r="R1367" s="178"/>
      <c r="S1367" s="223"/>
      <c r="T1367" s="140"/>
      <c r="U1367" s="289"/>
      <c r="V1367" s="21"/>
    </row>
    <row r="1368" spans="1:22" ht="16.5" customHeight="1" x14ac:dyDescent="0.25">
      <c r="A1368" s="245">
        <v>1343</v>
      </c>
      <c r="B1368" s="299"/>
      <c r="C1368" s="219">
        <v>44882</v>
      </c>
      <c r="D1368" s="219">
        <v>44888</v>
      </c>
      <c r="E1368" s="21" t="s">
        <v>1330</v>
      </c>
      <c r="F1368" s="22" t="s">
        <v>1331</v>
      </c>
      <c r="G1368" s="148"/>
      <c r="H1368" s="148"/>
      <c r="I1368" s="61" t="s">
        <v>1323</v>
      </c>
      <c r="J1368" s="103"/>
      <c r="K1368" s="138" t="s">
        <v>217</v>
      </c>
      <c r="L1368" s="138"/>
      <c r="M1368" s="150"/>
      <c r="N1368" s="52" t="s">
        <v>1325</v>
      </c>
      <c r="O1368" s="138"/>
      <c r="P1368" s="178" t="s">
        <v>151</v>
      </c>
      <c r="Q1368" s="150" t="s">
        <v>71</v>
      </c>
      <c r="R1368" s="178"/>
      <c r="S1368" s="223"/>
      <c r="T1368" s="140"/>
      <c r="U1368" s="289"/>
      <c r="V1368" s="21"/>
    </row>
    <row r="1369" spans="1:22" ht="16.5" customHeight="1" x14ac:dyDescent="0.25">
      <c r="A1369" s="245">
        <v>1344</v>
      </c>
      <c r="B1369" s="299"/>
      <c r="C1369" s="219">
        <v>44882</v>
      </c>
      <c r="D1369" s="219">
        <v>44888</v>
      </c>
      <c r="E1369" s="61" t="s">
        <v>1332</v>
      </c>
      <c r="F1369" s="226" t="s">
        <v>419</v>
      </c>
      <c r="G1369" s="148"/>
      <c r="H1369" s="148"/>
      <c r="I1369" s="148"/>
      <c r="J1369" s="103"/>
      <c r="K1369" s="138" t="s">
        <v>1333</v>
      </c>
      <c r="L1369" s="149"/>
      <c r="M1369" s="150"/>
      <c r="N1369" s="52" t="s">
        <v>1325</v>
      </c>
      <c r="O1369" s="138"/>
      <c r="P1369" s="178" t="s">
        <v>151</v>
      </c>
      <c r="Q1369" s="150" t="s">
        <v>71</v>
      </c>
      <c r="R1369" s="178"/>
      <c r="S1369" s="223"/>
      <c r="T1369" s="140"/>
      <c r="U1369" s="289"/>
      <c r="V1369" s="21"/>
    </row>
    <row r="1370" spans="1:22" ht="16.5" customHeight="1" x14ac:dyDescent="0.25">
      <c r="A1370" s="245">
        <v>1345</v>
      </c>
      <c r="B1370" s="299"/>
      <c r="C1370" s="219">
        <v>44882</v>
      </c>
      <c r="D1370" s="219">
        <v>44888</v>
      </c>
      <c r="E1370" s="61" t="s">
        <v>1334</v>
      </c>
      <c r="F1370" s="226" t="s">
        <v>1327</v>
      </c>
      <c r="G1370" s="148"/>
      <c r="H1370" s="148"/>
      <c r="I1370" s="61" t="s">
        <v>1323</v>
      </c>
      <c r="J1370" s="103"/>
      <c r="K1370" s="138"/>
      <c r="L1370" s="149"/>
      <c r="M1370" s="150"/>
      <c r="N1370" s="52" t="s">
        <v>1325</v>
      </c>
      <c r="O1370" s="138"/>
      <c r="P1370" s="178" t="s">
        <v>151</v>
      </c>
      <c r="Q1370" s="150" t="s">
        <v>71</v>
      </c>
      <c r="R1370" s="178"/>
      <c r="S1370" s="223"/>
      <c r="T1370" s="140"/>
      <c r="U1370" s="289"/>
      <c r="V1370" s="21"/>
    </row>
    <row r="1371" spans="1:22" ht="16.5" customHeight="1" x14ac:dyDescent="0.25">
      <c r="A1371" s="245">
        <v>1346</v>
      </c>
      <c r="B1371" s="300"/>
      <c r="C1371" s="219">
        <v>44882</v>
      </c>
      <c r="D1371" s="219">
        <v>44888</v>
      </c>
      <c r="E1371" s="61" t="s">
        <v>1335</v>
      </c>
      <c r="F1371" s="149" t="s">
        <v>328</v>
      </c>
      <c r="G1371" s="148"/>
      <c r="H1371" s="148"/>
      <c r="I1371" s="49"/>
      <c r="J1371" s="103"/>
      <c r="K1371" s="138"/>
      <c r="L1371" s="138"/>
      <c r="M1371" s="150"/>
      <c r="N1371" s="52" t="s">
        <v>1325</v>
      </c>
      <c r="O1371" s="138"/>
      <c r="P1371" s="178" t="s">
        <v>151</v>
      </c>
      <c r="Q1371" s="150" t="s">
        <v>71</v>
      </c>
      <c r="R1371" s="178"/>
      <c r="S1371" s="223"/>
      <c r="T1371" s="140"/>
      <c r="U1371" s="289"/>
      <c r="V1371" s="21"/>
    </row>
    <row r="1372" spans="1:22" ht="16.5" customHeight="1" x14ac:dyDescent="0.25">
      <c r="A1372" s="245">
        <v>1347</v>
      </c>
      <c r="B1372" s="270" t="s">
        <v>1026</v>
      </c>
      <c r="C1372" s="219">
        <v>44867</v>
      </c>
      <c r="D1372" s="219" t="s">
        <v>1336</v>
      </c>
      <c r="E1372" s="148" t="s">
        <v>38</v>
      </c>
      <c r="F1372" s="149">
        <v>868183035920334</v>
      </c>
      <c r="G1372" s="156"/>
      <c r="H1372" s="148" t="s">
        <v>139</v>
      </c>
      <c r="I1372" s="21"/>
      <c r="J1372" s="220" t="s">
        <v>147</v>
      </c>
      <c r="K1372" s="221"/>
      <c r="L1372" s="52" t="s">
        <v>161</v>
      </c>
      <c r="M1372" s="52"/>
      <c r="N1372" s="52" t="s">
        <v>173</v>
      </c>
      <c r="O1372" s="178"/>
      <c r="P1372" s="178" t="s">
        <v>151</v>
      </c>
      <c r="Q1372" s="52" t="s">
        <v>152</v>
      </c>
      <c r="R1372" s="178" t="s">
        <v>28</v>
      </c>
      <c r="S1372" s="223" t="s">
        <v>31</v>
      </c>
      <c r="T1372" s="140"/>
      <c r="U1372" s="289"/>
      <c r="V1372" s="21"/>
    </row>
    <row r="1373" spans="1:22" ht="16.5" customHeight="1" x14ac:dyDescent="0.25">
      <c r="A1373" s="245">
        <v>1348</v>
      </c>
      <c r="B1373" s="298" t="s">
        <v>685</v>
      </c>
      <c r="C1373" s="219">
        <v>44887</v>
      </c>
      <c r="D1373" s="219">
        <v>44890</v>
      </c>
      <c r="E1373" s="148" t="s">
        <v>542</v>
      </c>
      <c r="F1373" s="149" t="s">
        <v>1337</v>
      </c>
      <c r="G1373" s="156"/>
      <c r="H1373" s="148" t="s">
        <v>158</v>
      </c>
      <c r="I1373" s="21"/>
      <c r="J1373" s="220" t="s">
        <v>1024</v>
      </c>
      <c r="K1373" s="178" t="s">
        <v>217</v>
      </c>
      <c r="L1373" s="221" t="s">
        <v>1096</v>
      </c>
      <c r="M1373" s="52"/>
      <c r="N1373" s="52" t="s">
        <v>194</v>
      </c>
      <c r="O1373" s="178"/>
      <c r="P1373" s="178" t="s">
        <v>151</v>
      </c>
      <c r="Q1373" s="52" t="s">
        <v>71</v>
      </c>
      <c r="R1373" s="178" t="s">
        <v>28</v>
      </c>
      <c r="S1373" s="223" t="s">
        <v>31</v>
      </c>
      <c r="T1373" s="140"/>
      <c r="U1373" s="289"/>
      <c r="V1373" s="21"/>
    </row>
    <row r="1374" spans="1:22" ht="16.5" customHeight="1" x14ac:dyDescent="0.25">
      <c r="A1374" s="245">
        <v>1349</v>
      </c>
      <c r="B1374" s="300"/>
      <c r="C1374" s="219">
        <v>44887</v>
      </c>
      <c r="D1374" s="219">
        <v>44890</v>
      </c>
      <c r="E1374" s="148" t="s">
        <v>542</v>
      </c>
      <c r="F1374" s="149" t="s">
        <v>1338</v>
      </c>
      <c r="G1374" s="148"/>
      <c r="H1374" s="148" t="s">
        <v>158</v>
      </c>
      <c r="I1374" s="148"/>
      <c r="J1374" s="220" t="s">
        <v>1024</v>
      </c>
      <c r="K1374" s="178" t="s">
        <v>217</v>
      </c>
      <c r="L1374" s="221" t="s">
        <v>1096</v>
      </c>
      <c r="M1374" s="150"/>
      <c r="N1374" s="52" t="s">
        <v>194</v>
      </c>
      <c r="O1374" s="138"/>
      <c r="P1374" s="138" t="s">
        <v>151</v>
      </c>
      <c r="Q1374" s="150" t="s">
        <v>71</v>
      </c>
      <c r="R1374" s="138" t="s">
        <v>28</v>
      </c>
      <c r="S1374" s="139" t="s">
        <v>31</v>
      </c>
      <c r="T1374" s="140"/>
      <c r="U1374" s="289"/>
      <c r="V1374" s="21"/>
    </row>
    <row r="1375" spans="1:22" ht="16.5" customHeight="1" x14ac:dyDescent="0.25">
      <c r="A1375" s="245">
        <v>1350</v>
      </c>
      <c r="B1375" s="298" t="s">
        <v>1339</v>
      </c>
      <c r="C1375" s="219">
        <v>44869</v>
      </c>
      <c r="D1375" s="219">
        <v>44870</v>
      </c>
      <c r="E1375" s="148" t="s">
        <v>39</v>
      </c>
      <c r="F1375" s="149">
        <v>861359036884656</v>
      </c>
      <c r="G1375" s="156"/>
      <c r="H1375" s="148" t="s">
        <v>139</v>
      </c>
      <c r="I1375" s="21"/>
      <c r="J1375" s="220" t="s">
        <v>171</v>
      </c>
      <c r="K1375" s="178" t="s">
        <v>1268</v>
      </c>
      <c r="L1375" s="221" t="s">
        <v>972</v>
      </c>
      <c r="M1375" s="52" t="s">
        <v>698</v>
      </c>
      <c r="N1375" s="52" t="s">
        <v>166</v>
      </c>
      <c r="O1375" s="178"/>
      <c r="P1375" s="178" t="s">
        <v>167</v>
      </c>
      <c r="Q1375" s="52" t="s">
        <v>152</v>
      </c>
      <c r="R1375" s="178" t="s">
        <v>23</v>
      </c>
      <c r="S1375" s="223" t="s">
        <v>26</v>
      </c>
      <c r="T1375" s="140"/>
      <c r="U1375" s="289"/>
      <c r="V1375" s="21"/>
    </row>
    <row r="1376" spans="1:22" ht="16.5" customHeight="1" x14ac:dyDescent="0.25">
      <c r="A1376" s="245">
        <v>1351</v>
      </c>
      <c r="B1376" s="299"/>
      <c r="C1376" s="219">
        <v>44869</v>
      </c>
      <c r="D1376" s="219">
        <v>44870</v>
      </c>
      <c r="E1376" s="148" t="s">
        <v>39</v>
      </c>
      <c r="F1376" s="149">
        <v>861359036878278</v>
      </c>
      <c r="G1376" s="156"/>
      <c r="H1376" s="148" t="s">
        <v>139</v>
      </c>
      <c r="I1376" s="148"/>
      <c r="J1376" s="220" t="s">
        <v>524</v>
      </c>
      <c r="K1376" s="138" t="s">
        <v>1269</v>
      </c>
      <c r="L1376" s="221" t="s">
        <v>698</v>
      </c>
      <c r="M1376" s="52"/>
      <c r="N1376" s="52" t="s">
        <v>1164</v>
      </c>
      <c r="O1376" s="178"/>
      <c r="P1376" s="178" t="s">
        <v>151</v>
      </c>
      <c r="Q1376" s="52" t="s">
        <v>152</v>
      </c>
      <c r="R1376" s="178" t="s">
        <v>23</v>
      </c>
      <c r="S1376" s="223" t="s">
        <v>26</v>
      </c>
      <c r="T1376" s="140"/>
      <c r="U1376" s="289"/>
      <c r="V1376" s="21"/>
    </row>
    <row r="1377" spans="1:22" ht="16.5" customHeight="1" x14ac:dyDescent="0.25">
      <c r="A1377" s="245">
        <v>1352</v>
      </c>
      <c r="B1377" s="299"/>
      <c r="C1377" s="219">
        <v>44869</v>
      </c>
      <c r="D1377" s="219">
        <v>44869</v>
      </c>
      <c r="E1377" s="21" t="s">
        <v>38</v>
      </c>
      <c r="F1377" s="22">
        <v>868183037794489</v>
      </c>
      <c r="G1377" s="21"/>
      <c r="H1377" s="21" t="s">
        <v>139</v>
      </c>
      <c r="I1377" s="21"/>
      <c r="J1377" s="220" t="s">
        <v>164</v>
      </c>
      <c r="K1377" s="178" t="s">
        <v>165</v>
      </c>
      <c r="L1377" s="221" t="s">
        <v>161</v>
      </c>
      <c r="M1377" s="52"/>
      <c r="N1377" s="52" t="s">
        <v>1266</v>
      </c>
      <c r="O1377" s="178"/>
      <c r="P1377" s="178" t="s">
        <v>151</v>
      </c>
      <c r="Q1377" s="52" t="s">
        <v>152</v>
      </c>
      <c r="R1377" s="178" t="s">
        <v>28</v>
      </c>
      <c r="S1377" s="223" t="s">
        <v>29</v>
      </c>
      <c r="T1377" s="140"/>
      <c r="U1377" s="289"/>
      <c r="V1377" s="21"/>
    </row>
    <row r="1378" spans="1:22" ht="16.5" customHeight="1" x14ac:dyDescent="0.25">
      <c r="A1378" s="245">
        <v>1353</v>
      </c>
      <c r="B1378" s="299"/>
      <c r="C1378" s="219">
        <v>44874</v>
      </c>
      <c r="D1378" s="219">
        <v>44876</v>
      </c>
      <c r="E1378" s="21" t="s">
        <v>38</v>
      </c>
      <c r="F1378" s="22">
        <v>867717030471511</v>
      </c>
      <c r="G1378" s="21" t="s">
        <v>196</v>
      </c>
      <c r="H1378" s="21" t="s">
        <v>139</v>
      </c>
      <c r="I1378" s="21" t="s">
        <v>1267</v>
      </c>
      <c r="J1378" s="220" t="s">
        <v>288</v>
      </c>
      <c r="K1378" s="178"/>
      <c r="L1378" s="221"/>
      <c r="M1378" s="52" t="s">
        <v>161</v>
      </c>
      <c r="N1378" s="52" t="s">
        <v>194</v>
      </c>
      <c r="O1378" s="178"/>
      <c r="P1378" s="178" t="s">
        <v>151</v>
      </c>
      <c r="Q1378" s="52" t="s">
        <v>71</v>
      </c>
      <c r="R1378" s="178" t="s">
        <v>28</v>
      </c>
      <c r="S1378" s="223" t="s">
        <v>31</v>
      </c>
      <c r="T1378" s="140"/>
      <c r="U1378" s="289"/>
      <c r="V1378" s="21"/>
    </row>
    <row r="1379" spans="1:22" ht="16.5" customHeight="1" x14ac:dyDescent="0.25">
      <c r="A1379" s="245">
        <v>1354</v>
      </c>
      <c r="B1379" s="299"/>
      <c r="C1379" s="219">
        <v>44874</v>
      </c>
      <c r="D1379" s="219">
        <v>44876</v>
      </c>
      <c r="E1379" s="21" t="s">
        <v>38</v>
      </c>
      <c r="F1379" s="22">
        <v>867857039895482</v>
      </c>
      <c r="G1379" s="21" t="s">
        <v>196</v>
      </c>
      <c r="H1379" s="21" t="s">
        <v>139</v>
      </c>
      <c r="I1379" s="21" t="s">
        <v>191</v>
      </c>
      <c r="J1379" s="220" t="s">
        <v>288</v>
      </c>
      <c r="K1379" s="178"/>
      <c r="L1379" s="221" t="s">
        <v>234</v>
      </c>
      <c r="M1379" s="52" t="s">
        <v>161</v>
      </c>
      <c r="N1379" s="52" t="s">
        <v>40</v>
      </c>
      <c r="O1379" s="178"/>
      <c r="P1379" s="178" t="s">
        <v>151</v>
      </c>
      <c r="Q1379" s="52" t="s">
        <v>71</v>
      </c>
      <c r="R1379" s="178" t="s">
        <v>28</v>
      </c>
      <c r="S1379" s="223" t="s">
        <v>30</v>
      </c>
      <c r="T1379" s="140"/>
      <c r="U1379" s="289"/>
      <c r="V1379" s="21"/>
    </row>
    <row r="1380" spans="1:22" ht="16.5" customHeight="1" x14ac:dyDescent="0.25">
      <c r="A1380" s="245">
        <v>1355</v>
      </c>
      <c r="B1380" s="299"/>
      <c r="C1380" s="219">
        <v>44883</v>
      </c>
      <c r="D1380" s="219">
        <v>44883</v>
      </c>
      <c r="E1380" s="21" t="s">
        <v>38</v>
      </c>
      <c r="F1380" s="22">
        <v>860157040210640</v>
      </c>
      <c r="G1380" s="45"/>
      <c r="H1380" s="21" t="s">
        <v>139</v>
      </c>
      <c r="I1380" s="21"/>
      <c r="J1380" s="220" t="s">
        <v>338</v>
      </c>
      <c r="K1380" s="178"/>
      <c r="L1380" s="178" t="s">
        <v>274</v>
      </c>
      <c r="M1380" s="52" t="s">
        <v>161</v>
      </c>
      <c r="N1380" s="52" t="s">
        <v>40</v>
      </c>
      <c r="O1380" s="178"/>
      <c r="P1380" s="178" t="s">
        <v>151</v>
      </c>
      <c r="Q1380" s="52" t="s">
        <v>152</v>
      </c>
      <c r="R1380" s="178" t="s">
        <v>28</v>
      </c>
      <c r="S1380" s="223" t="s">
        <v>30</v>
      </c>
      <c r="T1380" s="140"/>
      <c r="U1380" s="289"/>
      <c r="V1380" s="21"/>
    </row>
    <row r="1381" spans="1:22" ht="16.5" customHeight="1" x14ac:dyDescent="0.25">
      <c r="A1381" s="245">
        <v>1356</v>
      </c>
      <c r="B1381" s="299"/>
      <c r="C1381" s="219">
        <v>44869</v>
      </c>
      <c r="D1381" s="219">
        <v>44869</v>
      </c>
      <c r="E1381" s="21" t="s">
        <v>19</v>
      </c>
      <c r="F1381" s="22">
        <v>868926033990539</v>
      </c>
      <c r="G1381" s="45"/>
      <c r="H1381" s="21" t="s">
        <v>139</v>
      </c>
      <c r="I1381" s="21"/>
      <c r="J1381" s="220" t="s">
        <v>288</v>
      </c>
      <c r="K1381" s="178" t="s">
        <v>188</v>
      </c>
      <c r="L1381" s="221" t="s">
        <v>459</v>
      </c>
      <c r="M1381" s="52" t="s">
        <v>189</v>
      </c>
      <c r="N1381" s="52" t="s">
        <v>218</v>
      </c>
      <c r="O1381" s="178"/>
      <c r="P1381" s="178" t="s">
        <v>151</v>
      </c>
      <c r="Q1381" s="52" t="s">
        <v>152</v>
      </c>
      <c r="R1381" s="178" t="s">
        <v>1265</v>
      </c>
      <c r="S1381" s="223" t="s">
        <v>153</v>
      </c>
      <c r="T1381" s="140" t="s">
        <v>76</v>
      </c>
      <c r="U1381" s="289"/>
      <c r="V1381" s="21"/>
    </row>
    <row r="1382" spans="1:22" ht="16.5" customHeight="1" x14ac:dyDescent="0.25">
      <c r="A1382" s="245">
        <v>1357</v>
      </c>
      <c r="B1382" s="299"/>
      <c r="C1382" s="219">
        <v>44874</v>
      </c>
      <c r="D1382" s="219">
        <v>44876</v>
      </c>
      <c r="E1382" s="21" t="s">
        <v>19</v>
      </c>
      <c r="F1382" s="22">
        <v>864811037242497</v>
      </c>
      <c r="G1382" s="21" t="s">
        <v>196</v>
      </c>
      <c r="H1382" s="21" t="s">
        <v>139</v>
      </c>
      <c r="I1382" s="21"/>
      <c r="J1382" s="220" t="s">
        <v>159</v>
      </c>
      <c r="K1382" s="178"/>
      <c r="L1382" s="221" t="s">
        <v>193</v>
      </c>
      <c r="M1382" s="52"/>
      <c r="N1382" s="52" t="s">
        <v>190</v>
      </c>
      <c r="O1382" s="178"/>
      <c r="P1382" s="178" t="s">
        <v>151</v>
      </c>
      <c r="Q1382" s="52" t="s">
        <v>71</v>
      </c>
      <c r="R1382" s="178" t="s">
        <v>23</v>
      </c>
      <c r="S1382" s="223" t="s">
        <v>27</v>
      </c>
      <c r="T1382" s="140" t="s">
        <v>76</v>
      </c>
      <c r="U1382" s="289"/>
      <c r="V1382" s="21"/>
    </row>
    <row r="1383" spans="1:22" ht="16.5" customHeight="1" x14ac:dyDescent="0.25">
      <c r="A1383" s="245">
        <v>1358</v>
      </c>
      <c r="B1383" s="299"/>
      <c r="C1383" s="219">
        <v>44880</v>
      </c>
      <c r="D1383" s="219">
        <v>44880</v>
      </c>
      <c r="E1383" s="21" t="s">
        <v>19</v>
      </c>
      <c r="F1383" s="22">
        <v>864811036941834</v>
      </c>
      <c r="G1383" s="21" t="s">
        <v>145</v>
      </c>
      <c r="H1383" s="21" t="s">
        <v>139</v>
      </c>
      <c r="I1383" s="21"/>
      <c r="J1383" s="220" t="s">
        <v>159</v>
      </c>
      <c r="K1383" s="178"/>
      <c r="L1383" s="221" t="s">
        <v>405</v>
      </c>
      <c r="M1383" s="52" t="s">
        <v>189</v>
      </c>
      <c r="N1383" s="52" t="s">
        <v>218</v>
      </c>
      <c r="O1383" s="178"/>
      <c r="P1383" s="178" t="s">
        <v>151</v>
      </c>
      <c r="Q1383" s="52" t="s">
        <v>152</v>
      </c>
      <c r="R1383" s="178" t="s">
        <v>1265</v>
      </c>
      <c r="S1383" s="223" t="s">
        <v>153</v>
      </c>
      <c r="T1383" s="140" t="s">
        <v>76</v>
      </c>
      <c r="U1383" s="289"/>
      <c r="V1383" s="21"/>
    </row>
    <row r="1384" spans="1:22" ht="16.5" customHeight="1" x14ac:dyDescent="0.25">
      <c r="A1384" s="245">
        <v>1359</v>
      </c>
      <c r="B1384" s="299"/>
      <c r="C1384" s="219">
        <v>44880</v>
      </c>
      <c r="D1384" s="219">
        <v>44880</v>
      </c>
      <c r="E1384" s="21" t="s">
        <v>19</v>
      </c>
      <c r="F1384" s="22">
        <v>868926033909406</v>
      </c>
      <c r="G1384" s="21"/>
      <c r="H1384" s="21" t="s">
        <v>139</v>
      </c>
      <c r="I1384" s="21"/>
      <c r="J1384" s="220" t="s">
        <v>216</v>
      </c>
      <c r="K1384" s="178"/>
      <c r="L1384" s="178" t="s">
        <v>208</v>
      </c>
      <c r="M1384" s="52" t="s">
        <v>189</v>
      </c>
      <c r="N1384" s="52" t="s">
        <v>218</v>
      </c>
      <c r="O1384" s="178"/>
      <c r="P1384" s="178" t="s">
        <v>151</v>
      </c>
      <c r="Q1384" s="52" t="s">
        <v>152</v>
      </c>
      <c r="R1384" s="178" t="s">
        <v>1265</v>
      </c>
      <c r="S1384" s="223" t="s">
        <v>153</v>
      </c>
      <c r="T1384" s="140" t="s">
        <v>76</v>
      </c>
      <c r="U1384" s="289"/>
      <c r="V1384" s="21"/>
    </row>
    <row r="1385" spans="1:22" ht="16.5" customHeight="1" x14ac:dyDescent="0.25">
      <c r="A1385" s="245">
        <v>1360</v>
      </c>
      <c r="B1385" s="299"/>
      <c r="C1385" s="219">
        <v>44880</v>
      </c>
      <c r="D1385" s="219">
        <v>44880</v>
      </c>
      <c r="E1385" s="21" t="s">
        <v>19</v>
      </c>
      <c r="F1385" s="22">
        <v>864811037290736</v>
      </c>
      <c r="G1385" s="21"/>
      <c r="H1385" s="21" t="s">
        <v>139</v>
      </c>
      <c r="I1385" s="21"/>
      <c r="J1385" s="220" t="s">
        <v>216</v>
      </c>
      <c r="K1385" s="178" t="s">
        <v>141</v>
      </c>
      <c r="L1385" s="178" t="s">
        <v>208</v>
      </c>
      <c r="M1385" s="150"/>
      <c r="N1385" s="150" t="s">
        <v>66</v>
      </c>
      <c r="O1385" s="138"/>
      <c r="P1385" s="138" t="s">
        <v>167</v>
      </c>
      <c r="Q1385" s="150" t="s">
        <v>152</v>
      </c>
      <c r="R1385" s="138" t="s">
        <v>23</v>
      </c>
      <c r="S1385" s="139" t="s">
        <v>41</v>
      </c>
      <c r="T1385" s="140"/>
      <c r="U1385" s="289"/>
      <c r="V1385" s="21"/>
    </row>
    <row r="1386" spans="1:22" ht="16.5" customHeight="1" x14ac:dyDescent="0.25">
      <c r="A1386" s="245">
        <v>1361</v>
      </c>
      <c r="B1386" s="299"/>
      <c r="C1386" s="219">
        <v>44882</v>
      </c>
      <c r="D1386" s="219">
        <v>44882</v>
      </c>
      <c r="E1386" s="21" t="s">
        <v>19</v>
      </c>
      <c r="F1386" s="22">
        <v>868926033992915</v>
      </c>
      <c r="G1386" s="21"/>
      <c r="H1386" s="21" t="s">
        <v>139</v>
      </c>
      <c r="I1386" s="234"/>
      <c r="J1386" s="220" t="s">
        <v>159</v>
      </c>
      <c r="K1386" s="178" t="s">
        <v>174</v>
      </c>
      <c r="L1386" s="22"/>
      <c r="M1386" s="150" t="s">
        <v>189</v>
      </c>
      <c r="N1386" s="150" t="s">
        <v>40</v>
      </c>
      <c r="O1386" s="138"/>
      <c r="P1386" s="138" t="s">
        <v>151</v>
      </c>
      <c r="Q1386" s="150" t="s">
        <v>152</v>
      </c>
      <c r="R1386" s="138" t="s">
        <v>1265</v>
      </c>
      <c r="S1386" s="139" t="s">
        <v>47</v>
      </c>
      <c r="T1386" s="140"/>
      <c r="U1386" s="289"/>
      <c r="V1386" s="21"/>
    </row>
    <row r="1387" spans="1:22" ht="16.5" customHeight="1" x14ac:dyDescent="0.25">
      <c r="A1387" s="245">
        <v>1362</v>
      </c>
      <c r="B1387" s="299"/>
      <c r="C1387" s="219">
        <v>44882</v>
      </c>
      <c r="D1387" s="219">
        <v>44882</v>
      </c>
      <c r="E1387" s="21" t="s">
        <v>19</v>
      </c>
      <c r="F1387" s="22">
        <v>868926033921690</v>
      </c>
      <c r="G1387" s="21"/>
      <c r="H1387" s="21" t="s">
        <v>139</v>
      </c>
      <c r="I1387" s="234"/>
      <c r="J1387" s="220" t="s">
        <v>216</v>
      </c>
      <c r="K1387" s="178" t="s">
        <v>188</v>
      </c>
      <c r="L1387" s="178"/>
      <c r="M1387" s="221" t="s">
        <v>189</v>
      </c>
      <c r="N1387" s="150" t="s">
        <v>323</v>
      </c>
      <c r="O1387" s="138"/>
      <c r="P1387" s="138" t="s">
        <v>151</v>
      </c>
      <c r="Q1387" s="150" t="s">
        <v>152</v>
      </c>
      <c r="R1387" s="138" t="s">
        <v>23</v>
      </c>
      <c r="S1387" s="139" t="s">
        <v>27</v>
      </c>
      <c r="T1387" s="140"/>
      <c r="U1387" s="289"/>
      <c r="V1387" s="21"/>
    </row>
    <row r="1388" spans="1:22" ht="16.5" customHeight="1" x14ac:dyDescent="0.25">
      <c r="A1388" s="245">
        <v>1363</v>
      </c>
      <c r="B1388" s="299"/>
      <c r="C1388" s="219">
        <v>44883</v>
      </c>
      <c r="D1388" s="219">
        <v>44886</v>
      </c>
      <c r="E1388" s="21" t="s">
        <v>19</v>
      </c>
      <c r="F1388" s="22">
        <v>868345031034549</v>
      </c>
      <c r="G1388" s="45"/>
      <c r="H1388" s="21" t="s">
        <v>139</v>
      </c>
      <c r="I1388" s="21"/>
      <c r="J1388" s="220" t="s">
        <v>185</v>
      </c>
      <c r="K1388" s="178"/>
      <c r="L1388" s="178" t="s">
        <v>211</v>
      </c>
      <c r="M1388" s="221" t="s">
        <v>189</v>
      </c>
      <c r="N1388" s="150" t="s">
        <v>40</v>
      </c>
      <c r="O1388" s="138"/>
      <c r="P1388" s="138" t="s">
        <v>151</v>
      </c>
      <c r="Q1388" s="150" t="s">
        <v>152</v>
      </c>
      <c r="R1388" s="178" t="s">
        <v>1265</v>
      </c>
      <c r="S1388" s="223" t="s">
        <v>153</v>
      </c>
      <c r="T1388" s="140"/>
      <c r="U1388" s="289"/>
      <c r="V1388" s="21"/>
    </row>
    <row r="1389" spans="1:22" ht="16.5" customHeight="1" x14ac:dyDescent="0.25">
      <c r="A1389" s="245">
        <v>1364</v>
      </c>
      <c r="B1389" s="299"/>
      <c r="C1389" s="219">
        <v>44883</v>
      </c>
      <c r="D1389" s="219">
        <v>44886</v>
      </c>
      <c r="E1389" s="21" t="s">
        <v>19</v>
      </c>
      <c r="F1389" s="22">
        <v>868926033922094</v>
      </c>
      <c r="G1389" s="45"/>
      <c r="H1389" s="21" t="s">
        <v>139</v>
      </c>
      <c r="I1389" s="45"/>
      <c r="J1389" s="220" t="s">
        <v>216</v>
      </c>
      <c r="K1389" s="178" t="s">
        <v>188</v>
      </c>
      <c r="L1389" s="178" t="s">
        <v>208</v>
      </c>
      <c r="M1389" s="221" t="s">
        <v>189</v>
      </c>
      <c r="N1389" s="52" t="s">
        <v>218</v>
      </c>
      <c r="O1389" s="178"/>
      <c r="P1389" s="178" t="s">
        <v>151</v>
      </c>
      <c r="Q1389" s="52" t="s">
        <v>152</v>
      </c>
      <c r="R1389" s="178" t="s">
        <v>1265</v>
      </c>
      <c r="S1389" s="223" t="s">
        <v>153</v>
      </c>
      <c r="T1389" s="140" t="s">
        <v>76</v>
      </c>
      <c r="U1389" s="289"/>
      <c r="V1389" s="21"/>
    </row>
    <row r="1390" spans="1:22" ht="16.5" customHeight="1" x14ac:dyDescent="0.25">
      <c r="A1390" s="245">
        <v>1365</v>
      </c>
      <c r="B1390" s="299"/>
      <c r="C1390" s="219">
        <v>44883</v>
      </c>
      <c r="D1390" s="219">
        <v>44886</v>
      </c>
      <c r="E1390" s="21" t="s">
        <v>19</v>
      </c>
      <c r="F1390" s="22">
        <v>866192037811245</v>
      </c>
      <c r="G1390" s="45"/>
      <c r="H1390" s="21" t="s">
        <v>139</v>
      </c>
      <c r="I1390" s="45"/>
      <c r="J1390" s="220" t="s">
        <v>159</v>
      </c>
      <c r="K1390" s="178" t="s">
        <v>188</v>
      </c>
      <c r="L1390" s="178"/>
      <c r="M1390" s="221" t="s">
        <v>189</v>
      </c>
      <c r="N1390" s="52" t="s">
        <v>218</v>
      </c>
      <c r="O1390" s="138"/>
      <c r="P1390" s="178" t="s">
        <v>151</v>
      </c>
      <c r="Q1390" s="52" t="s">
        <v>152</v>
      </c>
      <c r="R1390" s="178" t="s">
        <v>1265</v>
      </c>
      <c r="S1390" s="223" t="s">
        <v>153</v>
      </c>
      <c r="T1390" s="140" t="s">
        <v>76</v>
      </c>
      <c r="U1390" s="289"/>
      <c r="V1390" s="21"/>
    </row>
    <row r="1391" spans="1:22" ht="16.5" customHeight="1" x14ac:dyDescent="0.25">
      <c r="A1391" s="245">
        <v>1366</v>
      </c>
      <c r="B1391" s="300"/>
      <c r="C1391" s="219">
        <v>44883</v>
      </c>
      <c r="D1391" s="219">
        <v>44886</v>
      </c>
      <c r="E1391" s="21" t="s">
        <v>19</v>
      </c>
      <c r="F1391" s="22">
        <v>864811036919574</v>
      </c>
      <c r="G1391" s="45"/>
      <c r="H1391" s="21" t="s">
        <v>139</v>
      </c>
      <c r="I1391" s="21"/>
      <c r="J1391" s="220" t="s">
        <v>159</v>
      </c>
      <c r="K1391" s="178" t="s">
        <v>188</v>
      </c>
      <c r="L1391" s="178" t="s">
        <v>278</v>
      </c>
      <c r="M1391" s="221" t="s">
        <v>189</v>
      </c>
      <c r="N1391" s="52" t="s">
        <v>218</v>
      </c>
      <c r="O1391" s="178"/>
      <c r="P1391" s="178" t="s">
        <v>151</v>
      </c>
      <c r="Q1391" s="52" t="s">
        <v>152</v>
      </c>
      <c r="R1391" s="178" t="s">
        <v>1265</v>
      </c>
      <c r="S1391" s="223" t="s">
        <v>153</v>
      </c>
      <c r="T1391" s="140" t="s">
        <v>76</v>
      </c>
      <c r="U1391" s="289"/>
      <c r="V1391" s="21"/>
    </row>
    <row r="1392" spans="1:22" ht="16.5" customHeight="1" x14ac:dyDescent="0.25">
      <c r="A1392" s="245">
        <v>1367</v>
      </c>
      <c r="B1392" s="298" t="s">
        <v>407</v>
      </c>
      <c r="C1392" s="219">
        <v>44867</v>
      </c>
      <c r="D1392" s="219">
        <v>44869</v>
      </c>
      <c r="E1392" s="148" t="s">
        <v>1056</v>
      </c>
      <c r="F1392" s="149">
        <v>862205051172932</v>
      </c>
      <c r="G1392" s="156"/>
      <c r="H1392" s="148" t="s">
        <v>158</v>
      </c>
      <c r="I1392" s="21"/>
      <c r="J1392" s="220" t="s">
        <v>220</v>
      </c>
      <c r="K1392" s="178" t="s">
        <v>188</v>
      </c>
      <c r="L1392" s="221" t="s">
        <v>588</v>
      </c>
      <c r="M1392" s="52"/>
      <c r="N1392" s="52" t="s">
        <v>323</v>
      </c>
      <c r="O1392" s="178"/>
      <c r="P1392" s="178" t="s">
        <v>151</v>
      </c>
      <c r="Q1392" s="52" t="s">
        <v>152</v>
      </c>
      <c r="R1392" s="178" t="s">
        <v>23</v>
      </c>
      <c r="S1392" s="223" t="s">
        <v>27</v>
      </c>
      <c r="T1392" s="197"/>
      <c r="U1392" s="289"/>
      <c r="V1392" s="21"/>
    </row>
    <row r="1393" spans="1:22" ht="16.5" customHeight="1" x14ac:dyDescent="0.25">
      <c r="A1393" s="245">
        <v>1368</v>
      </c>
      <c r="B1393" s="299"/>
      <c r="C1393" s="219">
        <v>44867</v>
      </c>
      <c r="D1393" s="219">
        <v>44869</v>
      </c>
      <c r="E1393" s="148" t="s">
        <v>1056</v>
      </c>
      <c r="F1393" s="149">
        <v>861881054169058</v>
      </c>
      <c r="G1393" s="156"/>
      <c r="H1393" s="148" t="s">
        <v>158</v>
      </c>
      <c r="I1393" s="21"/>
      <c r="J1393" s="220" t="s">
        <v>220</v>
      </c>
      <c r="K1393" s="178" t="s">
        <v>1228</v>
      </c>
      <c r="L1393" s="221" t="s">
        <v>588</v>
      </c>
      <c r="M1393" s="52"/>
      <c r="N1393" s="52" t="s">
        <v>1229</v>
      </c>
      <c r="O1393" s="138"/>
      <c r="P1393" s="178" t="s">
        <v>151</v>
      </c>
      <c r="Q1393" s="52" t="s">
        <v>152</v>
      </c>
      <c r="R1393" s="178" t="s">
        <v>23</v>
      </c>
      <c r="S1393" s="223" t="s">
        <v>27</v>
      </c>
      <c r="T1393" s="197"/>
      <c r="U1393" s="289"/>
      <c r="V1393" s="21"/>
    </row>
    <row r="1394" spans="1:22" ht="16.5" customHeight="1" x14ac:dyDescent="0.25">
      <c r="A1394" s="245">
        <v>1369</v>
      </c>
      <c r="B1394" s="299"/>
      <c r="C1394" s="219">
        <v>44867</v>
      </c>
      <c r="D1394" s="219">
        <v>44869</v>
      </c>
      <c r="E1394" s="148" t="s">
        <v>1056</v>
      </c>
      <c r="F1394" s="149">
        <v>862205051232637</v>
      </c>
      <c r="G1394" s="156"/>
      <c r="H1394" s="148" t="s">
        <v>158</v>
      </c>
      <c r="I1394" s="21"/>
      <c r="J1394" s="220" t="s">
        <v>220</v>
      </c>
      <c r="K1394" s="178" t="s">
        <v>1228</v>
      </c>
      <c r="L1394" s="221" t="s">
        <v>588</v>
      </c>
      <c r="M1394" s="52"/>
      <c r="N1394" s="52" t="s">
        <v>1229</v>
      </c>
      <c r="O1394" s="138"/>
      <c r="P1394" s="178" t="s">
        <v>151</v>
      </c>
      <c r="Q1394" s="52" t="s">
        <v>152</v>
      </c>
      <c r="R1394" s="178" t="s">
        <v>23</v>
      </c>
      <c r="S1394" s="223" t="s">
        <v>27</v>
      </c>
      <c r="T1394" s="197"/>
      <c r="U1394" s="289"/>
      <c r="V1394" s="21"/>
    </row>
    <row r="1395" spans="1:22" ht="16.5" customHeight="1" x14ac:dyDescent="0.25">
      <c r="A1395" s="245">
        <v>1370</v>
      </c>
      <c r="B1395" s="299"/>
      <c r="C1395" s="219">
        <v>44867</v>
      </c>
      <c r="D1395" s="219">
        <v>44869</v>
      </c>
      <c r="E1395" s="148" t="s">
        <v>19</v>
      </c>
      <c r="F1395" s="149">
        <v>866192037792866</v>
      </c>
      <c r="G1395" s="148"/>
      <c r="H1395" s="148" t="s">
        <v>139</v>
      </c>
      <c r="I1395" s="21"/>
      <c r="J1395" s="220" t="s">
        <v>353</v>
      </c>
      <c r="K1395" s="178" t="s">
        <v>188</v>
      </c>
      <c r="L1395" s="52" t="s">
        <v>211</v>
      </c>
      <c r="M1395" s="363" t="s">
        <v>189</v>
      </c>
      <c r="N1395" s="52" t="s">
        <v>218</v>
      </c>
      <c r="O1395" s="178"/>
      <c r="P1395" s="178" t="s">
        <v>151</v>
      </c>
      <c r="Q1395" s="52" t="s">
        <v>152</v>
      </c>
      <c r="R1395" s="178" t="s">
        <v>72</v>
      </c>
      <c r="S1395" s="223" t="s">
        <v>153</v>
      </c>
      <c r="T1395" s="140"/>
      <c r="U1395" s="289"/>
      <c r="V1395" s="21"/>
    </row>
    <row r="1396" spans="1:22" ht="16.5" customHeight="1" x14ac:dyDescent="0.25">
      <c r="A1396" s="245">
        <v>1371</v>
      </c>
      <c r="B1396" s="299"/>
      <c r="C1396" s="219">
        <v>44867</v>
      </c>
      <c r="D1396" s="219">
        <v>44869</v>
      </c>
      <c r="E1396" s="148" t="s">
        <v>38</v>
      </c>
      <c r="F1396" s="149">
        <v>867857039919258</v>
      </c>
      <c r="G1396" s="156"/>
      <c r="H1396" s="148" t="s">
        <v>139</v>
      </c>
      <c r="I1396" s="21"/>
      <c r="J1396" s="220" t="s">
        <v>312</v>
      </c>
      <c r="K1396" s="178"/>
      <c r="L1396" s="221" t="s">
        <v>306</v>
      </c>
      <c r="M1396" s="52" t="s">
        <v>161</v>
      </c>
      <c r="N1396" s="52" t="s">
        <v>40</v>
      </c>
      <c r="O1396" s="178"/>
      <c r="P1396" s="178" t="s">
        <v>151</v>
      </c>
      <c r="Q1396" s="52" t="s">
        <v>152</v>
      </c>
      <c r="R1396" s="178" t="s">
        <v>28</v>
      </c>
      <c r="S1396" s="223" t="s">
        <v>30</v>
      </c>
      <c r="T1396" s="197"/>
      <c r="U1396" s="289"/>
      <c r="V1396" s="21"/>
    </row>
    <row r="1397" spans="1:22" ht="16.5" customHeight="1" x14ac:dyDescent="0.25">
      <c r="A1397" s="245">
        <v>1372</v>
      </c>
      <c r="B1397" s="299"/>
      <c r="C1397" s="219">
        <v>44867</v>
      </c>
      <c r="D1397" s="219">
        <v>44869</v>
      </c>
      <c r="E1397" s="148" t="s">
        <v>38</v>
      </c>
      <c r="F1397" s="149">
        <v>868183033844692</v>
      </c>
      <c r="G1397" s="156"/>
      <c r="H1397" s="148" t="s">
        <v>139</v>
      </c>
      <c r="I1397" s="21"/>
      <c r="J1397" s="220" t="s">
        <v>353</v>
      </c>
      <c r="K1397" s="178" t="s">
        <v>174</v>
      </c>
      <c r="L1397" s="221"/>
      <c r="M1397" s="52" t="s">
        <v>161</v>
      </c>
      <c r="N1397" s="52" t="s">
        <v>173</v>
      </c>
      <c r="O1397" s="178"/>
      <c r="P1397" s="178" t="s">
        <v>151</v>
      </c>
      <c r="Q1397" s="52" t="s">
        <v>152</v>
      </c>
      <c r="R1397" s="178" t="s">
        <v>28</v>
      </c>
      <c r="S1397" s="223" t="s">
        <v>47</v>
      </c>
      <c r="T1397" s="197"/>
      <c r="U1397" s="289"/>
      <c r="V1397" s="21"/>
    </row>
    <row r="1398" spans="1:22" ht="16.5" customHeight="1" x14ac:dyDescent="0.25">
      <c r="A1398" s="245">
        <v>1373</v>
      </c>
      <c r="B1398" s="300"/>
      <c r="C1398" s="219">
        <v>44867</v>
      </c>
      <c r="D1398" s="219">
        <v>44869</v>
      </c>
      <c r="E1398" s="148" t="s">
        <v>38</v>
      </c>
      <c r="F1398" s="149">
        <v>867857039933861</v>
      </c>
      <c r="G1398" s="156"/>
      <c r="H1398" s="148" t="s">
        <v>139</v>
      </c>
      <c r="I1398" s="21"/>
      <c r="J1398" s="220" t="s">
        <v>220</v>
      </c>
      <c r="K1398" s="178"/>
      <c r="L1398" s="221" t="s">
        <v>234</v>
      </c>
      <c r="M1398" s="52" t="s">
        <v>161</v>
      </c>
      <c r="N1398" s="52" t="s">
        <v>40</v>
      </c>
      <c r="O1398" s="178"/>
      <c r="P1398" s="178" t="s">
        <v>151</v>
      </c>
      <c r="Q1398" s="52" t="s">
        <v>152</v>
      </c>
      <c r="R1398" s="178" t="s">
        <v>28</v>
      </c>
      <c r="S1398" s="223" t="s">
        <v>30</v>
      </c>
      <c r="T1398" s="197"/>
      <c r="U1398" s="289"/>
      <c r="V1398" s="21"/>
    </row>
    <row r="1399" spans="1:22" ht="16.5" customHeight="1" x14ac:dyDescent="0.25">
      <c r="A1399" s="245">
        <v>1374</v>
      </c>
      <c r="B1399" s="364" t="s">
        <v>186</v>
      </c>
      <c r="C1399" s="219">
        <v>44887</v>
      </c>
      <c r="D1399" s="219">
        <v>44890</v>
      </c>
      <c r="E1399" s="148" t="s">
        <v>39</v>
      </c>
      <c r="F1399" s="149">
        <v>861359036972402</v>
      </c>
      <c r="G1399" s="148"/>
      <c r="H1399" s="148" t="s">
        <v>139</v>
      </c>
      <c r="I1399" s="21"/>
      <c r="J1399" s="220" t="s">
        <v>934</v>
      </c>
      <c r="K1399" s="178" t="s">
        <v>1340</v>
      </c>
      <c r="L1399" s="221" t="s">
        <v>1341</v>
      </c>
      <c r="M1399" s="52" t="s">
        <v>1342</v>
      </c>
      <c r="N1399" s="52" t="s">
        <v>1343</v>
      </c>
      <c r="O1399" s="178"/>
      <c r="P1399" s="178" t="s">
        <v>151</v>
      </c>
      <c r="Q1399" s="52" t="s">
        <v>71</v>
      </c>
      <c r="R1399" s="178" t="s">
        <v>72</v>
      </c>
      <c r="S1399" s="223" t="s">
        <v>157</v>
      </c>
      <c r="T1399" s="197"/>
      <c r="U1399" s="175"/>
      <c r="V1399" s="21"/>
    </row>
    <row r="1400" spans="1:22" ht="16.5" customHeight="1" x14ac:dyDescent="0.25">
      <c r="A1400" s="245">
        <v>1375</v>
      </c>
      <c r="B1400" s="365"/>
      <c r="C1400" s="219">
        <v>44887</v>
      </c>
      <c r="D1400" s="219"/>
      <c r="E1400" s="148" t="s">
        <v>99</v>
      </c>
      <c r="F1400" s="149" t="s">
        <v>180</v>
      </c>
      <c r="G1400" s="156"/>
      <c r="H1400" s="148" t="s">
        <v>139</v>
      </c>
      <c r="I1400" s="21"/>
      <c r="J1400" s="220"/>
      <c r="K1400" s="178" t="s">
        <v>262</v>
      </c>
      <c r="L1400" s="221"/>
      <c r="M1400" s="52"/>
      <c r="N1400" s="150" t="s">
        <v>263</v>
      </c>
      <c r="O1400" s="178"/>
      <c r="P1400" s="178" t="s">
        <v>167</v>
      </c>
      <c r="Q1400" s="52" t="s">
        <v>71</v>
      </c>
      <c r="R1400" s="178" t="s">
        <v>23</v>
      </c>
      <c r="S1400" s="223" t="s">
        <v>27</v>
      </c>
      <c r="T1400" s="197"/>
      <c r="U1400" s="175"/>
      <c r="V1400" s="21"/>
    </row>
    <row r="1401" spans="1:22" ht="16.5" customHeight="1" x14ac:dyDescent="0.25">
      <c r="A1401" s="245">
        <v>1376</v>
      </c>
      <c r="B1401" s="365"/>
      <c r="C1401" s="219">
        <v>44887</v>
      </c>
      <c r="D1401" s="219">
        <v>44890</v>
      </c>
      <c r="E1401" s="148" t="s">
        <v>99</v>
      </c>
      <c r="F1401" s="149">
        <v>2111039</v>
      </c>
      <c r="G1401" s="156"/>
      <c r="H1401" s="148" t="s">
        <v>158</v>
      </c>
      <c r="I1401" s="148"/>
      <c r="J1401" s="103" t="s">
        <v>1344</v>
      </c>
      <c r="K1401" s="178" t="s">
        <v>262</v>
      </c>
      <c r="L1401" s="184"/>
      <c r="M1401" s="150"/>
      <c r="N1401" s="150" t="s">
        <v>613</v>
      </c>
      <c r="O1401" s="138"/>
      <c r="P1401" s="138" t="s">
        <v>1225</v>
      </c>
      <c r="Q1401" s="150" t="s">
        <v>71</v>
      </c>
      <c r="R1401" s="138" t="s">
        <v>23</v>
      </c>
      <c r="S1401" s="139" t="s">
        <v>27</v>
      </c>
      <c r="T1401" s="197"/>
      <c r="U1401" s="175"/>
      <c r="V1401" s="21"/>
    </row>
    <row r="1402" spans="1:22" s="2" customFormat="1" ht="16.5" customHeight="1" x14ac:dyDescent="0.25">
      <c r="A1402" s="245">
        <v>1377</v>
      </c>
      <c r="B1402" s="365"/>
      <c r="C1402" s="219">
        <v>44887</v>
      </c>
      <c r="D1402" s="219">
        <v>44890</v>
      </c>
      <c r="E1402" s="148" t="s">
        <v>99</v>
      </c>
      <c r="F1402" s="149">
        <v>22030002</v>
      </c>
      <c r="G1402" s="156"/>
      <c r="H1402" s="148" t="s">
        <v>158</v>
      </c>
      <c r="I1402" s="148"/>
      <c r="J1402" s="103" t="s">
        <v>1345</v>
      </c>
      <c r="K1402" s="178" t="s">
        <v>262</v>
      </c>
      <c r="L1402" s="184"/>
      <c r="M1402" s="150"/>
      <c r="N1402" s="150" t="s">
        <v>613</v>
      </c>
      <c r="O1402" s="138"/>
      <c r="P1402" s="138" t="s">
        <v>1225</v>
      </c>
      <c r="Q1402" s="150" t="s">
        <v>71</v>
      </c>
      <c r="R1402" s="138" t="s">
        <v>23</v>
      </c>
      <c r="S1402" s="139" t="s">
        <v>27</v>
      </c>
      <c r="T1402" s="140"/>
      <c r="U1402" s="138"/>
      <c r="V1402" s="138"/>
    </row>
    <row r="1403" spans="1:22" s="2" customFormat="1" ht="16.5" customHeight="1" x14ac:dyDescent="0.25">
      <c r="A1403" s="245">
        <v>1378</v>
      </c>
      <c r="B1403" s="365"/>
      <c r="C1403" s="219">
        <v>44890</v>
      </c>
      <c r="D1403" s="206">
        <v>44893</v>
      </c>
      <c r="E1403" s="148" t="s">
        <v>99</v>
      </c>
      <c r="F1403" s="149">
        <v>22030007</v>
      </c>
      <c r="G1403" s="156"/>
      <c r="H1403" s="148" t="s">
        <v>158</v>
      </c>
      <c r="I1403" s="156"/>
      <c r="J1403" s="103"/>
      <c r="K1403" s="138" t="s">
        <v>1346</v>
      </c>
      <c r="L1403" s="138"/>
      <c r="M1403" s="150"/>
      <c r="N1403" s="150" t="s">
        <v>1347</v>
      </c>
      <c r="O1403" s="138"/>
      <c r="P1403" s="138" t="s">
        <v>151</v>
      </c>
      <c r="Q1403" s="150" t="s">
        <v>71</v>
      </c>
      <c r="R1403" s="138" t="s">
        <v>23</v>
      </c>
      <c r="S1403" s="139" t="s">
        <v>27</v>
      </c>
      <c r="T1403" s="197"/>
      <c r="U1403" s="138"/>
      <c r="V1403" s="138"/>
    </row>
    <row r="1404" spans="1:22" ht="16.5" customHeight="1" x14ac:dyDescent="0.25">
      <c r="A1404" s="245">
        <v>1379</v>
      </c>
      <c r="B1404" s="366"/>
      <c r="C1404" s="219">
        <v>44890</v>
      </c>
      <c r="D1404" s="206">
        <v>44893</v>
      </c>
      <c r="E1404" s="148" t="s">
        <v>99</v>
      </c>
      <c r="F1404" s="153" t="s">
        <v>1348</v>
      </c>
      <c r="G1404" s="156"/>
      <c r="H1404" s="148" t="s">
        <v>139</v>
      </c>
      <c r="I1404" s="156"/>
      <c r="J1404" s="103"/>
      <c r="K1404" s="138" t="s">
        <v>1349</v>
      </c>
      <c r="L1404" s="149"/>
      <c r="M1404" s="150"/>
      <c r="N1404" s="150" t="s">
        <v>1350</v>
      </c>
      <c r="O1404" s="138"/>
      <c r="P1404" s="138" t="s">
        <v>151</v>
      </c>
      <c r="Q1404" s="150" t="s">
        <v>71</v>
      </c>
      <c r="R1404" s="138" t="s">
        <v>23</v>
      </c>
      <c r="S1404" s="139" t="s">
        <v>27</v>
      </c>
      <c r="T1404" s="197"/>
      <c r="U1404" s="175"/>
      <c r="V1404" s="21"/>
    </row>
    <row r="1405" spans="1:22" ht="16.5" customHeight="1" x14ac:dyDescent="0.25">
      <c r="A1405" s="245">
        <v>1380</v>
      </c>
      <c r="B1405" s="364" t="s">
        <v>629</v>
      </c>
      <c r="C1405" s="219">
        <v>44880</v>
      </c>
      <c r="D1405" s="219">
        <v>44886</v>
      </c>
      <c r="E1405" s="61" t="s">
        <v>542</v>
      </c>
      <c r="F1405" s="226" t="s">
        <v>1285</v>
      </c>
      <c r="G1405" s="61" t="s">
        <v>1286</v>
      </c>
      <c r="H1405" s="21" t="s">
        <v>158</v>
      </c>
      <c r="I1405" s="21" t="s">
        <v>1287</v>
      </c>
      <c r="J1405" s="220" t="s">
        <v>1024</v>
      </c>
      <c r="K1405" s="178" t="s">
        <v>346</v>
      </c>
      <c r="L1405" s="221" t="s">
        <v>1096</v>
      </c>
      <c r="M1405" s="52"/>
      <c r="N1405" s="52" t="s">
        <v>58</v>
      </c>
      <c r="O1405" s="178"/>
      <c r="P1405" s="178" t="s">
        <v>411</v>
      </c>
      <c r="Q1405" s="52" t="s">
        <v>152</v>
      </c>
      <c r="R1405" s="178" t="s">
        <v>23</v>
      </c>
      <c r="S1405" s="223" t="s">
        <v>41</v>
      </c>
      <c r="T1405" s="197"/>
      <c r="U1405" s="175"/>
      <c r="V1405" s="21"/>
    </row>
    <row r="1406" spans="1:22" ht="16.5" customHeight="1" x14ac:dyDescent="0.25">
      <c r="A1406" s="245">
        <v>1381</v>
      </c>
      <c r="B1406" s="366"/>
      <c r="C1406" s="219">
        <v>44880</v>
      </c>
      <c r="D1406" s="219">
        <v>44886</v>
      </c>
      <c r="E1406" s="61" t="s">
        <v>542</v>
      </c>
      <c r="F1406" s="226" t="s">
        <v>1288</v>
      </c>
      <c r="G1406" s="61" t="s">
        <v>1286</v>
      </c>
      <c r="H1406" s="21" t="s">
        <v>158</v>
      </c>
      <c r="I1406" s="148"/>
      <c r="J1406" s="220" t="s">
        <v>1024</v>
      </c>
      <c r="K1406" s="138"/>
      <c r="L1406" s="184"/>
      <c r="M1406" s="221" t="s">
        <v>1096</v>
      </c>
      <c r="N1406" s="150" t="s">
        <v>40</v>
      </c>
      <c r="O1406" s="138"/>
      <c r="P1406" s="138" t="s">
        <v>151</v>
      </c>
      <c r="Q1406" s="150" t="s">
        <v>152</v>
      </c>
      <c r="R1406" s="138" t="s">
        <v>28</v>
      </c>
      <c r="S1406" s="139" t="s">
        <v>30</v>
      </c>
      <c r="T1406" s="197"/>
      <c r="U1406" s="175"/>
      <c r="V1406" s="21"/>
    </row>
    <row r="1407" spans="1:22" ht="16.5" customHeight="1" x14ac:dyDescent="0.25">
      <c r="A1407" s="245">
        <v>1382</v>
      </c>
      <c r="B1407" s="364" t="s">
        <v>503</v>
      </c>
      <c r="C1407" s="219">
        <v>44876</v>
      </c>
      <c r="D1407" s="219">
        <v>44886</v>
      </c>
      <c r="E1407" s="148" t="s">
        <v>99</v>
      </c>
      <c r="F1407" s="150" t="s">
        <v>1149</v>
      </c>
      <c r="G1407" s="148"/>
      <c r="H1407" s="148" t="s">
        <v>158</v>
      </c>
      <c r="I1407" s="21" t="s">
        <v>1262</v>
      </c>
      <c r="J1407" s="220"/>
      <c r="K1407" s="138" t="s">
        <v>226</v>
      </c>
      <c r="L1407" s="184"/>
      <c r="M1407" s="150"/>
      <c r="N1407" s="150" t="s">
        <v>58</v>
      </c>
      <c r="O1407" s="138"/>
      <c r="P1407" s="138" t="s">
        <v>411</v>
      </c>
      <c r="Q1407" s="150" t="s">
        <v>152</v>
      </c>
      <c r="R1407" s="138" t="s">
        <v>23</v>
      </c>
      <c r="S1407" s="139" t="s">
        <v>26</v>
      </c>
      <c r="T1407" s="197"/>
      <c r="U1407" s="175"/>
      <c r="V1407" s="21"/>
    </row>
    <row r="1408" spans="1:22" ht="16.5" customHeight="1" x14ac:dyDescent="0.25">
      <c r="A1408" s="245">
        <v>1383</v>
      </c>
      <c r="B1408" s="365"/>
      <c r="C1408" s="219">
        <v>44876</v>
      </c>
      <c r="D1408" s="219">
        <v>44886</v>
      </c>
      <c r="E1408" s="148" t="s">
        <v>99</v>
      </c>
      <c r="F1408" s="150">
        <v>21050018</v>
      </c>
      <c r="G1408" s="148"/>
      <c r="H1408" s="148" t="s">
        <v>139</v>
      </c>
      <c r="I1408" s="148"/>
      <c r="J1408" s="103"/>
      <c r="K1408" s="138" t="s">
        <v>226</v>
      </c>
      <c r="L1408" s="184"/>
      <c r="M1408" s="150"/>
      <c r="N1408" s="150" t="s">
        <v>166</v>
      </c>
      <c r="O1408" s="138"/>
      <c r="P1408" s="138" t="s">
        <v>167</v>
      </c>
      <c r="Q1408" s="150" t="s">
        <v>152</v>
      </c>
      <c r="R1408" s="138" t="s">
        <v>23</v>
      </c>
      <c r="S1408" s="139" t="s">
        <v>26</v>
      </c>
      <c r="T1408" s="197"/>
      <c r="U1408" s="175"/>
      <c r="V1408" s="21"/>
    </row>
    <row r="1409" spans="1:22" ht="16.5" customHeight="1" x14ac:dyDescent="0.25">
      <c r="A1409" s="245">
        <v>1384</v>
      </c>
      <c r="B1409" s="365"/>
      <c r="C1409" s="219">
        <v>44876</v>
      </c>
      <c r="D1409" s="219">
        <v>44886</v>
      </c>
      <c r="E1409" s="148" t="s">
        <v>99</v>
      </c>
      <c r="F1409" s="150">
        <v>2111021</v>
      </c>
      <c r="G1409" s="148"/>
      <c r="H1409" s="148" t="s">
        <v>158</v>
      </c>
      <c r="I1409" s="148" t="s">
        <v>1263</v>
      </c>
      <c r="J1409" s="103"/>
      <c r="K1409" s="138" t="s">
        <v>226</v>
      </c>
      <c r="L1409" s="184"/>
      <c r="M1409" s="150"/>
      <c r="N1409" s="150" t="s">
        <v>58</v>
      </c>
      <c r="O1409" s="138"/>
      <c r="P1409" s="138" t="s">
        <v>411</v>
      </c>
      <c r="Q1409" s="150" t="s">
        <v>152</v>
      </c>
      <c r="R1409" s="138" t="s">
        <v>23</v>
      </c>
      <c r="S1409" s="139" t="s">
        <v>26</v>
      </c>
      <c r="T1409" s="197"/>
      <c r="U1409" s="175"/>
      <c r="V1409" s="21"/>
    </row>
    <row r="1410" spans="1:22" ht="16.5" customHeight="1" x14ac:dyDescent="0.25">
      <c r="A1410" s="245">
        <v>1385</v>
      </c>
      <c r="B1410" s="365"/>
      <c r="C1410" s="219">
        <v>44876</v>
      </c>
      <c r="D1410" s="219">
        <v>44886</v>
      </c>
      <c r="E1410" s="148" t="s">
        <v>99</v>
      </c>
      <c r="F1410" s="149" t="s">
        <v>180</v>
      </c>
      <c r="G1410" s="148"/>
      <c r="H1410" s="148" t="s">
        <v>158</v>
      </c>
      <c r="I1410" s="148"/>
      <c r="J1410" s="103"/>
      <c r="K1410" s="138"/>
      <c r="L1410" s="138"/>
      <c r="M1410" s="150"/>
      <c r="N1410" s="150" t="s">
        <v>217</v>
      </c>
      <c r="O1410" s="138"/>
      <c r="P1410" s="138" t="s">
        <v>151</v>
      </c>
      <c r="Q1410" s="150" t="s">
        <v>152</v>
      </c>
      <c r="R1410" s="138" t="s">
        <v>28</v>
      </c>
      <c r="S1410" s="139" t="s">
        <v>31</v>
      </c>
      <c r="T1410" s="197"/>
      <c r="U1410" s="175"/>
      <c r="V1410" s="21"/>
    </row>
    <row r="1411" spans="1:22" ht="16.5" customHeight="1" x14ac:dyDescent="0.25">
      <c r="A1411" s="245">
        <v>1386</v>
      </c>
      <c r="B1411" s="365"/>
      <c r="C1411" s="219">
        <v>44876</v>
      </c>
      <c r="D1411" s="219">
        <v>44886</v>
      </c>
      <c r="E1411" s="148" t="s">
        <v>99</v>
      </c>
      <c r="F1411" s="149" t="s">
        <v>180</v>
      </c>
      <c r="G1411" s="148"/>
      <c r="H1411" s="148" t="s">
        <v>158</v>
      </c>
      <c r="I1411" s="148"/>
      <c r="J1411" s="103"/>
      <c r="K1411" s="138"/>
      <c r="L1411" s="149"/>
      <c r="M1411" s="150"/>
      <c r="N1411" s="150" t="s">
        <v>217</v>
      </c>
      <c r="O1411" s="138"/>
      <c r="P1411" s="138" t="s">
        <v>151</v>
      </c>
      <c r="Q1411" s="150" t="s">
        <v>152</v>
      </c>
      <c r="R1411" s="138" t="s">
        <v>28</v>
      </c>
      <c r="S1411" s="139" t="s">
        <v>31</v>
      </c>
      <c r="T1411" s="197"/>
      <c r="U1411" s="175"/>
      <c r="V1411" s="21"/>
    </row>
    <row r="1412" spans="1:22" ht="16.5" customHeight="1" x14ac:dyDescent="0.25">
      <c r="A1412" s="245">
        <v>1387</v>
      </c>
      <c r="B1412" s="366"/>
      <c r="C1412" s="219">
        <v>44876</v>
      </c>
      <c r="D1412" s="219">
        <v>44886</v>
      </c>
      <c r="E1412" s="148" t="s">
        <v>542</v>
      </c>
      <c r="F1412" s="149" t="s">
        <v>1260</v>
      </c>
      <c r="G1412" s="148"/>
      <c r="H1412" s="148" t="s">
        <v>158</v>
      </c>
      <c r="I1412" s="21" t="s">
        <v>1261</v>
      </c>
      <c r="J1412" s="220" t="s">
        <v>1024</v>
      </c>
      <c r="K1412" s="178" t="s">
        <v>466</v>
      </c>
      <c r="L1412" s="221"/>
      <c r="M1412" s="52"/>
      <c r="N1412" s="52" t="s">
        <v>58</v>
      </c>
      <c r="O1412" s="178"/>
      <c r="P1412" s="178" t="s">
        <v>411</v>
      </c>
      <c r="Q1412" s="52" t="s">
        <v>152</v>
      </c>
      <c r="R1412" s="178" t="s">
        <v>23</v>
      </c>
      <c r="S1412" s="223" t="s">
        <v>657</v>
      </c>
      <c r="T1412" s="197"/>
      <c r="U1412" s="175"/>
      <c r="V1412" s="21"/>
    </row>
    <row r="1413" spans="1:22" ht="16.5" customHeight="1" x14ac:dyDescent="0.25">
      <c r="A1413" s="245">
        <v>1388</v>
      </c>
      <c r="B1413" s="364" t="s">
        <v>422</v>
      </c>
      <c r="C1413" s="219">
        <v>44882</v>
      </c>
      <c r="D1413" s="219">
        <v>44886</v>
      </c>
      <c r="E1413" s="61" t="s">
        <v>38</v>
      </c>
      <c r="F1413" s="226">
        <v>868183037808883</v>
      </c>
      <c r="G1413" s="61" t="s">
        <v>145</v>
      </c>
      <c r="H1413" s="61" t="s">
        <v>139</v>
      </c>
      <c r="I1413" s="5" t="s">
        <v>1284</v>
      </c>
      <c r="J1413" s="220" t="s">
        <v>171</v>
      </c>
      <c r="K1413" s="178" t="s">
        <v>188</v>
      </c>
      <c r="L1413" s="221" t="s">
        <v>161</v>
      </c>
      <c r="M1413" s="52"/>
      <c r="N1413" s="52" t="s">
        <v>1351</v>
      </c>
      <c r="O1413" s="178"/>
      <c r="P1413" s="178" t="s">
        <v>151</v>
      </c>
      <c r="Q1413" s="52" t="s">
        <v>152</v>
      </c>
      <c r="R1413" s="178" t="s">
        <v>28</v>
      </c>
      <c r="S1413" s="223" t="s">
        <v>31</v>
      </c>
      <c r="T1413" s="197"/>
      <c r="U1413" s="175"/>
      <c r="V1413" s="21"/>
    </row>
    <row r="1414" spans="1:22" ht="16.5" customHeight="1" x14ac:dyDescent="0.25">
      <c r="A1414" s="245">
        <v>1391</v>
      </c>
      <c r="B1414" s="366"/>
      <c r="C1414" s="219">
        <v>44882</v>
      </c>
      <c r="D1414" s="219">
        <v>44886</v>
      </c>
      <c r="E1414" s="61" t="s">
        <v>38</v>
      </c>
      <c r="F1414" s="226">
        <v>868183037816993</v>
      </c>
      <c r="G1414" s="61" t="s">
        <v>145</v>
      </c>
      <c r="H1414" s="61" t="s">
        <v>139</v>
      </c>
      <c r="I1414" s="21" t="s">
        <v>1352</v>
      </c>
      <c r="J1414" s="220" t="s">
        <v>164</v>
      </c>
      <c r="K1414" s="21" t="s">
        <v>1352</v>
      </c>
      <c r="L1414" s="221" t="s">
        <v>161</v>
      </c>
      <c r="M1414" s="52"/>
      <c r="N1414" s="52" t="s">
        <v>166</v>
      </c>
      <c r="O1414" s="178"/>
      <c r="P1414" s="178" t="s">
        <v>151</v>
      </c>
      <c r="Q1414" s="52" t="s">
        <v>152</v>
      </c>
      <c r="R1414" s="178" t="s">
        <v>23</v>
      </c>
      <c r="S1414" s="223" t="s">
        <v>27</v>
      </c>
      <c r="T1414" s="197"/>
      <c r="U1414" s="175"/>
      <c r="V1414" s="21"/>
    </row>
    <row r="1415" spans="1:22" ht="16.5" customHeight="1" x14ac:dyDescent="0.25">
      <c r="A1415" s="245">
        <v>1392</v>
      </c>
      <c r="B1415" s="364" t="s">
        <v>322</v>
      </c>
      <c r="C1415" s="219">
        <v>44876</v>
      </c>
      <c r="D1415" s="219">
        <v>44880</v>
      </c>
      <c r="E1415" s="148" t="s">
        <v>1056</v>
      </c>
      <c r="F1415" s="149">
        <v>861881054168472</v>
      </c>
      <c r="G1415" s="148"/>
      <c r="H1415" s="148" t="s">
        <v>158</v>
      </c>
      <c r="I1415" s="21"/>
      <c r="J1415" s="220" t="s">
        <v>633</v>
      </c>
      <c r="K1415" s="178"/>
      <c r="L1415" s="221" t="s">
        <v>344</v>
      </c>
      <c r="M1415" s="52"/>
      <c r="N1415" s="52" t="s">
        <v>40</v>
      </c>
      <c r="O1415" s="178"/>
      <c r="P1415" s="178" t="s">
        <v>151</v>
      </c>
      <c r="Q1415" s="52" t="s">
        <v>152</v>
      </c>
      <c r="R1415" s="178" t="s">
        <v>28</v>
      </c>
      <c r="S1415" s="223" t="s">
        <v>30</v>
      </c>
      <c r="T1415" s="197"/>
      <c r="U1415" s="175"/>
      <c r="V1415" s="21"/>
    </row>
    <row r="1416" spans="1:22" ht="16.5" customHeight="1" x14ac:dyDescent="0.25">
      <c r="A1416" s="245">
        <v>1393</v>
      </c>
      <c r="B1416" s="366"/>
      <c r="C1416" s="219">
        <v>44894</v>
      </c>
      <c r="D1416" s="219">
        <v>44895</v>
      </c>
      <c r="E1416" s="148" t="s">
        <v>1074</v>
      </c>
      <c r="F1416" s="3">
        <v>862205051176131</v>
      </c>
      <c r="G1416" s="148"/>
      <c r="H1416" s="148" t="s">
        <v>158</v>
      </c>
      <c r="I1416" s="21"/>
      <c r="J1416" s="220" t="s">
        <v>228</v>
      </c>
      <c r="K1416" s="178"/>
      <c r="L1416" s="221" t="s">
        <v>176</v>
      </c>
      <c r="M1416" s="52"/>
      <c r="N1416" s="52" t="s">
        <v>1209</v>
      </c>
      <c r="O1416" s="138"/>
      <c r="P1416" s="178" t="s">
        <v>151</v>
      </c>
      <c r="Q1416" s="52" t="s">
        <v>152</v>
      </c>
      <c r="R1416" s="178" t="s">
        <v>23</v>
      </c>
      <c r="S1416" s="223" t="s">
        <v>24</v>
      </c>
      <c r="T1416" s="197"/>
      <c r="U1416" s="175"/>
      <c r="V1416" s="21"/>
    </row>
    <row r="1417" spans="1:22" ht="16.5" customHeight="1" x14ac:dyDescent="0.25">
      <c r="A1417" s="245">
        <v>1394</v>
      </c>
      <c r="B1417" s="364" t="s">
        <v>324</v>
      </c>
      <c r="C1417" s="219">
        <v>44873</v>
      </c>
      <c r="D1417" s="219">
        <v>44876</v>
      </c>
      <c r="E1417" s="61" t="s">
        <v>1074</v>
      </c>
      <c r="F1417" s="226">
        <v>861881051080381</v>
      </c>
      <c r="G1417" s="61"/>
      <c r="H1417" s="61" t="s">
        <v>158</v>
      </c>
      <c r="I1417" s="61"/>
      <c r="J1417" s="220" t="s">
        <v>202</v>
      </c>
      <c r="K1417" s="178" t="s">
        <v>289</v>
      </c>
      <c r="L1417" s="221" t="s">
        <v>175</v>
      </c>
      <c r="M1417" s="52" t="s">
        <v>588</v>
      </c>
      <c r="N1417" s="52" t="s">
        <v>1258</v>
      </c>
      <c r="O1417" s="178"/>
      <c r="P1417" s="178" t="s">
        <v>151</v>
      </c>
      <c r="Q1417" s="52" t="s">
        <v>71</v>
      </c>
      <c r="R1417" s="178" t="s">
        <v>72</v>
      </c>
      <c r="S1417" s="223" t="s">
        <v>1259</v>
      </c>
      <c r="T1417" s="197"/>
      <c r="U1417" s="175"/>
      <c r="V1417" s="21"/>
    </row>
    <row r="1418" spans="1:22" ht="16.5" customHeight="1" x14ac:dyDescent="0.25">
      <c r="A1418" s="245">
        <v>1395</v>
      </c>
      <c r="B1418" s="366"/>
      <c r="C1418" s="206">
        <v>44873</v>
      </c>
      <c r="D1418" s="206">
        <v>44876</v>
      </c>
      <c r="E1418" s="148" t="s">
        <v>1056</v>
      </c>
      <c r="F1418" s="149">
        <v>862205051175406</v>
      </c>
      <c r="G1418" s="148"/>
      <c r="H1418" s="148" t="s">
        <v>158</v>
      </c>
      <c r="I1418" s="148"/>
      <c r="J1418" s="103" t="s">
        <v>147</v>
      </c>
      <c r="K1418" s="138" t="s">
        <v>378</v>
      </c>
      <c r="L1418" s="184"/>
      <c r="M1418" s="150" t="s">
        <v>588</v>
      </c>
      <c r="N1418" s="150" t="s">
        <v>1087</v>
      </c>
      <c r="O1418" s="138"/>
      <c r="P1418" s="138" t="s">
        <v>151</v>
      </c>
      <c r="Q1418" s="150" t="s">
        <v>71</v>
      </c>
      <c r="R1418" s="138" t="s">
        <v>23</v>
      </c>
      <c r="S1418" s="139" t="s">
        <v>24</v>
      </c>
      <c r="T1418" s="197"/>
      <c r="U1418" s="175"/>
      <c r="V1418" s="21"/>
    </row>
    <row r="1419" spans="1:22" ht="16.5" customHeight="1" x14ac:dyDescent="0.25">
      <c r="A1419" s="245">
        <v>1396</v>
      </c>
      <c r="B1419" s="364" t="s">
        <v>742</v>
      </c>
      <c r="C1419" s="219">
        <v>44866</v>
      </c>
      <c r="D1419" s="219">
        <v>44867</v>
      </c>
      <c r="E1419" s="148" t="s">
        <v>542</v>
      </c>
      <c r="F1419" s="149" t="s">
        <v>1230</v>
      </c>
      <c r="G1419" s="148" t="s">
        <v>812</v>
      </c>
      <c r="H1419" s="148" t="s">
        <v>158</v>
      </c>
      <c r="I1419" s="21" t="s">
        <v>1231</v>
      </c>
      <c r="J1419" s="220" t="s">
        <v>1024</v>
      </c>
      <c r="K1419" s="178" t="s">
        <v>1232</v>
      </c>
      <c r="L1419" s="221"/>
      <c r="M1419" s="367"/>
      <c r="N1419" s="367" t="s">
        <v>58</v>
      </c>
      <c r="O1419" s="368"/>
      <c r="P1419" s="368" t="s">
        <v>411</v>
      </c>
      <c r="Q1419" s="367" t="s">
        <v>152</v>
      </c>
      <c r="R1419" s="368" t="s">
        <v>23</v>
      </c>
      <c r="S1419" s="369" t="s">
        <v>657</v>
      </c>
      <c r="T1419" s="197"/>
      <c r="U1419" s="175"/>
      <c r="V1419" s="21"/>
    </row>
    <row r="1420" spans="1:22" ht="16.5" customHeight="1" x14ac:dyDescent="0.25">
      <c r="A1420" s="273">
        <v>1397</v>
      </c>
      <c r="B1420" s="365"/>
      <c r="C1420" s="219">
        <v>44886</v>
      </c>
      <c r="D1420" s="219">
        <v>44887</v>
      </c>
      <c r="E1420" s="148" t="s">
        <v>542</v>
      </c>
      <c r="F1420" s="149" t="s">
        <v>1353</v>
      </c>
      <c r="G1420" s="148" t="s">
        <v>812</v>
      </c>
      <c r="H1420" s="148" t="s">
        <v>158</v>
      </c>
      <c r="I1420" s="148"/>
      <c r="J1420" s="220" t="s">
        <v>1024</v>
      </c>
      <c r="K1420" s="138" t="s">
        <v>1149</v>
      </c>
      <c r="L1420" s="370"/>
      <c r="M1420" s="254" t="s">
        <v>1096</v>
      </c>
      <c r="N1420" s="261" t="s">
        <v>194</v>
      </c>
      <c r="O1420" s="255"/>
      <c r="P1420" s="261" t="s">
        <v>151</v>
      </c>
      <c r="Q1420" s="261" t="s">
        <v>152</v>
      </c>
      <c r="R1420" s="260" t="s">
        <v>28</v>
      </c>
      <c r="S1420" s="260" t="s">
        <v>31</v>
      </c>
      <c r="T1420" s="197"/>
      <c r="U1420" s="175"/>
      <c r="V1420" s="21"/>
    </row>
    <row r="1421" spans="1:22" ht="16.5" customHeight="1" x14ac:dyDescent="0.25">
      <c r="A1421" s="273">
        <v>1398</v>
      </c>
      <c r="B1421" s="366"/>
      <c r="C1421" s="219">
        <v>44894</v>
      </c>
      <c r="D1421" s="206">
        <v>44895</v>
      </c>
      <c r="E1421" s="148" t="s">
        <v>542</v>
      </c>
      <c r="F1421" s="371" t="s">
        <v>1180</v>
      </c>
      <c r="G1421" s="148" t="s">
        <v>812</v>
      </c>
      <c r="H1421" s="148" t="s">
        <v>158</v>
      </c>
      <c r="I1421" s="21"/>
      <c r="J1421" s="220" t="s">
        <v>1024</v>
      </c>
      <c r="K1421" s="138"/>
      <c r="L1421" s="149"/>
      <c r="M1421" s="254" t="s">
        <v>1096</v>
      </c>
      <c r="N1421" s="261" t="s">
        <v>194</v>
      </c>
      <c r="O1421" s="271"/>
      <c r="P1421" s="271" t="s">
        <v>151</v>
      </c>
      <c r="Q1421" s="272" t="s">
        <v>152</v>
      </c>
      <c r="R1421" s="271" t="s">
        <v>28</v>
      </c>
      <c r="S1421" s="249" t="s">
        <v>31</v>
      </c>
      <c r="T1421" s="197"/>
      <c r="U1421" s="175"/>
      <c r="V1421" s="21"/>
    </row>
    <row r="1422" spans="1:22" ht="16.5" customHeight="1" x14ac:dyDescent="0.25">
      <c r="A1422" s="273">
        <v>1399</v>
      </c>
      <c r="B1422" s="364" t="s">
        <v>1354</v>
      </c>
      <c r="C1422" s="219">
        <v>44868</v>
      </c>
      <c r="D1422" s="219">
        <v>44869</v>
      </c>
      <c r="E1422" s="21" t="s">
        <v>39</v>
      </c>
      <c r="F1422" s="22">
        <v>860906041184877</v>
      </c>
      <c r="G1422" s="21"/>
      <c r="H1422" s="21" t="s">
        <v>139</v>
      </c>
      <c r="I1422" s="21"/>
      <c r="J1422" s="220" t="s">
        <v>697</v>
      </c>
      <c r="K1422" s="178" t="s">
        <v>217</v>
      </c>
      <c r="L1422" s="221" t="s">
        <v>712</v>
      </c>
      <c r="M1422" s="52"/>
      <c r="N1422" s="52" t="s">
        <v>194</v>
      </c>
      <c r="O1422" s="178"/>
      <c r="P1422" s="178" t="s">
        <v>151</v>
      </c>
      <c r="Q1422" s="52" t="s">
        <v>71</v>
      </c>
      <c r="R1422" s="178" t="s">
        <v>28</v>
      </c>
      <c r="S1422" s="223" t="s">
        <v>31</v>
      </c>
      <c r="T1422" s="197"/>
      <c r="U1422" s="175"/>
      <c r="V1422" s="21"/>
    </row>
    <row r="1423" spans="1:22" ht="16.5" customHeight="1" x14ac:dyDescent="0.25">
      <c r="A1423" s="273">
        <v>1400</v>
      </c>
      <c r="B1423" s="365"/>
      <c r="C1423" s="219">
        <v>44868</v>
      </c>
      <c r="D1423" s="219">
        <v>44869</v>
      </c>
      <c r="E1423" s="21" t="s">
        <v>39</v>
      </c>
      <c r="F1423" s="22">
        <v>860906041210334</v>
      </c>
      <c r="G1423" s="21"/>
      <c r="H1423" s="21" t="s">
        <v>139</v>
      </c>
      <c r="I1423" s="21"/>
      <c r="J1423" s="220" t="s">
        <v>697</v>
      </c>
      <c r="K1423" s="178"/>
      <c r="L1423" s="221" t="s">
        <v>712</v>
      </c>
      <c r="M1423" s="52"/>
      <c r="N1423" s="52" t="s">
        <v>194</v>
      </c>
      <c r="O1423" s="178"/>
      <c r="P1423" s="178" t="s">
        <v>151</v>
      </c>
      <c r="Q1423" s="52" t="s">
        <v>71</v>
      </c>
      <c r="R1423" s="178" t="s">
        <v>28</v>
      </c>
      <c r="S1423" s="223" t="s">
        <v>31</v>
      </c>
      <c r="T1423" s="197"/>
      <c r="U1423" s="175"/>
      <c r="V1423" s="21"/>
    </row>
    <row r="1424" spans="1:22" ht="16.5" customHeight="1" x14ac:dyDescent="0.25">
      <c r="A1424" s="273">
        <v>1401</v>
      </c>
      <c r="B1424" s="365"/>
      <c r="C1424" s="219">
        <v>44868</v>
      </c>
      <c r="D1424" s="219">
        <v>44869</v>
      </c>
      <c r="E1424" s="21" t="s">
        <v>39</v>
      </c>
      <c r="F1424" s="22">
        <v>860906041143048</v>
      </c>
      <c r="G1424" s="21"/>
      <c r="H1424" s="21" t="s">
        <v>139</v>
      </c>
      <c r="I1424" s="21"/>
      <c r="J1424" s="220" t="s">
        <v>697</v>
      </c>
      <c r="K1424" s="178" t="s">
        <v>1233</v>
      </c>
      <c r="L1424" s="22" t="s">
        <v>712</v>
      </c>
      <c r="M1424" s="52"/>
      <c r="N1424" s="52" t="s">
        <v>1234</v>
      </c>
      <c r="O1424" s="178"/>
      <c r="P1424" s="178" t="s">
        <v>151</v>
      </c>
      <c r="Q1424" s="52" t="s">
        <v>71</v>
      </c>
      <c r="R1424" s="178" t="s">
        <v>23</v>
      </c>
      <c r="S1424" s="223" t="s">
        <v>27</v>
      </c>
      <c r="T1424" s="197"/>
      <c r="U1424" s="175"/>
      <c r="V1424" s="21"/>
    </row>
    <row r="1425" spans="1:22" ht="16.5" customHeight="1" x14ac:dyDescent="0.25">
      <c r="A1425" s="273">
        <v>1402</v>
      </c>
      <c r="B1425" s="365"/>
      <c r="C1425" s="219">
        <v>44868</v>
      </c>
      <c r="D1425" s="219">
        <v>44869</v>
      </c>
      <c r="E1425" s="21" t="s">
        <v>39</v>
      </c>
      <c r="F1425" s="22">
        <v>860906041134625</v>
      </c>
      <c r="G1425" s="21"/>
      <c r="H1425" s="21" t="s">
        <v>158</v>
      </c>
      <c r="I1425" s="21" t="s">
        <v>1235</v>
      </c>
      <c r="J1425" s="220"/>
      <c r="K1425" s="178" t="s">
        <v>376</v>
      </c>
      <c r="L1425" s="22"/>
      <c r="M1425" s="52"/>
      <c r="N1425" s="52" t="s">
        <v>377</v>
      </c>
      <c r="O1425" s="178"/>
      <c r="P1425" s="178" t="s">
        <v>151</v>
      </c>
      <c r="Q1425" s="52" t="s">
        <v>71</v>
      </c>
      <c r="R1425" s="178" t="s">
        <v>23</v>
      </c>
      <c r="S1425" s="223" t="s">
        <v>26</v>
      </c>
      <c r="T1425" s="197"/>
      <c r="U1425" s="175"/>
      <c r="V1425" s="21"/>
    </row>
    <row r="1426" spans="1:22" ht="16.5" customHeight="1" x14ac:dyDescent="0.25">
      <c r="A1426" s="273">
        <v>1403</v>
      </c>
      <c r="B1426" s="365"/>
      <c r="C1426" s="219">
        <v>44868</v>
      </c>
      <c r="D1426" s="219">
        <v>44869</v>
      </c>
      <c r="E1426" s="21" t="s">
        <v>39</v>
      </c>
      <c r="F1426" s="22">
        <v>860906041212967</v>
      </c>
      <c r="G1426" s="21"/>
      <c r="H1426" s="21" t="s">
        <v>139</v>
      </c>
      <c r="I1426" s="21"/>
      <c r="J1426" s="220" t="s">
        <v>697</v>
      </c>
      <c r="K1426" s="178" t="s">
        <v>217</v>
      </c>
      <c r="L1426" s="22" t="s">
        <v>714</v>
      </c>
      <c r="M1426" s="52"/>
      <c r="N1426" s="52" t="s">
        <v>194</v>
      </c>
      <c r="O1426" s="178"/>
      <c r="P1426" s="178" t="s">
        <v>151</v>
      </c>
      <c r="Q1426" s="52" t="s">
        <v>71</v>
      </c>
      <c r="R1426" s="178" t="s">
        <v>28</v>
      </c>
      <c r="S1426" s="223" t="s">
        <v>31</v>
      </c>
      <c r="T1426" s="197"/>
      <c r="U1426" s="175"/>
      <c r="V1426" s="21"/>
    </row>
    <row r="1427" spans="1:22" ht="16.5" customHeight="1" x14ac:dyDescent="0.25">
      <c r="A1427" s="273">
        <v>1404</v>
      </c>
      <c r="B1427" s="365"/>
      <c r="C1427" s="219">
        <v>44868</v>
      </c>
      <c r="D1427" s="219">
        <v>44869</v>
      </c>
      <c r="E1427" s="21" t="s">
        <v>39</v>
      </c>
      <c r="F1427" s="22">
        <v>860906041197374</v>
      </c>
      <c r="G1427" s="21"/>
      <c r="H1427" s="21" t="s">
        <v>139</v>
      </c>
      <c r="I1427" s="21" t="s">
        <v>700</v>
      </c>
      <c r="J1427" s="220" t="s">
        <v>697</v>
      </c>
      <c r="K1427" s="178" t="s">
        <v>217</v>
      </c>
      <c r="L1427" s="22"/>
      <c r="M1427" s="52" t="s">
        <v>712</v>
      </c>
      <c r="N1427" s="52" t="s">
        <v>194</v>
      </c>
      <c r="O1427" s="178"/>
      <c r="P1427" s="178" t="s">
        <v>151</v>
      </c>
      <c r="Q1427" s="52" t="s">
        <v>71</v>
      </c>
      <c r="R1427" s="178" t="s">
        <v>28</v>
      </c>
      <c r="S1427" s="223" t="s">
        <v>31</v>
      </c>
      <c r="T1427" s="197"/>
      <c r="U1427" s="175"/>
      <c r="V1427" s="21"/>
    </row>
    <row r="1428" spans="1:22" ht="16.5" customHeight="1" x14ac:dyDescent="0.25">
      <c r="A1428" s="273">
        <v>1405</v>
      </c>
      <c r="B1428" s="365"/>
      <c r="C1428" s="219">
        <v>44868</v>
      </c>
      <c r="D1428" s="219">
        <v>44869</v>
      </c>
      <c r="E1428" s="21" t="s">
        <v>39</v>
      </c>
      <c r="F1428" s="22">
        <v>861359030055675</v>
      </c>
      <c r="G1428" s="21"/>
      <c r="H1428" s="21" t="s">
        <v>139</v>
      </c>
      <c r="I1428" s="21"/>
      <c r="J1428" s="220"/>
      <c r="K1428" s="178" t="s">
        <v>354</v>
      </c>
      <c r="L1428" s="178"/>
      <c r="M1428" s="52" t="s">
        <v>712</v>
      </c>
      <c r="N1428" s="52" t="s">
        <v>1236</v>
      </c>
      <c r="O1428" s="178"/>
      <c r="P1428" s="178" t="s">
        <v>151</v>
      </c>
      <c r="Q1428" s="52" t="s">
        <v>71</v>
      </c>
      <c r="R1428" s="178" t="s">
        <v>28</v>
      </c>
      <c r="S1428" s="223" t="s">
        <v>303</v>
      </c>
      <c r="T1428" s="197"/>
      <c r="U1428" s="175"/>
      <c r="V1428" s="21"/>
    </row>
    <row r="1429" spans="1:22" ht="16.5" customHeight="1" x14ac:dyDescent="0.25">
      <c r="A1429" s="273">
        <v>1406</v>
      </c>
      <c r="B1429" s="365"/>
      <c r="C1429" s="219">
        <v>44868</v>
      </c>
      <c r="D1429" s="219">
        <v>44869</v>
      </c>
      <c r="E1429" s="21" t="s">
        <v>39</v>
      </c>
      <c r="F1429" s="22">
        <v>860906041582373</v>
      </c>
      <c r="G1429" s="21"/>
      <c r="H1429" s="21" t="s">
        <v>158</v>
      </c>
      <c r="I1429" s="21" t="s">
        <v>1237</v>
      </c>
      <c r="J1429" s="220" t="s">
        <v>697</v>
      </c>
      <c r="K1429" s="178" t="s">
        <v>1203</v>
      </c>
      <c r="L1429" s="178" t="s">
        <v>1204</v>
      </c>
      <c r="M1429" s="52"/>
      <c r="N1429" s="52" t="s">
        <v>377</v>
      </c>
      <c r="O1429" s="178"/>
      <c r="P1429" s="178" t="s">
        <v>151</v>
      </c>
      <c r="Q1429" s="52" t="s">
        <v>71</v>
      </c>
      <c r="R1429" s="178" t="s">
        <v>23</v>
      </c>
      <c r="S1429" s="223" t="s">
        <v>26</v>
      </c>
      <c r="T1429" s="197"/>
      <c r="U1429" s="175"/>
      <c r="V1429" s="21"/>
    </row>
    <row r="1430" spans="1:22" ht="16.5" customHeight="1" x14ac:dyDescent="0.25">
      <c r="A1430" s="273">
        <v>1407</v>
      </c>
      <c r="B1430" s="365"/>
      <c r="C1430" s="219">
        <v>44868</v>
      </c>
      <c r="D1430" s="219">
        <v>44869</v>
      </c>
      <c r="E1430" s="21" t="s">
        <v>39</v>
      </c>
      <c r="F1430" s="22">
        <v>860906041194033</v>
      </c>
      <c r="G1430" s="21"/>
      <c r="H1430" s="21" t="s">
        <v>139</v>
      </c>
      <c r="I1430" s="21"/>
      <c r="J1430" s="220" t="s">
        <v>697</v>
      </c>
      <c r="K1430" s="178"/>
      <c r="L1430" s="178" t="s">
        <v>714</v>
      </c>
      <c r="M1430" s="52" t="s">
        <v>712</v>
      </c>
      <c r="N1430" s="52" t="s">
        <v>40</v>
      </c>
      <c r="O1430" s="178"/>
      <c r="P1430" s="178" t="s">
        <v>151</v>
      </c>
      <c r="Q1430" s="52" t="s">
        <v>71</v>
      </c>
      <c r="R1430" s="178" t="s">
        <v>28</v>
      </c>
      <c r="S1430" s="223" t="s">
        <v>30</v>
      </c>
      <c r="T1430" s="197"/>
      <c r="U1430" s="175"/>
      <c r="V1430" s="21"/>
    </row>
    <row r="1431" spans="1:22" ht="16.5" customHeight="1" x14ac:dyDescent="0.25">
      <c r="A1431" s="273">
        <v>1408</v>
      </c>
      <c r="B1431" s="365"/>
      <c r="C1431" s="219">
        <v>44868</v>
      </c>
      <c r="D1431" s="219">
        <v>44869</v>
      </c>
      <c r="E1431" s="21" t="s">
        <v>39</v>
      </c>
      <c r="F1431" s="22">
        <v>860906041582688</v>
      </c>
      <c r="G1431" s="21"/>
      <c r="H1431" s="21" t="s">
        <v>139</v>
      </c>
      <c r="I1431" s="21" t="s">
        <v>1238</v>
      </c>
      <c r="J1431" s="220"/>
      <c r="K1431" s="178" t="s">
        <v>262</v>
      </c>
      <c r="L1431" s="178"/>
      <c r="M1431" s="52"/>
      <c r="N1431" s="52" t="s">
        <v>613</v>
      </c>
      <c r="O1431" s="178"/>
      <c r="P1431" s="178" t="s">
        <v>1225</v>
      </c>
      <c r="Q1431" s="52" t="s">
        <v>71</v>
      </c>
      <c r="R1431" s="178" t="s">
        <v>23</v>
      </c>
      <c r="S1431" s="223" t="s">
        <v>27</v>
      </c>
      <c r="T1431" s="197"/>
      <c r="U1431" s="175"/>
      <c r="V1431" s="21"/>
    </row>
    <row r="1432" spans="1:22" ht="16.5" customHeight="1" x14ac:dyDescent="0.25">
      <c r="A1432" s="273">
        <v>1409</v>
      </c>
      <c r="B1432" s="365"/>
      <c r="C1432" s="219">
        <v>44868</v>
      </c>
      <c r="D1432" s="219">
        <v>44869</v>
      </c>
      <c r="E1432" s="21" t="s">
        <v>39</v>
      </c>
      <c r="F1432" s="22">
        <v>860906041213395</v>
      </c>
      <c r="G1432" s="21"/>
      <c r="H1432" s="21" t="s">
        <v>139</v>
      </c>
      <c r="I1432" s="21"/>
      <c r="J1432" s="220" t="s">
        <v>697</v>
      </c>
      <c r="K1432" s="178" t="s">
        <v>217</v>
      </c>
      <c r="L1432" s="178" t="s">
        <v>714</v>
      </c>
      <c r="M1432" s="52" t="s">
        <v>712</v>
      </c>
      <c r="N1432" s="52" t="s">
        <v>40</v>
      </c>
      <c r="O1432" s="178"/>
      <c r="P1432" s="178" t="s">
        <v>151</v>
      </c>
      <c r="Q1432" s="52" t="s">
        <v>71</v>
      </c>
      <c r="R1432" s="178" t="s">
        <v>28</v>
      </c>
      <c r="S1432" s="223" t="s">
        <v>30</v>
      </c>
      <c r="T1432" s="197"/>
      <c r="U1432" s="175"/>
      <c r="V1432" s="21"/>
    </row>
    <row r="1433" spans="1:22" ht="16.5" customHeight="1" x14ac:dyDescent="0.25">
      <c r="A1433" s="273">
        <v>1410</v>
      </c>
      <c r="B1433" s="365"/>
      <c r="C1433" s="219">
        <v>44868</v>
      </c>
      <c r="D1433" s="219">
        <v>44869</v>
      </c>
      <c r="E1433" s="21" t="s">
        <v>39</v>
      </c>
      <c r="F1433" s="22">
        <v>860906041249530</v>
      </c>
      <c r="G1433" s="21"/>
      <c r="H1433" s="21" t="s">
        <v>139</v>
      </c>
      <c r="I1433" s="21"/>
      <c r="J1433" s="220" t="s">
        <v>697</v>
      </c>
      <c r="K1433" s="52"/>
      <c r="L1433" s="220" t="s">
        <v>712</v>
      </c>
      <c r="M1433" s="52"/>
      <c r="N1433" s="52" t="s">
        <v>194</v>
      </c>
      <c r="O1433" s="178"/>
      <c r="P1433" s="178" t="s">
        <v>151</v>
      </c>
      <c r="Q1433" s="52" t="s">
        <v>71</v>
      </c>
      <c r="R1433" s="178" t="s">
        <v>28</v>
      </c>
      <c r="S1433" s="223" t="s">
        <v>31</v>
      </c>
      <c r="T1433" s="197"/>
      <c r="U1433" s="175"/>
      <c r="V1433" s="21"/>
    </row>
    <row r="1434" spans="1:22" ht="16.5" customHeight="1" x14ac:dyDescent="0.25">
      <c r="A1434" s="273">
        <v>1411</v>
      </c>
      <c r="B1434" s="366"/>
      <c r="C1434" s="219">
        <v>44868</v>
      </c>
      <c r="D1434" s="219">
        <v>44869</v>
      </c>
      <c r="E1434" s="21" t="s">
        <v>39</v>
      </c>
      <c r="F1434" s="22">
        <v>860906041223733</v>
      </c>
      <c r="G1434" s="21"/>
      <c r="H1434" s="21" t="s">
        <v>139</v>
      </c>
      <c r="I1434" s="21"/>
      <c r="J1434" s="220" t="s">
        <v>697</v>
      </c>
      <c r="K1434" s="178" t="s">
        <v>217</v>
      </c>
      <c r="L1434" s="178" t="s">
        <v>714</v>
      </c>
      <c r="M1434" s="52" t="s">
        <v>712</v>
      </c>
      <c r="N1434" s="52" t="s">
        <v>40</v>
      </c>
      <c r="O1434" s="178"/>
      <c r="P1434" s="178" t="s">
        <v>151</v>
      </c>
      <c r="Q1434" s="52" t="s">
        <v>71</v>
      </c>
      <c r="R1434" s="178" t="s">
        <v>28</v>
      </c>
      <c r="S1434" s="223" t="s">
        <v>30</v>
      </c>
      <c r="T1434" s="197"/>
      <c r="U1434" s="175"/>
      <c r="V1434" s="21"/>
    </row>
    <row r="1435" spans="1:22" ht="16.5" customHeight="1" x14ac:dyDescent="0.25">
      <c r="A1435" s="273">
        <v>1412</v>
      </c>
      <c r="B1435" s="21" t="s">
        <v>1264</v>
      </c>
      <c r="C1435" s="219">
        <v>44876</v>
      </c>
      <c r="D1435" s="219">
        <v>44880</v>
      </c>
      <c r="E1435" s="148" t="s">
        <v>1074</v>
      </c>
      <c r="F1435" s="149">
        <v>861881054168472</v>
      </c>
      <c r="G1435" s="148" t="s">
        <v>145</v>
      </c>
      <c r="H1435" s="148" t="s">
        <v>158</v>
      </c>
      <c r="I1435" s="21"/>
      <c r="J1435" s="220" t="s">
        <v>159</v>
      </c>
      <c r="K1435" s="178"/>
      <c r="L1435" s="221"/>
      <c r="M1435" s="52" t="s">
        <v>588</v>
      </c>
      <c r="N1435" s="52" t="s">
        <v>1209</v>
      </c>
      <c r="O1435" s="178"/>
      <c r="P1435" s="178" t="s">
        <v>151</v>
      </c>
      <c r="Q1435" s="52" t="s">
        <v>152</v>
      </c>
      <c r="R1435" s="178" t="s">
        <v>23</v>
      </c>
      <c r="S1435" s="223" t="s">
        <v>24</v>
      </c>
      <c r="T1435" s="197"/>
      <c r="U1435" s="175"/>
      <c r="V1435" s="21"/>
    </row>
    <row r="1436" spans="1:22" ht="16.5" customHeight="1" x14ac:dyDescent="0.25">
      <c r="A1436" s="292" t="s">
        <v>90</v>
      </c>
      <c r="B1436" s="293"/>
      <c r="C1436" s="293"/>
      <c r="D1436" s="293"/>
      <c r="E1436" s="293"/>
      <c r="F1436" s="293"/>
      <c r="G1436" s="293"/>
      <c r="H1436" s="293"/>
      <c r="I1436" s="293"/>
      <c r="J1436" s="293"/>
      <c r="K1436" s="293"/>
      <c r="L1436" s="293"/>
      <c r="M1436" s="293"/>
      <c r="N1436" s="293"/>
      <c r="O1436" s="293"/>
      <c r="P1436" s="293"/>
      <c r="Q1436" s="293"/>
      <c r="R1436" s="293"/>
      <c r="S1436" s="293"/>
      <c r="T1436" s="293"/>
      <c r="U1436" s="294"/>
      <c r="V1436" s="21"/>
    </row>
    <row r="1437" spans="1:22" ht="16.5" customHeight="1" x14ac:dyDescent="0.25">
      <c r="A1437" s="295"/>
      <c r="B1437" s="296"/>
      <c r="C1437" s="296"/>
      <c r="D1437" s="296"/>
      <c r="E1437" s="296"/>
      <c r="F1437" s="296"/>
      <c r="G1437" s="296"/>
      <c r="H1437" s="296"/>
      <c r="I1437" s="296"/>
      <c r="J1437" s="296"/>
      <c r="K1437" s="296"/>
      <c r="L1437" s="296"/>
      <c r="M1437" s="296"/>
      <c r="N1437" s="296"/>
      <c r="O1437" s="296"/>
      <c r="P1437" s="296"/>
      <c r="Q1437" s="296"/>
      <c r="R1437" s="296"/>
      <c r="S1437" s="296"/>
      <c r="T1437" s="296"/>
      <c r="U1437" s="297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8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8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8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8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0"/>
      <c r="B1583" s="200"/>
      <c r="C1583" s="200"/>
      <c r="D1583" s="200"/>
      <c r="E1583" s="200"/>
      <c r="F1583" s="200"/>
      <c r="G1583" s="200"/>
      <c r="H1583" s="200"/>
      <c r="I1583" s="200"/>
      <c r="J1583" s="200"/>
      <c r="K1583" s="200"/>
      <c r="L1583" s="200"/>
      <c r="M1583" s="200"/>
      <c r="N1583" s="200"/>
      <c r="O1583" s="200"/>
      <c r="P1583" s="200"/>
      <c r="Q1583" s="200"/>
      <c r="R1583" s="200"/>
      <c r="S1583" s="200"/>
      <c r="T1583" s="200"/>
      <c r="U1583" s="200"/>
      <c r="V1583" s="200"/>
    </row>
    <row r="1584" spans="1:22" s="2" customFormat="1" ht="16.5" customHeight="1" x14ac:dyDescent="0.25">
      <c r="A1584" s="200"/>
      <c r="B1584" s="200"/>
      <c r="C1584" s="200"/>
      <c r="D1584" s="200"/>
      <c r="E1584" s="200"/>
      <c r="F1584" s="200"/>
      <c r="G1584" s="200"/>
      <c r="H1584" s="200"/>
      <c r="I1584" s="200"/>
      <c r="J1584" s="200"/>
      <c r="K1584" s="200"/>
      <c r="L1584" s="200"/>
      <c r="M1584" s="200"/>
      <c r="N1584" s="200"/>
      <c r="O1584" s="200"/>
      <c r="P1584" s="200"/>
      <c r="Q1584" s="200"/>
      <c r="R1584" s="200"/>
      <c r="S1584" s="200"/>
      <c r="T1584" s="200"/>
      <c r="U1584" s="200"/>
      <c r="V1584" s="200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89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89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89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89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89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89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89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89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89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89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89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89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89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89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89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89"/>
      <c r="M1614" s="189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89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89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89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89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89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89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89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89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89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0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0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89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89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89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89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89"/>
      <c r="M1678" s="189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89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89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89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89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89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89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89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89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89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89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89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1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2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3"/>
      <c r="R1767" s="194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89"/>
      <c r="M1803" s="150"/>
      <c r="N1803" s="192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89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89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89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89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196"/>
      <c r="B1827" s="196"/>
      <c r="C1827" s="196"/>
      <c r="D1827" s="196"/>
      <c r="E1827" s="196"/>
      <c r="F1827" s="196"/>
      <c r="G1827" s="196"/>
      <c r="H1827" s="196"/>
      <c r="I1827" s="196"/>
      <c r="J1827" s="196"/>
      <c r="K1827" s="196"/>
      <c r="L1827" s="196"/>
      <c r="M1827" s="196"/>
      <c r="N1827" s="196"/>
      <c r="O1827" s="196"/>
      <c r="P1827" s="196"/>
      <c r="Q1827" s="196"/>
      <c r="R1827" s="196"/>
      <c r="S1827" s="196"/>
      <c r="T1827" s="196"/>
      <c r="U1827" s="196"/>
      <c r="V1827" s="196"/>
    </row>
    <row r="1828" spans="1:22" ht="16.5" customHeight="1" x14ac:dyDescent="0.25">
      <c r="A1828" s="196"/>
      <c r="B1828" s="196"/>
      <c r="C1828" s="196"/>
      <c r="D1828" s="196"/>
      <c r="E1828" s="196"/>
      <c r="F1828" s="196"/>
      <c r="G1828" s="196"/>
      <c r="H1828" s="196"/>
      <c r="I1828" s="196"/>
      <c r="J1828" s="196"/>
      <c r="K1828" s="196"/>
      <c r="L1828" s="196"/>
      <c r="M1828" s="196"/>
      <c r="N1828" s="196"/>
      <c r="O1828" s="196"/>
      <c r="P1828" s="196"/>
      <c r="Q1828" s="196"/>
      <c r="R1828" s="196"/>
      <c r="S1828" s="196"/>
      <c r="T1828" s="196"/>
      <c r="U1828" s="196"/>
      <c r="V1828" s="196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7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197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80">
    <mergeCell ref="B1399:B1404"/>
    <mergeCell ref="B1405:B1406"/>
    <mergeCell ref="B1407:B1412"/>
    <mergeCell ref="B1413:B1414"/>
    <mergeCell ref="B1415:B1416"/>
    <mergeCell ref="B1417:B1418"/>
    <mergeCell ref="B1419:B1421"/>
    <mergeCell ref="B1422:B1434"/>
    <mergeCell ref="A1436:U143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877:B914"/>
    <mergeCell ref="B915:B996"/>
    <mergeCell ref="B997:B998"/>
    <mergeCell ref="B999:B1004"/>
    <mergeCell ref="B1007:B1008"/>
    <mergeCell ref="B1009:B1034"/>
    <mergeCell ref="B1035:B1036"/>
    <mergeCell ref="B807:B808"/>
    <mergeCell ref="B809:B815"/>
    <mergeCell ref="B816:B820"/>
    <mergeCell ref="B821:B848"/>
    <mergeCell ref="B849:B874"/>
    <mergeCell ref="A875:U876"/>
    <mergeCell ref="A1327:U1328"/>
    <mergeCell ref="B1329:B1335"/>
    <mergeCell ref="B1336:B1351"/>
    <mergeCell ref="B1352:B1371"/>
    <mergeCell ref="B1373:B1374"/>
    <mergeCell ref="B1375:B1391"/>
    <mergeCell ref="B1392:B1398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59" t="s">
        <v>105</v>
      </c>
      <c r="U1" s="360" t="s">
        <v>129</v>
      </c>
      <c r="V1" s="360" t="s">
        <v>106</v>
      </c>
      <c r="W1" s="360" t="s">
        <v>109</v>
      </c>
      <c r="X1" s="360" t="s">
        <v>107</v>
      </c>
      <c r="Y1" s="359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59"/>
      <c r="U2" s="361"/>
      <c r="V2" s="361"/>
      <c r="W2" s="361"/>
      <c r="X2" s="361"/>
      <c r="Y2" s="359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2022-11-30T01:44:28Z</dcterms:modified>
</cp:coreProperties>
</file>