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firstSheet="1" activeTab="8"/>
  </bookViews>
  <sheets>
    <sheet name="CamHL02" sheetId="30" r:id="rId1"/>
    <sheet name="TG102" sheetId="25" r:id="rId2"/>
    <sheet name="TG007" sheetId="26" r:id="rId3"/>
    <sheet name="TG102LE" sheetId="23" r:id="rId4"/>
    <sheet name="TG007S" sheetId="27" r:id="rId5"/>
    <sheet name="TG007X" sheetId="28" r:id="rId6"/>
    <sheet name="TG102SE" sheetId="24" r:id="rId7"/>
    <sheet name="TG102V" sheetId="29" r:id="rId8"/>
    <sheet name="Tong hop thang" sheetId="17" r:id="rId9"/>
  </sheets>
  <calcPr calcId="152511"/>
</workbook>
</file>

<file path=xl/calcChain.xml><?xml version="1.0" encoding="utf-8"?>
<calcChain xmlns="http://schemas.openxmlformats.org/spreadsheetml/2006/main">
  <c r="U30" i="30" l="1"/>
  <c r="U29" i="30"/>
  <c r="U28" i="30"/>
  <c r="U27" i="30"/>
  <c r="U26" i="30"/>
  <c r="U25" i="30"/>
  <c r="U24" i="30"/>
  <c r="U23" i="30"/>
  <c r="U18" i="30"/>
  <c r="U17" i="30"/>
  <c r="V30" i="29" l="1"/>
  <c r="V29" i="29"/>
  <c r="V28" i="29"/>
  <c r="V27" i="29"/>
  <c r="V26" i="29"/>
  <c r="V25" i="29"/>
  <c r="V24" i="29"/>
  <c r="V23" i="29"/>
  <c r="V18" i="29"/>
  <c r="V17" i="29"/>
  <c r="V19" i="29" s="1"/>
  <c r="V30" i="28"/>
  <c r="V29" i="28"/>
  <c r="V28" i="28"/>
  <c r="V27" i="28"/>
  <c r="V26" i="28"/>
  <c r="V25" i="28"/>
  <c r="V24" i="28"/>
  <c r="V23" i="28"/>
  <c r="V18" i="28"/>
  <c r="V17" i="28"/>
  <c r="V19" i="28" s="1"/>
  <c r="V30" i="27"/>
  <c r="V29" i="27"/>
  <c r="V28" i="27"/>
  <c r="V27" i="27"/>
  <c r="V26" i="27"/>
  <c r="V25" i="27"/>
  <c r="V24" i="27"/>
  <c r="V23" i="27"/>
  <c r="V18" i="27"/>
  <c r="V17" i="27"/>
  <c r="V19" i="27" s="1"/>
  <c r="V30" i="26"/>
  <c r="V29" i="26"/>
  <c r="V28" i="26"/>
  <c r="V27" i="26"/>
  <c r="V26" i="26"/>
  <c r="V25" i="26"/>
  <c r="V24" i="26"/>
  <c r="V23" i="26"/>
  <c r="V18" i="26"/>
  <c r="V17" i="26"/>
  <c r="V30" i="25"/>
  <c r="V29" i="25"/>
  <c r="V28" i="25"/>
  <c r="V27" i="25"/>
  <c r="V26" i="25"/>
  <c r="V25" i="25"/>
  <c r="V24" i="25"/>
  <c r="V23" i="25"/>
  <c r="V18" i="25"/>
  <c r="V17" i="25"/>
  <c r="V30" i="24"/>
  <c r="V29" i="24"/>
  <c r="V28" i="24"/>
  <c r="V27" i="24"/>
  <c r="V26" i="24"/>
  <c r="V25" i="24"/>
  <c r="V24" i="24"/>
  <c r="V23" i="24"/>
  <c r="V18" i="24"/>
  <c r="V17" i="24"/>
  <c r="V19" i="24" s="1"/>
  <c r="V19" i="25" l="1"/>
  <c r="V19" i="26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<sst xmlns="http://schemas.openxmlformats.org/spreadsheetml/2006/main" count="2179" uniqueCount="238">
  <si>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</si>
  <si>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</si>
  <si>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</si>
  <si>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</si>
  <si>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</si>
  <si>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</si>
  <si>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</si>
  <si>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</si>
  <si>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</si>
  <si>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</si>
  <si>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</si>
  <si>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</si>
  <si>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</si>
  <si>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</si>
  <si>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</si>
  <si>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</si>
  <si>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</si>
  <si>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</si>
  <si>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</si>
  <si>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</si>
  <si>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</si>
  <si>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</si>
  <si>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</si>
  <si>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</si>
  <si>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</si>
  <si>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</si>
  <si>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</si>
  <si>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</si>
  <si>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</si>
  <si>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</si>
  <si>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</si>
  <si>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</si>
  <si>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</si>
  <si>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</si>
  <si>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</si>
  <si>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</si>
  <si>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</si>
  <si>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</si>
  <si>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</si>
  <si>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</si>
  <si>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</si>
  <si>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</si>
  <si>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</si>
  <si>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</si>
  <si>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</si>
  <si>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</si>
  <si>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</si>
  <si>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</si>
  <si>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Còn BH</t>
  </si>
  <si>
    <t>TG102LE</t>
  </si>
  <si>
    <t>BT</t>
  </si>
  <si>
    <t>Đạt</t>
  </si>
  <si>
    <t>TechGlobal</t>
  </si>
  <si>
    <t>TG102</t>
  </si>
  <si>
    <t>H</t>
  </si>
  <si>
    <t>012896004962194</t>
  </si>
  <si>
    <t>013227001812373</t>
  </si>
  <si>
    <t>013226006790642</t>
  </si>
  <si>
    <t>5/9/2018</t>
  </si>
  <si>
    <t>TG007</t>
  </si>
  <si>
    <t>TG007S</t>
  </si>
  <si>
    <t>TG102SE</t>
  </si>
  <si>
    <t>TG102V</t>
  </si>
  <si>
    <t>TG007X</t>
  </si>
  <si>
    <t>Lỗi RTC</t>
  </si>
  <si>
    <t>SE.3.00.---02.180711</t>
  </si>
  <si>
    <t>203.162.121.024,01002</t>
  </si>
  <si>
    <t>203.162.121.024,09207</t>
  </si>
  <si>
    <t>Lỗi GSM</t>
  </si>
  <si>
    <t>Thay module GSM</t>
  </si>
  <si>
    <t>124.158.005.014,16873</t>
  </si>
  <si>
    <t>SE.3.00.---02.180115</t>
  </si>
  <si>
    <t>Nâng cấp FW</t>
  </si>
  <si>
    <t>NCWF</t>
  </si>
  <si>
    <t>TG.007S.---01.180115</t>
  </si>
  <si>
    <t>Cháy IC nguồn, hỏng MCU + module GSM</t>
  </si>
  <si>
    <t>203.162.121.024,09107</t>
  </si>
  <si>
    <t>ID mới: 868926033969194</t>
  </si>
  <si>
    <t xml:space="preserve">TG.007.---14.060116 </t>
  </si>
  <si>
    <t>203.162.121.025,09007</t>
  </si>
  <si>
    <t>Cháy diode + cầu chì</t>
  </si>
  <si>
    <t xml:space="preserve">TG.007.---16.051017 </t>
  </si>
  <si>
    <t>Thay diode quá áp + cầu chì</t>
  </si>
  <si>
    <t>Cháy diode + cầu chì + ic nguồn</t>
  </si>
  <si>
    <t>Thay diode quá áp + cầu chì + Ic nguồn</t>
  </si>
  <si>
    <t>Lock: 124.158.005.014,16870</t>
  </si>
  <si>
    <t>Cấu hình lại thiết bị</t>
  </si>
  <si>
    <t xml:space="preserve">TG.007.---15.090317 </t>
  </si>
  <si>
    <t>203.162.121.026,09007</t>
  </si>
  <si>
    <t>Mất cấu hình, móp anten</t>
  </si>
  <si>
    <t>Cấu hình lại thiết bị, thay anten</t>
  </si>
  <si>
    <t xml:space="preserve">Hỏng diode quá áp </t>
  </si>
  <si>
    <t>Thay diode quá áp</t>
  </si>
  <si>
    <t>LE.1.00.---01.180710</t>
  </si>
  <si>
    <t>GSM kém</t>
  </si>
  <si>
    <t>Khò lại linh kiện</t>
  </si>
  <si>
    <t>014.225.007.016,09207</t>
  </si>
  <si>
    <t>Không chốt GSM</t>
  </si>
  <si>
    <t>Cấu hình lại tb</t>
  </si>
  <si>
    <t>203.162.121.025,01102</t>
  </si>
  <si>
    <t>Cháy ACC</t>
  </si>
  <si>
    <t xml:space="preserve">W.1.00.---01.180629 </t>
  </si>
  <si>
    <t>LE.1.00.---01.180405</t>
  </si>
  <si>
    <t>203.161.121.024,09007</t>
  </si>
  <si>
    <t>Không chốt do sever</t>
  </si>
  <si>
    <t>1289062556, 203.162.121.025,09004</t>
  </si>
  <si>
    <t>X.4.0.0.00002.180125</t>
  </si>
  <si>
    <t>865904027284238, 203.162.121.025,09004</t>
  </si>
  <si>
    <t>Thiết bị nóng</t>
  </si>
  <si>
    <t>X.2.27</t>
  </si>
  <si>
    <t>8021618829, 203.162.121.025,09004</t>
  </si>
  <si>
    <t>ID mới: 862118021618829</t>
  </si>
  <si>
    <t>B.2.27B</t>
  </si>
  <si>
    <t>1205351256, 203.162.121.025, 09004</t>
  </si>
  <si>
    <t>ID mới: 865904020112832</t>
  </si>
  <si>
    <t>1648410728, 203.162.121.025,09004</t>
  </si>
  <si>
    <t>ID mới: 012896004962194</t>
  </si>
  <si>
    <t>863306022861972, 203.162.121.024,09008</t>
  </si>
  <si>
    <t>ID mới: 013226006790642</t>
  </si>
  <si>
    <t>B.2.12</t>
  </si>
  <si>
    <t>1649093810, 203.162.121.025, 09004</t>
  </si>
  <si>
    <t>ID mới: 862118021732414</t>
  </si>
  <si>
    <t>1649029317, 203.162.121.025, 09004</t>
  </si>
  <si>
    <t>ID mới: 862118021562431</t>
  </si>
  <si>
    <t>1205349256, 203.162.121.025, 09004</t>
  </si>
  <si>
    <t>ID mới: 865904020101645</t>
  </si>
  <si>
    <t>X.2.28</t>
  </si>
  <si>
    <t>1205352256,203.162.121.025, 09004</t>
  </si>
  <si>
    <t>ID mới: 865904020106388</t>
  </si>
  <si>
    <t>7001812373, 203.162.121.025, 09004</t>
  </si>
  <si>
    <t>ID mới: 013227001812373</t>
  </si>
  <si>
    <t>ID mới: 864161020964792</t>
  </si>
  <si>
    <t>203.162.121.025,09004</t>
  </si>
  <si>
    <t>4027271334, 203.162.121.025, 09004</t>
  </si>
  <si>
    <t>ID mới:865904027271334</t>
  </si>
  <si>
    <t>1205355338, 203.162.121.025, 09004</t>
  </si>
  <si>
    <t>ID mới: 864161020964776</t>
  </si>
  <si>
    <t>ID mới: 862118021728842</t>
  </si>
  <si>
    <t>8021728842, 203.162.121.025, 09004</t>
  </si>
  <si>
    <t>866762025245992,203.162.121.025,09008</t>
  </si>
  <si>
    <t>Thiết bị bình thường</t>
  </si>
  <si>
    <t>Không khởi động được thiết bị</t>
  </si>
  <si>
    <t>Hỏng diode quá áp</t>
  </si>
  <si>
    <t xml:space="preserve">Thay diode quá áp </t>
  </si>
  <si>
    <t>ID mới: 868926033969152</t>
  </si>
  <si>
    <t>Thay MCU + transistor</t>
  </si>
  <si>
    <t>Xóa lịch sử</t>
  </si>
  <si>
    <t>Thay phần cứng</t>
  </si>
  <si>
    <t>18/9/2018</t>
  </si>
  <si>
    <t>013227001298433</t>
  </si>
  <si>
    <t>Thay diode quá áp, nâng cấp FW</t>
  </si>
  <si>
    <t>203.162.121.024,01202</t>
  </si>
  <si>
    <t>thiếu nắp sim</t>
  </si>
  <si>
    <t>203.162.121.016,01102</t>
  </si>
  <si>
    <t>LE.1.00.---01.180907</t>
  </si>
  <si>
    <t>2024159269, 203.162.121.025, 09004</t>
  </si>
  <si>
    <t>ID mới: 866762024159269</t>
  </si>
  <si>
    <t>1205315226, 203.162.121.025, 09004</t>
  </si>
  <si>
    <t>ID mới: 862118020877830</t>
  </si>
  <si>
    <t>Thiết bị hoạt động bình thường</t>
  </si>
  <si>
    <t>7001298433, 203.162.121.024, 09004</t>
  </si>
  <si>
    <t>X.4.0.0.00001.180125</t>
  </si>
  <si>
    <t>867330026963093, 203.162.121.025,09008</t>
  </si>
  <si>
    <t>203.162.121.024, 09004</t>
  </si>
  <si>
    <t>Mạch bị oxi hóa, lỗi GPS</t>
  </si>
  <si>
    <t>X.3.0.0.00041.250815</t>
  </si>
  <si>
    <t>864161026899653, 203.162.121.025,09009</t>
  </si>
  <si>
    <t>1205439223, 203.162.121.025, 09004</t>
  </si>
  <si>
    <t xml:space="preserve"> ID mới: 863306024477546</t>
  </si>
  <si>
    <t>Thay khay thẻ nhớ, nâng cấp FW</t>
  </si>
  <si>
    <t>Lỗi khay thẻ nhớ</t>
  </si>
  <si>
    <t>1646596935, 203.162.121.068,09004</t>
  </si>
  <si>
    <t>ID mới: 863306024405463</t>
  </si>
  <si>
    <t xml:space="preserve">TG.007.---15.120617 </t>
  </si>
  <si>
    <t>861693035605096, 203.162.121.025,09007</t>
  </si>
  <si>
    <t>Hỏng diode quá áp + ic nguồn</t>
  </si>
  <si>
    <t>Thay diode quá áp + ic nguồn</t>
  </si>
  <si>
    <t>861693034887570, 203.162.121.025,09007</t>
  </si>
  <si>
    <t>Nạp lại FW</t>
  </si>
  <si>
    <t>vnetgps.com,16969</t>
  </si>
  <si>
    <t>Lỗi GPS</t>
  </si>
  <si>
    <t>Thay cuộn cảm module GPS</t>
  </si>
  <si>
    <t>Hỏng MCU + GSM + ic nguồn</t>
  </si>
  <si>
    <t>869668021813278, 203.162.121.026,09007</t>
  </si>
  <si>
    <t>869668021815687
, vnetgps.com,16969</t>
  </si>
  <si>
    <t>869668021801950,203.162.121.024,09007</t>
  </si>
  <si>
    <t>ID mới: 868004027138877</t>
  </si>
  <si>
    <t>21/9/2018</t>
  </si>
  <si>
    <t>ID mới: 013227001298433</t>
  </si>
  <si>
    <t>Thay ic nguồn + MCU + module GSM</t>
  </si>
  <si>
    <t>Vệ sinh mạch, thay module GPS</t>
  </si>
  <si>
    <t>Thẻ</t>
  </si>
  <si>
    <t>26/09/2018</t>
  </si>
  <si>
    <t>Techglobal</t>
  </si>
  <si>
    <t>CamHL02</t>
  </si>
  <si>
    <t>Dây nguồn CamHL02</t>
  </si>
  <si>
    <t>SL: 01</t>
  </si>
  <si>
    <t>014.225.007.016,01202</t>
  </si>
  <si>
    <t>LE.1.00.---01.180925</t>
  </si>
  <si>
    <t>Hỏng led GSM</t>
  </si>
  <si>
    <t>Thay led GSM</t>
  </si>
  <si>
    <t>Thể</t>
  </si>
  <si>
    <t>Lock : 203.162.121.016,01102</t>
  </si>
  <si>
    <t xml:space="preserve">B.2.08
</t>
  </si>
  <si>
    <t>1646098259( ID mới  :862118020882574)</t>
  </si>
  <si>
    <t>Chập nguồn</t>
  </si>
  <si>
    <t>Lock : '203.162.121.044,1202</t>
  </si>
  <si>
    <t>Thay Tụ C4,nâng cấp FW</t>
  </si>
  <si>
    <t>203.162.121.025,09008</t>
  </si>
  <si>
    <t xml:space="preserve">W.1.00.---01.180320 </t>
  </si>
  <si>
    <t>203.162.121.044,01102</t>
  </si>
  <si>
    <t>Câu sim</t>
  </si>
  <si>
    <t>VI.1.00.---01.180115</t>
  </si>
  <si>
    <t>VI.1.00.---01.180629</t>
  </si>
  <si>
    <t>Thay Diode quá áp,Nâng cấp FW</t>
  </si>
  <si>
    <t>Hỏng Diode quá áp</t>
  </si>
  <si>
    <t>X.3.0.0.00042.250815</t>
  </si>
  <si>
    <t>1026908090(ID mới : 864161026908090)</t>
  </si>
  <si>
    <t>W.1.00.---01.180320</t>
  </si>
  <si>
    <t>W.1.00.---01.170909</t>
  </si>
  <si>
    <t>TG.007.---14.060116</t>
  </si>
  <si>
    <t>Lock : 203.162.121.026,09007</t>
  </si>
  <si>
    <t>TG.007.---16.051017</t>
  </si>
  <si>
    <t>Hỏng cầu chì</t>
  </si>
  <si>
    <t>Lock : 203.162.121.025,09007</t>
  </si>
  <si>
    <t>203.162.121.024,09007</t>
  </si>
  <si>
    <t>Thay cầu chỉ,nâng cấp FW</t>
  </si>
  <si>
    <t>Thay Diode quá áp,nâng cấp FW</t>
  </si>
  <si>
    <t>TG.007.---15.130417</t>
  </si>
  <si>
    <t>Không bắn lên terminal</t>
  </si>
  <si>
    <t>Thay Thạch Ánh 32Mhz,nạp lại FW</t>
  </si>
  <si>
    <t>Không chốt GSM(Hỏng Dây Anten)</t>
  </si>
  <si>
    <t>Thay Dây Anten GSM</t>
  </si>
  <si>
    <t xml:space="preserve">Không ra dung lượng </t>
  </si>
  <si>
    <t>Không sửa</t>
  </si>
  <si>
    <t>28/09/2018</t>
  </si>
  <si>
    <t>203.162.121.044,09008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</si>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</sst>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8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9"/>
    </row>
    <row r="2" spans="1:21" ht="20.25" customHeight="1" x14ac:dyDescent="0.25">
      <c r="A2" s="93" t="s">
        <v>11</v>
      </c>
      <c r="B2" s="94"/>
      <c r="C2" s="94"/>
      <c r="D2" s="94"/>
      <c r="E2" s="95" t="s">
        <v>193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5" t="s">
        <v>15</v>
      </c>
      <c r="L4" s="85"/>
      <c r="M4" s="103" t="s">
        <v>8</v>
      </c>
      <c r="N4" s="104"/>
      <c r="O4" s="105" t="s">
        <v>9</v>
      </c>
      <c r="P4" s="105" t="s">
        <v>18</v>
      </c>
      <c r="Q4" s="85" t="s">
        <v>26</v>
      </c>
      <c r="R4" s="85" t="s">
        <v>20</v>
      </c>
      <c r="T4" s="85" t="s">
        <v>26</v>
      </c>
      <c r="U4" s="85" t="s">
        <v>20</v>
      </c>
    </row>
    <row r="5" spans="1:21" ht="45" customHeight="1" x14ac:dyDescent="0.25">
      <c r="A5" s="97"/>
      <c r="B5" s="79" t="s">
        <v>1</v>
      </c>
      <c r="C5" s="79" t="s">
        <v>2</v>
      </c>
      <c r="D5" s="78" t="s">
        <v>3</v>
      </c>
      <c r="E5" s="78" t="s">
        <v>12</v>
      </c>
      <c r="F5" s="78" t="s">
        <v>4</v>
      </c>
      <c r="G5" s="5" t="s">
        <v>5</v>
      </c>
      <c r="H5" s="5" t="s">
        <v>7</v>
      </c>
      <c r="I5" s="19" t="s">
        <v>19</v>
      </c>
      <c r="J5" s="102"/>
      <c r="K5" s="79" t="s">
        <v>16</v>
      </c>
      <c r="L5" s="79" t="s">
        <v>17</v>
      </c>
      <c r="M5" s="78" t="s">
        <v>13</v>
      </c>
      <c r="N5" s="79" t="s">
        <v>14</v>
      </c>
      <c r="O5" s="106"/>
      <c r="P5" s="106"/>
      <c r="Q5" s="85"/>
      <c r="R5" s="85"/>
      <c r="T5" s="85"/>
      <c r="U5" s="85"/>
    </row>
    <row r="6" spans="1:21" s="2" customFormat="1" ht="15.75" customHeight="1" x14ac:dyDescent="0.25">
      <c r="A6" s="34">
        <v>1</v>
      </c>
      <c r="B6" s="21" t="s">
        <v>192</v>
      </c>
      <c r="C6" s="21" t="s">
        <v>235</v>
      </c>
      <c r="D6" s="4" t="s">
        <v>194</v>
      </c>
      <c r="E6" s="22">
        <v>1611030009</v>
      </c>
      <c r="F6" s="50"/>
      <c r="G6" s="4" t="s">
        <v>48</v>
      </c>
      <c r="H6" s="16"/>
      <c r="I6" s="24"/>
      <c r="J6" s="17" t="s">
        <v>233</v>
      </c>
      <c r="K6" s="16"/>
      <c r="L6" s="16"/>
      <c r="M6" s="17" t="s">
        <v>234</v>
      </c>
      <c r="N6" s="16"/>
      <c r="O6" s="16" t="s">
        <v>237</v>
      </c>
      <c r="P6" s="16" t="s">
        <v>201</v>
      </c>
      <c r="Q6" s="28" t="s">
        <v>25</v>
      </c>
      <c r="R6" s="4" t="s">
        <v>40</v>
      </c>
      <c r="T6" s="86" t="s">
        <v>25</v>
      </c>
      <c r="U6" s="44" t="s">
        <v>28</v>
      </c>
    </row>
    <row r="7" spans="1:21" s="58" customFormat="1" ht="15.75" customHeight="1" x14ac:dyDescent="0.25">
      <c r="A7" s="54">
        <v>2</v>
      </c>
      <c r="B7" s="21" t="s">
        <v>192</v>
      </c>
      <c r="C7" s="21" t="s">
        <v>235</v>
      </c>
      <c r="D7" s="4" t="s">
        <v>194</v>
      </c>
      <c r="E7" s="22">
        <v>1611030024</v>
      </c>
      <c r="F7" s="50"/>
      <c r="G7" s="4" t="s">
        <v>48</v>
      </c>
      <c r="H7" s="57"/>
      <c r="I7" s="57"/>
      <c r="J7" s="17" t="s">
        <v>233</v>
      </c>
      <c r="K7" s="54"/>
      <c r="L7" s="54"/>
      <c r="M7" s="17" t="s">
        <v>234</v>
      </c>
      <c r="N7" s="54"/>
      <c r="O7" s="16" t="s">
        <v>237</v>
      </c>
      <c r="P7" s="16" t="s">
        <v>201</v>
      </c>
      <c r="Q7" s="28" t="s">
        <v>25</v>
      </c>
      <c r="R7" s="4" t="s">
        <v>40</v>
      </c>
      <c r="T7" s="87"/>
      <c r="U7" s="59" t="s">
        <v>29</v>
      </c>
    </row>
    <row r="8" spans="1:21" s="58" customFormat="1" ht="15.75" customHeight="1" x14ac:dyDescent="0.25">
      <c r="A8" s="54">
        <v>3</v>
      </c>
      <c r="B8" s="21" t="s">
        <v>192</v>
      </c>
      <c r="C8" s="21" t="s">
        <v>235</v>
      </c>
      <c r="D8" s="4" t="s">
        <v>195</v>
      </c>
      <c r="E8" s="22" t="s">
        <v>196</v>
      </c>
      <c r="F8" s="50"/>
      <c r="G8" s="4" t="s">
        <v>48</v>
      </c>
      <c r="H8" s="60"/>
      <c r="I8" s="57"/>
      <c r="J8" s="26" t="s">
        <v>205</v>
      </c>
      <c r="K8" s="54"/>
      <c r="L8" s="54"/>
      <c r="M8" s="17" t="s">
        <v>234</v>
      </c>
      <c r="N8" s="54"/>
      <c r="O8" s="16" t="s">
        <v>237</v>
      </c>
      <c r="P8" s="16" t="s">
        <v>201</v>
      </c>
      <c r="Q8" s="28" t="s">
        <v>25</v>
      </c>
      <c r="R8" s="4" t="s">
        <v>40</v>
      </c>
      <c r="T8" s="87"/>
      <c r="U8" s="59" t="s">
        <v>30</v>
      </c>
    </row>
    <row r="9" spans="1:21" s="62" customFormat="1" ht="15.75" customHeight="1" x14ac:dyDescent="0.25">
      <c r="A9" s="16">
        <v>4</v>
      </c>
      <c r="B9" s="21"/>
      <c r="C9" s="21"/>
      <c r="D9" s="4"/>
      <c r="E9" s="22"/>
      <c r="F9" s="50"/>
      <c r="G9" s="4"/>
      <c r="H9" s="25"/>
      <c r="I9" s="24"/>
      <c r="J9" s="16"/>
      <c r="K9" s="16"/>
      <c r="L9" s="16"/>
      <c r="M9" s="16"/>
      <c r="N9" s="16"/>
      <c r="O9" s="16"/>
      <c r="P9" s="16"/>
      <c r="Q9" s="61"/>
      <c r="R9" s="16"/>
      <c r="T9" s="87"/>
      <c r="U9" s="63" t="s">
        <v>41</v>
      </c>
    </row>
    <row r="10" spans="1:21" s="62" customFormat="1" ht="15.75" customHeight="1" x14ac:dyDescent="0.25">
      <c r="A10" s="16">
        <v>5</v>
      </c>
      <c r="B10" s="21"/>
      <c r="C10" s="55"/>
      <c r="D10" s="4"/>
      <c r="E10" s="22"/>
      <c r="F10" s="50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4"/>
      <c r="T10" s="88"/>
      <c r="U10" s="63" t="s">
        <v>40</v>
      </c>
    </row>
    <row r="11" spans="1:21" s="62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4"/>
      <c r="T11" s="89" t="s">
        <v>27</v>
      </c>
      <c r="U11" s="63" t="s">
        <v>32</v>
      </c>
    </row>
    <row r="12" spans="1:21" s="6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5"/>
      <c r="T12" s="90"/>
      <c r="U12" s="67" t="s">
        <v>33</v>
      </c>
    </row>
    <row r="13" spans="1:21" s="62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4"/>
      <c r="T13" s="91"/>
      <c r="U13" s="63" t="s">
        <v>34</v>
      </c>
    </row>
    <row r="14" spans="1:21" s="62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4"/>
    </row>
    <row r="15" spans="1:21" s="62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4"/>
    </row>
    <row r="16" spans="1:21" s="62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4"/>
      <c r="T16" s="68" t="s">
        <v>21</v>
      </c>
      <c r="U16" s="38" t="s">
        <v>22</v>
      </c>
    </row>
    <row r="17" spans="1:21" s="58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0"/>
      <c r="I17" s="54"/>
      <c r="J17" s="54"/>
      <c r="K17" s="54"/>
      <c r="L17" s="54"/>
      <c r="M17" s="54"/>
      <c r="N17" s="54"/>
      <c r="O17" s="54"/>
      <c r="P17" s="54"/>
      <c r="Q17" s="69"/>
      <c r="R17" s="70"/>
      <c r="T17" s="71" t="s">
        <v>24</v>
      </c>
      <c r="U17" s="72">
        <f>COUNTIF(Q6:Q105,"PM")</f>
        <v>0</v>
      </c>
    </row>
    <row r="18" spans="1:21" s="58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69"/>
      <c r="R18" s="70"/>
      <c r="T18" s="71" t="s">
        <v>23</v>
      </c>
      <c r="U18" s="72">
        <f>COUNTIF(Q6:Q105,"PC")</f>
        <v>3</v>
      </c>
    </row>
    <row r="19" spans="1:21" s="62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4"/>
      <c r="T19" s="64"/>
      <c r="U19" s="64"/>
    </row>
    <row r="20" spans="1:21" s="58" customFormat="1" ht="16.5" x14ac:dyDescent="0.25">
      <c r="A20" s="54">
        <v>15</v>
      </c>
      <c r="B20" s="73"/>
      <c r="C20" s="54"/>
      <c r="D20" s="54"/>
      <c r="E20" s="56"/>
      <c r="F20" s="54"/>
      <c r="G20" s="54"/>
      <c r="H20" s="60"/>
      <c r="I20" s="60"/>
      <c r="J20" s="54"/>
      <c r="K20" s="54"/>
      <c r="L20" s="54"/>
      <c r="M20" s="54"/>
      <c r="N20" s="54"/>
      <c r="O20" s="54"/>
      <c r="P20" s="54"/>
      <c r="Q20" s="69"/>
      <c r="R20" s="70"/>
    </row>
    <row r="21" spans="1:21" s="62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4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3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52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5" t="s">
        <v>6</v>
      </c>
      <c r="K4" s="85" t="s">
        <v>15</v>
      </c>
      <c r="L4" s="85"/>
      <c r="M4" s="85" t="s">
        <v>8</v>
      </c>
      <c r="N4" s="85"/>
      <c r="O4" s="109" t="s">
        <v>9</v>
      </c>
      <c r="P4" s="109" t="s">
        <v>18</v>
      </c>
      <c r="Q4" s="85" t="s">
        <v>26</v>
      </c>
      <c r="R4" s="85" t="s">
        <v>20</v>
      </c>
      <c r="U4" s="85" t="s">
        <v>26</v>
      </c>
      <c r="V4" s="85" t="s">
        <v>20</v>
      </c>
    </row>
    <row r="5" spans="1:22" ht="45" customHeight="1" x14ac:dyDescent="0.25">
      <c r="A5" s="10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5" t="s">
        <v>5</v>
      </c>
      <c r="H5" s="5" t="s">
        <v>7</v>
      </c>
      <c r="I5" s="19" t="s">
        <v>19</v>
      </c>
      <c r="J5" s="85"/>
      <c r="K5" s="75" t="s">
        <v>16</v>
      </c>
      <c r="L5" s="75" t="s">
        <v>17</v>
      </c>
      <c r="M5" s="74" t="s">
        <v>13</v>
      </c>
      <c r="N5" s="75" t="s">
        <v>14</v>
      </c>
      <c r="O5" s="109"/>
      <c r="P5" s="109"/>
      <c r="Q5" s="85"/>
      <c r="R5" s="85"/>
      <c r="U5" s="85"/>
      <c r="V5" s="85"/>
    </row>
    <row r="6" spans="1:22" s="2" customFormat="1" ht="15.75" customHeight="1" x14ac:dyDescent="0.25">
      <c r="A6" s="34">
        <v>1</v>
      </c>
      <c r="B6" s="21" t="s">
        <v>58</v>
      </c>
      <c r="C6" s="21">
        <v>43321</v>
      </c>
      <c r="D6" s="4" t="s">
        <v>53</v>
      </c>
      <c r="E6" s="22">
        <v>862118021732414</v>
      </c>
      <c r="F6" s="4"/>
      <c r="G6" s="4" t="s">
        <v>54</v>
      </c>
      <c r="H6" s="16" t="s">
        <v>121</v>
      </c>
      <c r="I6" s="24" t="s">
        <v>120</v>
      </c>
      <c r="J6" s="17"/>
      <c r="K6" s="16" t="s">
        <v>119</v>
      </c>
      <c r="L6" s="16" t="s">
        <v>106</v>
      </c>
      <c r="M6" s="16" t="s">
        <v>72</v>
      </c>
      <c r="N6" s="16"/>
      <c r="O6" s="16" t="s">
        <v>50</v>
      </c>
      <c r="P6" s="16" t="s">
        <v>51</v>
      </c>
      <c r="Q6" s="33" t="s">
        <v>27</v>
      </c>
      <c r="R6" s="4" t="s">
        <v>33</v>
      </c>
      <c r="U6" s="8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58</v>
      </c>
      <c r="C7" s="21">
        <v>43321</v>
      </c>
      <c r="D7" s="4" t="s">
        <v>53</v>
      </c>
      <c r="E7" s="22">
        <v>862118021562431</v>
      </c>
      <c r="F7" s="4"/>
      <c r="G7" s="4" t="s">
        <v>54</v>
      </c>
      <c r="H7" s="24" t="s">
        <v>123</v>
      </c>
      <c r="I7" s="24" t="s">
        <v>122</v>
      </c>
      <c r="J7" s="16"/>
      <c r="K7" s="16" t="s">
        <v>119</v>
      </c>
      <c r="L7" s="16" t="s">
        <v>106</v>
      </c>
      <c r="M7" s="16" t="s">
        <v>72</v>
      </c>
      <c r="N7" s="16"/>
      <c r="O7" s="16" t="s">
        <v>50</v>
      </c>
      <c r="P7" s="16" t="s">
        <v>51</v>
      </c>
      <c r="Q7" s="33" t="s">
        <v>27</v>
      </c>
      <c r="R7" s="4" t="s">
        <v>33</v>
      </c>
      <c r="U7" s="87"/>
      <c r="V7" s="44" t="s">
        <v>46</v>
      </c>
    </row>
    <row r="8" spans="1:22" s="2" customFormat="1" ht="15.75" customHeight="1" x14ac:dyDescent="0.25">
      <c r="A8" s="34">
        <v>3</v>
      </c>
      <c r="B8" s="21" t="s">
        <v>58</v>
      </c>
      <c r="C8" s="21">
        <v>43321</v>
      </c>
      <c r="D8" s="4" t="s">
        <v>53</v>
      </c>
      <c r="E8" s="22">
        <v>862118021728842</v>
      </c>
      <c r="F8" s="4"/>
      <c r="G8" s="4" t="s">
        <v>54</v>
      </c>
      <c r="H8" s="4" t="s">
        <v>137</v>
      </c>
      <c r="I8" s="4" t="s">
        <v>138</v>
      </c>
      <c r="J8" s="4"/>
      <c r="K8" s="4"/>
      <c r="L8" s="16" t="s">
        <v>106</v>
      </c>
      <c r="M8" s="16" t="s">
        <v>72</v>
      </c>
      <c r="N8" s="16"/>
      <c r="O8" s="16" t="s">
        <v>50</v>
      </c>
      <c r="P8" s="16" t="s">
        <v>51</v>
      </c>
      <c r="Q8" s="33" t="s">
        <v>27</v>
      </c>
      <c r="R8" s="4" t="s">
        <v>33</v>
      </c>
      <c r="U8" s="87"/>
      <c r="V8" s="44" t="s">
        <v>30</v>
      </c>
    </row>
    <row r="9" spans="1:22" s="2" customFormat="1" ht="15.75" customHeight="1" x14ac:dyDescent="0.25">
      <c r="A9" s="34">
        <v>4</v>
      </c>
      <c r="B9" s="21" t="s">
        <v>58</v>
      </c>
      <c r="C9" s="21">
        <v>43321</v>
      </c>
      <c r="D9" s="4" t="s">
        <v>53</v>
      </c>
      <c r="E9" s="22">
        <v>864161020964776</v>
      </c>
      <c r="F9" s="4"/>
      <c r="G9" s="4" t="s">
        <v>54</v>
      </c>
      <c r="H9" s="25" t="s">
        <v>136</v>
      </c>
      <c r="I9" s="24" t="s">
        <v>135</v>
      </c>
      <c r="J9" s="16"/>
      <c r="K9" s="16" t="s">
        <v>126</v>
      </c>
      <c r="L9" s="16" t="s">
        <v>106</v>
      </c>
      <c r="M9" s="16" t="s">
        <v>72</v>
      </c>
      <c r="N9" s="16"/>
      <c r="O9" s="16" t="s">
        <v>50</v>
      </c>
      <c r="P9" s="16" t="s">
        <v>51</v>
      </c>
      <c r="Q9" s="33" t="s">
        <v>27</v>
      </c>
      <c r="R9" s="4" t="s">
        <v>33</v>
      </c>
      <c r="U9" s="87"/>
      <c r="V9" s="44" t="s">
        <v>41</v>
      </c>
    </row>
    <row r="10" spans="1:22" s="2" customFormat="1" ht="15.75" customHeight="1" x14ac:dyDescent="0.25">
      <c r="A10" s="34">
        <v>5</v>
      </c>
      <c r="B10" s="21" t="s">
        <v>58</v>
      </c>
      <c r="C10" s="21">
        <v>43321</v>
      </c>
      <c r="D10" s="4" t="s">
        <v>53</v>
      </c>
      <c r="E10" s="22">
        <v>865904020112832</v>
      </c>
      <c r="F10" s="4"/>
      <c r="G10" s="4" t="s">
        <v>54</v>
      </c>
      <c r="H10" s="25" t="s">
        <v>114</v>
      </c>
      <c r="I10" s="4" t="s">
        <v>113</v>
      </c>
      <c r="J10" s="4"/>
      <c r="K10" s="4" t="s">
        <v>112</v>
      </c>
      <c r="L10" s="16" t="s">
        <v>106</v>
      </c>
      <c r="M10" s="16" t="s">
        <v>72</v>
      </c>
      <c r="N10" s="16"/>
      <c r="O10" s="16" t="s">
        <v>50</v>
      </c>
      <c r="P10" s="16" t="s">
        <v>51</v>
      </c>
      <c r="Q10" s="33" t="s">
        <v>27</v>
      </c>
      <c r="R10" s="4" t="s">
        <v>33</v>
      </c>
      <c r="U10" s="88"/>
      <c r="V10" s="44" t="s">
        <v>40</v>
      </c>
    </row>
    <row r="11" spans="1:22" s="2" customFormat="1" ht="15.75" customHeight="1" x14ac:dyDescent="0.25">
      <c r="A11" s="34">
        <v>6</v>
      </c>
      <c r="B11" s="21" t="s">
        <v>58</v>
      </c>
      <c r="C11" s="21">
        <v>43321</v>
      </c>
      <c r="D11" s="4" t="s">
        <v>53</v>
      </c>
      <c r="E11" s="22">
        <v>863306022861972</v>
      </c>
      <c r="F11" s="4"/>
      <c r="G11" s="4" t="s">
        <v>54</v>
      </c>
      <c r="H11" s="16"/>
      <c r="I11" s="17" t="s">
        <v>117</v>
      </c>
      <c r="J11" s="16"/>
      <c r="K11" s="16" t="s">
        <v>106</v>
      </c>
      <c r="L11" s="16"/>
      <c r="M11" s="16" t="s">
        <v>72</v>
      </c>
      <c r="N11" s="16"/>
      <c r="O11" s="16" t="s">
        <v>50</v>
      </c>
      <c r="P11" s="16" t="s">
        <v>51</v>
      </c>
      <c r="Q11" s="33" t="s">
        <v>27</v>
      </c>
      <c r="R11" s="4" t="s">
        <v>33</v>
      </c>
      <c r="U11" s="8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58</v>
      </c>
      <c r="C12" s="21">
        <v>43321</v>
      </c>
      <c r="D12" s="4" t="s">
        <v>53</v>
      </c>
      <c r="E12" s="22">
        <v>865904027271334</v>
      </c>
      <c r="F12" s="4"/>
      <c r="G12" s="4" t="s">
        <v>54</v>
      </c>
      <c r="H12" s="16" t="s">
        <v>134</v>
      </c>
      <c r="I12" s="16" t="s">
        <v>133</v>
      </c>
      <c r="J12" s="16"/>
      <c r="K12" s="16" t="s">
        <v>126</v>
      </c>
      <c r="L12" s="16" t="s">
        <v>106</v>
      </c>
      <c r="M12" s="16" t="s">
        <v>72</v>
      </c>
      <c r="N12" s="16"/>
      <c r="O12" s="16" t="s">
        <v>50</v>
      </c>
      <c r="P12" s="16" t="s">
        <v>51</v>
      </c>
      <c r="Q12" s="33" t="s">
        <v>27</v>
      </c>
      <c r="R12" s="4" t="s">
        <v>33</v>
      </c>
      <c r="U12" s="87"/>
      <c r="V12" s="45" t="s">
        <v>33</v>
      </c>
    </row>
    <row r="13" spans="1:22" s="2" customFormat="1" ht="15.75" customHeight="1" x14ac:dyDescent="0.25">
      <c r="A13" s="34">
        <v>8</v>
      </c>
      <c r="B13" s="21" t="s">
        <v>58</v>
      </c>
      <c r="C13" s="21">
        <v>43321</v>
      </c>
      <c r="D13" s="4" t="s">
        <v>53</v>
      </c>
      <c r="E13" s="22">
        <v>866762025245992</v>
      </c>
      <c r="F13" s="4"/>
      <c r="G13" s="4" t="s">
        <v>54</v>
      </c>
      <c r="H13" s="26"/>
      <c r="I13" s="26" t="s">
        <v>139</v>
      </c>
      <c r="J13" s="26" t="s">
        <v>140</v>
      </c>
      <c r="K13" s="16" t="s">
        <v>106</v>
      </c>
      <c r="L13" s="16"/>
      <c r="M13" s="16"/>
      <c r="N13" s="16"/>
      <c r="O13" s="16" t="s">
        <v>50</v>
      </c>
      <c r="P13" s="16" t="s">
        <v>51</v>
      </c>
      <c r="Q13" s="33" t="s">
        <v>27</v>
      </c>
      <c r="R13" s="4" t="s">
        <v>33</v>
      </c>
      <c r="U13" s="88"/>
      <c r="V13" s="44" t="s">
        <v>34</v>
      </c>
    </row>
    <row r="14" spans="1:22" s="62" customFormat="1" ht="15.75" customHeight="1" x14ac:dyDescent="0.25">
      <c r="A14" s="16">
        <v>9</v>
      </c>
      <c r="B14" s="21" t="s">
        <v>58</v>
      </c>
      <c r="C14" s="21">
        <v>43321</v>
      </c>
      <c r="D14" s="16" t="s">
        <v>53</v>
      </c>
      <c r="E14" s="36">
        <v>865904027284238</v>
      </c>
      <c r="F14" s="16"/>
      <c r="G14" s="16" t="s">
        <v>54</v>
      </c>
      <c r="H14" s="16"/>
      <c r="I14" s="16" t="s">
        <v>107</v>
      </c>
      <c r="J14" s="16" t="s">
        <v>108</v>
      </c>
      <c r="K14" s="16" t="s">
        <v>106</v>
      </c>
      <c r="L14" s="16"/>
      <c r="M14" s="16" t="s">
        <v>92</v>
      </c>
      <c r="N14" s="16"/>
      <c r="O14" s="16" t="s">
        <v>50</v>
      </c>
      <c r="P14" s="16" t="s">
        <v>51</v>
      </c>
      <c r="Q14" s="17" t="s">
        <v>25</v>
      </c>
      <c r="R14" s="16" t="s">
        <v>41</v>
      </c>
    </row>
    <row r="15" spans="1:22" s="62" customFormat="1" ht="16.5" x14ac:dyDescent="0.25">
      <c r="A15" s="16">
        <v>10</v>
      </c>
      <c r="B15" s="21" t="s">
        <v>58</v>
      </c>
      <c r="C15" s="21">
        <v>43321</v>
      </c>
      <c r="D15" s="16" t="s">
        <v>53</v>
      </c>
      <c r="E15" s="77" t="s">
        <v>55</v>
      </c>
      <c r="F15" s="16"/>
      <c r="G15" s="16" t="s">
        <v>54</v>
      </c>
      <c r="H15" s="16" t="s">
        <v>116</v>
      </c>
      <c r="I15" s="16" t="s">
        <v>115</v>
      </c>
      <c r="J15" s="16"/>
      <c r="K15" s="16"/>
      <c r="L15" s="16" t="s">
        <v>106</v>
      </c>
      <c r="M15" s="16" t="s">
        <v>72</v>
      </c>
      <c r="N15" s="16"/>
      <c r="O15" s="16" t="s">
        <v>50</v>
      </c>
      <c r="P15" s="16" t="s">
        <v>51</v>
      </c>
      <c r="Q15" s="17" t="s">
        <v>27</v>
      </c>
      <c r="R15" s="16" t="s">
        <v>33</v>
      </c>
    </row>
    <row r="16" spans="1:22" ht="16.5" x14ac:dyDescent="0.25">
      <c r="A16" s="34">
        <v>11</v>
      </c>
      <c r="B16" s="21" t="s">
        <v>58</v>
      </c>
      <c r="C16" s="21">
        <v>43321</v>
      </c>
      <c r="D16" s="4" t="s">
        <v>53</v>
      </c>
      <c r="E16" s="76" t="s">
        <v>56</v>
      </c>
      <c r="F16" s="4"/>
      <c r="G16" s="4" t="s">
        <v>54</v>
      </c>
      <c r="H16" s="16" t="s">
        <v>130</v>
      </c>
      <c r="I16" s="16" t="s">
        <v>129</v>
      </c>
      <c r="J16" s="16"/>
      <c r="K16" s="16" t="s">
        <v>126</v>
      </c>
      <c r="L16" s="16" t="s">
        <v>106</v>
      </c>
      <c r="M16" s="16" t="s">
        <v>72</v>
      </c>
      <c r="N16" s="16"/>
      <c r="O16" s="16" t="s">
        <v>50</v>
      </c>
      <c r="P16" s="16" t="s">
        <v>51</v>
      </c>
      <c r="Q16" s="33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 t="s">
        <v>58</v>
      </c>
      <c r="C17" s="21">
        <v>43321</v>
      </c>
      <c r="D17" s="4" t="s">
        <v>53</v>
      </c>
      <c r="E17" s="22">
        <v>864161020964792</v>
      </c>
      <c r="F17" s="4"/>
      <c r="G17" s="4" t="s">
        <v>54</v>
      </c>
      <c r="H17" s="16" t="s">
        <v>131</v>
      </c>
      <c r="I17" s="16" t="s">
        <v>132</v>
      </c>
      <c r="J17" s="16" t="s">
        <v>141</v>
      </c>
      <c r="K17" s="16"/>
      <c r="L17" s="16" t="s">
        <v>106</v>
      </c>
      <c r="M17" s="16" t="s">
        <v>72</v>
      </c>
      <c r="N17" s="16"/>
      <c r="O17" s="16" t="s">
        <v>50</v>
      </c>
      <c r="P17" s="16" t="s">
        <v>51</v>
      </c>
      <c r="Q17" s="33" t="s">
        <v>27</v>
      </c>
      <c r="R17" s="4" t="s">
        <v>33</v>
      </c>
      <c r="U17" s="29" t="s">
        <v>24</v>
      </c>
      <c r="V17" s="4">
        <f>COUNTIF(Q6:Q55,"PM")</f>
        <v>24</v>
      </c>
    </row>
    <row r="18" spans="1:22" ht="16.5" x14ac:dyDescent="0.25">
      <c r="A18" s="34">
        <v>13</v>
      </c>
      <c r="B18" s="21" t="s">
        <v>58</v>
      </c>
      <c r="C18" s="21">
        <v>43321</v>
      </c>
      <c r="D18" s="4" t="s">
        <v>53</v>
      </c>
      <c r="E18" s="76" t="s">
        <v>57</v>
      </c>
      <c r="F18" s="4"/>
      <c r="G18" s="4" t="s">
        <v>54</v>
      </c>
      <c r="H18" s="16" t="s">
        <v>118</v>
      </c>
      <c r="I18" s="16" t="s">
        <v>105</v>
      </c>
      <c r="J18" s="16"/>
      <c r="K18" s="16"/>
      <c r="L18" s="16" t="s">
        <v>106</v>
      </c>
      <c r="M18" s="16" t="s">
        <v>72</v>
      </c>
      <c r="N18" s="16"/>
      <c r="O18" s="16" t="s">
        <v>50</v>
      </c>
      <c r="P18" s="16" t="s">
        <v>51</v>
      </c>
      <c r="Q18" s="33" t="s">
        <v>27</v>
      </c>
      <c r="R18" s="4" t="s">
        <v>33</v>
      </c>
      <c r="U18" s="29" t="s">
        <v>23</v>
      </c>
      <c r="V18" s="4">
        <f>COUNTIF(Q6:Q56,"PC")</f>
        <v>6</v>
      </c>
    </row>
    <row r="19" spans="1:22" ht="17.25" x14ac:dyDescent="0.25">
      <c r="A19" s="34">
        <v>14</v>
      </c>
      <c r="B19" s="21" t="s">
        <v>58</v>
      </c>
      <c r="C19" s="21">
        <v>43321</v>
      </c>
      <c r="D19" s="4" t="s">
        <v>53</v>
      </c>
      <c r="E19" s="22">
        <v>862118021618829</v>
      </c>
      <c r="F19" s="4"/>
      <c r="G19" s="4" t="s">
        <v>54</v>
      </c>
      <c r="H19" s="4" t="s">
        <v>111</v>
      </c>
      <c r="I19" s="4" t="s">
        <v>110</v>
      </c>
      <c r="J19" s="4"/>
      <c r="K19" s="4" t="s">
        <v>109</v>
      </c>
      <c r="L19" s="16" t="s">
        <v>106</v>
      </c>
      <c r="M19" s="16" t="s">
        <v>72</v>
      </c>
      <c r="N19" s="16"/>
      <c r="O19" s="16" t="s">
        <v>50</v>
      </c>
      <c r="P19" s="16" t="s">
        <v>51</v>
      </c>
      <c r="Q19" s="33" t="s">
        <v>27</v>
      </c>
      <c r="R19" s="4" t="s">
        <v>33</v>
      </c>
      <c r="U19" s="50" t="s">
        <v>44</v>
      </c>
      <c r="V19" s="51">
        <f>SUM(V17:V18)</f>
        <v>30</v>
      </c>
    </row>
    <row r="20" spans="1:22" ht="16.5" x14ac:dyDescent="0.25">
      <c r="A20" s="34">
        <v>15</v>
      </c>
      <c r="B20" s="21" t="s">
        <v>58</v>
      </c>
      <c r="C20" s="21">
        <v>43321</v>
      </c>
      <c r="D20" s="4" t="s">
        <v>53</v>
      </c>
      <c r="E20" s="22">
        <v>865904020101645</v>
      </c>
      <c r="F20" s="4"/>
      <c r="G20" s="4" t="s">
        <v>54</v>
      </c>
      <c r="H20" s="16" t="s">
        <v>125</v>
      </c>
      <c r="I20" s="16" t="s">
        <v>124</v>
      </c>
      <c r="J20" s="16"/>
      <c r="K20" s="16" t="s">
        <v>112</v>
      </c>
      <c r="L20" s="16" t="s">
        <v>106</v>
      </c>
      <c r="M20" s="16" t="s">
        <v>72</v>
      </c>
      <c r="N20" s="16"/>
      <c r="O20" s="16" t="s">
        <v>50</v>
      </c>
      <c r="P20" s="16" t="s">
        <v>51</v>
      </c>
      <c r="Q20" s="33" t="s">
        <v>27</v>
      </c>
      <c r="R20" s="4" t="s">
        <v>33</v>
      </c>
    </row>
    <row r="21" spans="1:22" ht="16.5" x14ac:dyDescent="0.25">
      <c r="A21" s="34">
        <v>16</v>
      </c>
      <c r="B21" s="21" t="s">
        <v>58</v>
      </c>
      <c r="C21" s="21">
        <v>43321</v>
      </c>
      <c r="D21" s="4" t="s">
        <v>53</v>
      </c>
      <c r="E21" s="22">
        <v>865904020106388</v>
      </c>
      <c r="F21" s="4"/>
      <c r="G21" s="4" t="s">
        <v>54</v>
      </c>
      <c r="H21" s="16" t="s">
        <v>128</v>
      </c>
      <c r="I21" s="16" t="s">
        <v>127</v>
      </c>
      <c r="J21" s="16"/>
      <c r="K21" s="16" t="s">
        <v>126</v>
      </c>
      <c r="L21" s="16" t="s">
        <v>106</v>
      </c>
      <c r="M21" s="16" t="s">
        <v>72</v>
      </c>
      <c r="N21" s="16"/>
      <c r="O21" s="16" t="s">
        <v>50</v>
      </c>
      <c r="P21" s="16" t="s">
        <v>51</v>
      </c>
      <c r="Q21" s="33" t="s">
        <v>27</v>
      </c>
      <c r="R21" s="4" t="s">
        <v>33</v>
      </c>
    </row>
    <row r="22" spans="1:22" s="62" customFormat="1" ht="16.5" x14ac:dyDescent="0.25">
      <c r="A22" s="16">
        <v>17</v>
      </c>
      <c r="B22" s="37" t="s">
        <v>148</v>
      </c>
      <c r="C22" s="16" t="s">
        <v>187</v>
      </c>
      <c r="D22" s="16" t="s">
        <v>53</v>
      </c>
      <c r="E22" s="36">
        <v>867330026963093</v>
      </c>
      <c r="F22" s="16"/>
      <c r="G22" s="16" t="s">
        <v>54</v>
      </c>
      <c r="H22" s="16"/>
      <c r="I22" s="16" t="s">
        <v>162</v>
      </c>
      <c r="J22" s="16" t="s">
        <v>164</v>
      </c>
      <c r="K22" s="16" t="s">
        <v>161</v>
      </c>
      <c r="L22" s="16" t="s">
        <v>106</v>
      </c>
      <c r="M22" s="16" t="s">
        <v>190</v>
      </c>
      <c r="N22" s="16"/>
      <c r="O22" s="16" t="s">
        <v>50</v>
      </c>
      <c r="P22" s="16" t="s">
        <v>51</v>
      </c>
      <c r="Q22" s="17" t="s">
        <v>25</v>
      </c>
      <c r="R22" s="16" t="s">
        <v>40</v>
      </c>
      <c r="U22" s="80" t="s">
        <v>20</v>
      </c>
      <c r="V22" s="81" t="s">
        <v>22</v>
      </c>
    </row>
    <row r="23" spans="1:22" s="62" customFormat="1" ht="16.5" x14ac:dyDescent="0.25">
      <c r="A23" s="16">
        <v>18</v>
      </c>
      <c r="B23" s="37" t="s">
        <v>148</v>
      </c>
      <c r="C23" s="16" t="s">
        <v>187</v>
      </c>
      <c r="D23" s="16" t="s">
        <v>53</v>
      </c>
      <c r="E23" s="36">
        <v>864161026899653</v>
      </c>
      <c r="F23" s="16"/>
      <c r="G23" s="16" t="s">
        <v>54</v>
      </c>
      <c r="H23" s="16"/>
      <c r="I23" s="16" t="s">
        <v>166</v>
      </c>
      <c r="J23" s="16" t="s">
        <v>142</v>
      </c>
      <c r="K23" s="16" t="s">
        <v>165</v>
      </c>
      <c r="L23" s="16" t="s">
        <v>106</v>
      </c>
      <c r="M23" s="16" t="s">
        <v>150</v>
      </c>
      <c r="N23" s="16"/>
      <c r="O23" s="16" t="s">
        <v>50</v>
      </c>
      <c r="P23" s="16" t="s">
        <v>51</v>
      </c>
      <c r="Q23" s="17" t="s">
        <v>25</v>
      </c>
      <c r="R23" s="16" t="s">
        <v>41</v>
      </c>
      <c r="U23" s="81" t="s">
        <v>35</v>
      </c>
      <c r="V23" s="81">
        <f>COUNTIF(R6:R55,"MCU")</f>
        <v>0</v>
      </c>
    </row>
    <row r="24" spans="1:22" s="62" customFormat="1" ht="16.5" x14ac:dyDescent="0.25">
      <c r="A24" s="16">
        <v>19</v>
      </c>
      <c r="B24" s="37" t="s">
        <v>148</v>
      </c>
      <c r="C24" s="16" t="s">
        <v>187</v>
      </c>
      <c r="D24" s="16" t="s">
        <v>53</v>
      </c>
      <c r="E24" s="36">
        <v>866762024159269</v>
      </c>
      <c r="F24" s="16"/>
      <c r="G24" s="16" t="s">
        <v>54</v>
      </c>
      <c r="H24" s="16" t="s">
        <v>156</v>
      </c>
      <c r="I24" s="16" t="s">
        <v>155</v>
      </c>
      <c r="J24" s="16"/>
      <c r="K24" s="16" t="s">
        <v>126</v>
      </c>
      <c r="L24" s="16" t="s">
        <v>106</v>
      </c>
      <c r="M24" s="16" t="s">
        <v>72</v>
      </c>
      <c r="N24" s="16"/>
      <c r="O24" s="16" t="s">
        <v>50</v>
      </c>
      <c r="P24" s="16" t="s">
        <v>51</v>
      </c>
      <c r="Q24" s="17" t="s">
        <v>27</v>
      </c>
      <c r="R24" s="16" t="s">
        <v>33</v>
      </c>
      <c r="U24" s="81" t="s">
        <v>45</v>
      </c>
      <c r="V24" s="81">
        <f>COUNTIF(R6:R55,"GSM")</f>
        <v>1</v>
      </c>
    </row>
    <row r="25" spans="1:22" s="62" customFormat="1" ht="16.5" x14ac:dyDescent="0.25">
      <c r="A25" s="16">
        <v>20</v>
      </c>
      <c r="B25" s="37" t="s">
        <v>148</v>
      </c>
      <c r="C25" s="16" t="s">
        <v>187</v>
      </c>
      <c r="D25" s="16" t="s">
        <v>53</v>
      </c>
      <c r="E25" s="36">
        <v>862118020877830</v>
      </c>
      <c r="F25" s="16"/>
      <c r="G25" s="16" t="s">
        <v>54</v>
      </c>
      <c r="H25" s="16" t="s">
        <v>158</v>
      </c>
      <c r="I25" s="16" t="s">
        <v>157</v>
      </c>
      <c r="J25" s="16"/>
      <c r="K25" s="16" t="s">
        <v>126</v>
      </c>
      <c r="L25" s="16" t="s">
        <v>106</v>
      </c>
      <c r="M25" s="16" t="s">
        <v>72</v>
      </c>
      <c r="N25" s="16"/>
      <c r="O25" s="16" t="s">
        <v>50</v>
      </c>
      <c r="P25" s="16" t="s">
        <v>51</v>
      </c>
      <c r="Q25" s="17" t="s">
        <v>27</v>
      </c>
      <c r="R25" s="16" t="s">
        <v>33</v>
      </c>
      <c r="U25" s="81" t="s">
        <v>36</v>
      </c>
      <c r="V25" s="81">
        <f>COUNTIF(R6:R55,"GPS")</f>
        <v>0</v>
      </c>
    </row>
    <row r="26" spans="1:22" s="62" customFormat="1" ht="16.5" x14ac:dyDescent="0.25">
      <c r="A26" s="16">
        <v>21</v>
      </c>
      <c r="B26" s="37" t="s">
        <v>148</v>
      </c>
      <c r="C26" s="16" t="s">
        <v>187</v>
      </c>
      <c r="D26" s="16" t="s">
        <v>53</v>
      </c>
      <c r="E26" s="36">
        <v>863306024477546</v>
      </c>
      <c r="F26" s="16"/>
      <c r="G26" s="16" t="s">
        <v>54</v>
      </c>
      <c r="H26" s="16" t="s">
        <v>168</v>
      </c>
      <c r="I26" s="16" t="s">
        <v>167</v>
      </c>
      <c r="J26" s="16" t="s">
        <v>170</v>
      </c>
      <c r="K26" s="16" t="s">
        <v>126</v>
      </c>
      <c r="L26" s="16" t="s">
        <v>106</v>
      </c>
      <c r="M26" s="16" t="s">
        <v>169</v>
      </c>
      <c r="N26" s="16"/>
      <c r="O26" s="16" t="s">
        <v>50</v>
      </c>
      <c r="P26" s="16" t="s">
        <v>51</v>
      </c>
      <c r="Q26" s="17" t="s">
        <v>25</v>
      </c>
      <c r="R26" s="16" t="s">
        <v>40</v>
      </c>
      <c r="U26" s="81" t="s">
        <v>42</v>
      </c>
      <c r="V26" s="81">
        <f>COUNTIF(R6:R55,"NG")</f>
        <v>2</v>
      </c>
    </row>
    <row r="27" spans="1:22" s="62" customFormat="1" ht="16.5" x14ac:dyDescent="0.25">
      <c r="A27" s="16">
        <v>22</v>
      </c>
      <c r="B27" s="37" t="s">
        <v>148</v>
      </c>
      <c r="C27" s="16" t="s">
        <v>187</v>
      </c>
      <c r="D27" s="16" t="s">
        <v>53</v>
      </c>
      <c r="E27" s="36">
        <v>865904027284238</v>
      </c>
      <c r="F27" s="16"/>
      <c r="G27" s="16" t="s">
        <v>54</v>
      </c>
      <c r="H27" s="16"/>
      <c r="I27" s="16" t="s">
        <v>132</v>
      </c>
      <c r="J27" s="16" t="s">
        <v>159</v>
      </c>
      <c r="K27" s="16" t="s">
        <v>106</v>
      </c>
      <c r="L27" s="16"/>
      <c r="M27" s="16"/>
      <c r="N27" s="16"/>
      <c r="O27" s="16" t="s">
        <v>50</v>
      </c>
      <c r="P27" s="16" t="s">
        <v>51</v>
      </c>
      <c r="Q27" s="17" t="s">
        <v>27</v>
      </c>
      <c r="R27" s="16" t="s">
        <v>34</v>
      </c>
      <c r="U27" s="81" t="s">
        <v>31</v>
      </c>
      <c r="V27" s="81">
        <f>COUNTIF(R6:R55,"LK")</f>
        <v>3</v>
      </c>
    </row>
    <row r="28" spans="1:22" s="62" customFormat="1" ht="16.5" x14ac:dyDescent="0.25">
      <c r="A28" s="16">
        <v>23</v>
      </c>
      <c r="B28" s="37" t="s">
        <v>148</v>
      </c>
      <c r="C28" s="16" t="s">
        <v>187</v>
      </c>
      <c r="D28" s="16" t="s">
        <v>53</v>
      </c>
      <c r="E28" s="36">
        <v>863306024405463</v>
      </c>
      <c r="F28" s="16"/>
      <c r="G28" s="16" t="s">
        <v>54</v>
      </c>
      <c r="H28" s="16" t="s">
        <v>172</v>
      </c>
      <c r="I28" s="16" t="s">
        <v>171</v>
      </c>
      <c r="J28" s="16"/>
      <c r="K28" s="16" t="s">
        <v>126</v>
      </c>
      <c r="L28" s="16" t="s">
        <v>106</v>
      </c>
      <c r="M28" s="16" t="s">
        <v>72</v>
      </c>
      <c r="N28" s="16"/>
      <c r="O28" s="16" t="s">
        <v>50</v>
      </c>
      <c r="P28" s="16" t="s">
        <v>51</v>
      </c>
      <c r="Q28" s="17" t="s">
        <v>27</v>
      </c>
      <c r="R28" s="16" t="s">
        <v>33</v>
      </c>
      <c r="U28" s="81" t="s">
        <v>37</v>
      </c>
      <c r="V28" s="81">
        <f>COUNTIF(R6:R55,"MCH")</f>
        <v>0</v>
      </c>
    </row>
    <row r="29" spans="1:22" s="62" customFormat="1" ht="16.5" x14ac:dyDescent="0.25">
      <c r="A29" s="16">
        <v>24</v>
      </c>
      <c r="B29" s="37" t="s">
        <v>148</v>
      </c>
      <c r="C29" s="16" t="s">
        <v>187</v>
      </c>
      <c r="D29" s="16" t="s">
        <v>53</v>
      </c>
      <c r="E29" s="36">
        <v>864161020990359</v>
      </c>
      <c r="F29" s="16"/>
      <c r="G29" s="16" t="s">
        <v>54</v>
      </c>
      <c r="H29" s="16"/>
      <c r="I29" s="16" t="s">
        <v>163</v>
      </c>
      <c r="J29" s="16" t="s">
        <v>159</v>
      </c>
      <c r="K29" s="16" t="s">
        <v>106</v>
      </c>
      <c r="L29" s="16"/>
      <c r="M29" s="16"/>
      <c r="N29" s="16"/>
      <c r="O29" s="16" t="s">
        <v>50</v>
      </c>
      <c r="P29" s="16" t="s">
        <v>51</v>
      </c>
      <c r="Q29" s="17" t="s">
        <v>27</v>
      </c>
      <c r="R29" s="16" t="s">
        <v>34</v>
      </c>
      <c r="U29" s="81" t="s">
        <v>38</v>
      </c>
      <c r="V29" s="81">
        <f>COUNTIF(R6:R55,"NCFW")</f>
        <v>22</v>
      </c>
    </row>
    <row r="30" spans="1:22" s="62" customFormat="1" ht="16.5" x14ac:dyDescent="0.25">
      <c r="A30" s="16">
        <v>25</v>
      </c>
      <c r="B30" s="37" t="s">
        <v>148</v>
      </c>
      <c r="C30" s="16" t="s">
        <v>187</v>
      </c>
      <c r="D30" s="16" t="s">
        <v>53</v>
      </c>
      <c r="E30" s="36">
        <v>862118021618829</v>
      </c>
      <c r="F30" s="16"/>
      <c r="G30" s="16" t="s">
        <v>54</v>
      </c>
      <c r="H30" s="16"/>
      <c r="I30" s="16" t="s">
        <v>132</v>
      </c>
      <c r="J30" s="16" t="s">
        <v>159</v>
      </c>
      <c r="K30" s="16" t="s">
        <v>106</v>
      </c>
      <c r="L30" s="16"/>
      <c r="M30" s="16"/>
      <c r="N30" s="16"/>
      <c r="O30" s="16" t="s">
        <v>50</v>
      </c>
      <c r="P30" s="16" t="s">
        <v>51</v>
      </c>
      <c r="Q30" s="17" t="s">
        <v>27</v>
      </c>
      <c r="R30" s="16" t="s">
        <v>34</v>
      </c>
      <c r="U30" s="81" t="s">
        <v>39</v>
      </c>
      <c r="V30" s="81">
        <f>COUNTIF(R6:R55,"KL")</f>
        <v>3</v>
      </c>
    </row>
    <row r="31" spans="1:22" s="62" customFormat="1" ht="16.5" x14ac:dyDescent="0.25">
      <c r="A31" s="16">
        <v>26</v>
      </c>
      <c r="B31" s="37" t="s">
        <v>148</v>
      </c>
      <c r="C31" s="16" t="s">
        <v>187</v>
      </c>
      <c r="D31" s="16" t="s">
        <v>53</v>
      </c>
      <c r="E31" s="77" t="s">
        <v>149</v>
      </c>
      <c r="F31" s="16"/>
      <c r="G31" s="16" t="s">
        <v>54</v>
      </c>
      <c r="H31" s="25" t="s">
        <v>188</v>
      </c>
      <c r="I31" s="16" t="s">
        <v>160</v>
      </c>
      <c r="J31" s="16"/>
      <c r="K31" s="16" t="s">
        <v>126</v>
      </c>
      <c r="L31" s="16" t="s">
        <v>106</v>
      </c>
      <c r="M31" s="16" t="s">
        <v>72</v>
      </c>
      <c r="N31" s="16"/>
      <c r="O31" s="16" t="s">
        <v>50</v>
      </c>
      <c r="P31" s="16" t="s">
        <v>51</v>
      </c>
      <c r="Q31" s="17" t="s">
        <v>27</v>
      </c>
      <c r="R31" s="16" t="s">
        <v>33</v>
      </c>
    </row>
    <row r="32" spans="1:22" ht="16.5" x14ac:dyDescent="0.25">
      <c r="A32" s="34">
        <v>27</v>
      </c>
      <c r="B32" s="21" t="s">
        <v>192</v>
      </c>
      <c r="C32" s="21" t="s">
        <v>235</v>
      </c>
      <c r="D32" s="4" t="s">
        <v>53</v>
      </c>
      <c r="E32" s="22">
        <v>862118020882574</v>
      </c>
      <c r="F32" s="4" t="s">
        <v>191</v>
      </c>
      <c r="G32" s="4" t="s">
        <v>54</v>
      </c>
      <c r="H32" s="16" t="s">
        <v>204</v>
      </c>
      <c r="I32" s="16" t="s">
        <v>236</v>
      </c>
      <c r="J32" s="16"/>
      <c r="K32" s="16" t="s">
        <v>203</v>
      </c>
      <c r="L32" s="16" t="s">
        <v>106</v>
      </c>
      <c r="M32" s="16" t="s">
        <v>72</v>
      </c>
      <c r="N32" s="16"/>
      <c r="O32" s="16" t="s">
        <v>50</v>
      </c>
      <c r="P32" s="16" t="s">
        <v>201</v>
      </c>
      <c r="Q32" s="33" t="s">
        <v>27</v>
      </c>
      <c r="R32" s="4" t="s">
        <v>33</v>
      </c>
    </row>
    <row r="33" spans="1:18" ht="16.5" x14ac:dyDescent="0.25">
      <c r="A33" s="34">
        <v>28</v>
      </c>
      <c r="B33" s="21" t="s">
        <v>192</v>
      </c>
      <c r="C33" s="21" t="s">
        <v>235</v>
      </c>
      <c r="D33" s="4" t="s">
        <v>53</v>
      </c>
      <c r="E33" s="22">
        <v>866762025245992</v>
      </c>
      <c r="F33" s="50"/>
      <c r="G33" s="4" t="s">
        <v>54</v>
      </c>
      <c r="H33" s="16"/>
      <c r="I33" s="16" t="s">
        <v>208</v>
      </c>
      <c r="J33" s="16" t="s">
        <v>231</v>
      </c>
      <c r="K33" s="16" t="s">
        <v>106</v>
      </c>
      <c r="L33" s="16"/>
      <c r="M33" s="16" t="s">
        <v>232</v>
      </c>
      <c r="N33" s="27">
        <v>50000</v>
      </c>
      <c r="O33" s="27" t="s">
        <v>50</v>
      </c>
      <c r="P33" s="16" t="s">
        <v>201</v>
      </c>
      <c r="Q33" s="33" t="s">
        <v>25</v>
      </c>
      <c r="R33" s="4" t="s">
        <v>46</v>
      </c>
    </row>
    <row r="34" spans="1:18" ht="16.5" x14ac:dyDescent="0.25">
      <c r="A34" s="34">
        <v>29</v>
      </c>
      <c r="B34" s="21" t="s">
        <v>192</v>
      </c>
      <c r="C34" s="21" t="s">
        <v>235</v>
      </c>
      <c r="D34" s="4" t="s">
        <v>53</v>
      </c>
      <c r="E34" s="22">
        <v>864161026908090</v>
      </c>
      <c r="F34" s="50"/>
      <c r="G34" s="4" t="s">
        <v>54</v>
      </c>
      <c r="H34" s="16" t="s">
        <v>217</v>
      </c>
      <c r="I34" s="16" t="s">
        <v>132</v>
      </c>
      <c r="J34" s="16"/>
      <c r="K34" s="16" t="s">
        <v>126</v>
      </c>
      <c r="L34" s="16" t="s">
        <v>106</v>
      </c>
      <c r="M34" s="16" t="s">
        <v>72</v>
      </c>
      <c r="N34" s="16"/>
      <c r="O34" s="16" t="s">
        <v>50</v>
      </c>
      <c r="P34" s="16" t="s">
        <v>201</v>
      </c>
      <c r="Q34" s="33" t="s">
        <v>27</v>
      </c>
      <c r="R34" s="4" t="s">
        <v>33</v>
      </c>
    </row>
    <row r="35" spans="1:18" ht="16.5" x14ac:dyDescent="0.25">
      <c r="A35" s="34">
        <v>30</v>
      </c>
      <c r="B35" s="21" t="s">
        <v>192</v>
      </c>
      <c r="C35" s="21" t="s">
        <v>235</v>
      </c>
      <c r="D35" s="4" t="s">
        <v>53</v>
      </c>
      <c r="E35" s="22">
        <v>864161020972852</v>
      </c>
      <c r="F35" s="50"/>
      <c r="G35" s="4" t="s">
        <v>54</v>
      </c>
      <c r="H35" s="16"/>
      <c r="I35" s="16" t="s">
        <v>208</v>
      </c>
      <c r="J35" s="16"/>
      <c r="K35" s="16" t="s">
        <v>216</v>
      </c>
      <c r="L35" s="16" t="s">
        <v>106</v>
      </c>
      <c r="M35" s="16" t="s">
        <v>72</v>
      </c>
      <c r="N35" s="16"/>
      <c r="O35" s="16" t="s">
        <v>50</v>
      </c>
      <c r="P35" s="16" t="s">
        <v>201</v>
      </c>
      <c r="Q35" s="33"/>
      <c r="R35" s="4" t="s">
        <v>33</v>
      </c>
    </row>
    <row r="36" spans="1:18" ht="16.5" x14ac:dyDescent="0.25">
      <c r="A36" s="34">
        <v>31</v>
      </c>
      <c r="B36" s="21" t="s">
        <v>192</v>
      </c>
      <c r="C36" s="21" t="s">
        <v>235</v>
      </c>
      <c r="D36" s="4" t="s">
        <v>53</v>
      </c>
      <c r="E36" s="22">
        <v>862118020877830</v>
      </c>
      <c r="F36" s="50"/>
      <c r="G36" s="4" t="s">
        <v>54</v>
      </c>
      <c r="H36" s="16"/>
      <c r="I36" s="16" t="s">
        <v>132</v>
      </c>
      <c r="J36" s="16" t="s">
        <v>199</v>
      </c>
      <c r="K36" s="16" t="s">
        <v>106</v>
      </c>
      <c r="L36" s="16"/>
      <c r="M36" s="16" t="s">
        <v>200</v>
      </c>
      <c r="N36" s="16"/>
      <c r="O36" s="16" t="s">
        <v>50</v>
      </c>
      <c r="P36" s="16" t="s">
        <v>201</v>
      </c>
      <c r="Q36" s="33" t="s">
        <v>25</v>
      </c>
      <c r="R36" s="4" t="s">
        <v>40</v>
      </c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52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5" t="s">
        <v>6</v>
      </c>
      <c r="K4" s="85" t="s">
        <v>15</v>
      </c>
      <c r="L4" s="85"/>
      <c r="M4" s="85" t="s">
        <v>8</v>
      </c>
      <c r="N4" s="85"/>
      <c r="O4" s="109" t="s">
        <v>9</v>
      </c>
      <c r="P4" s="109" t="s">
        <v>18</v>
      </c>
      <c r="Q4" s="85" t="s">
        <v>26</v>
      </c>
      <c r="R4" s="85" t="s">
        <v>20</v>
      </c>
      <c r="U4" s="85" t="s">
        <v>26</v>
      </c>
      <c r="V4" s="85" t="s">
        <v>20</v>
      </c>
    </row>
    <row r="5" spans="1:22" ht="45" customHeight="1" x14ac:dyDescent="0.25">
      <c r="A5" s="10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5" t="s">
        <v>5</v>
      </c>
      <c r="H5" s="5" t="s">
        <v>7</v>
      </c>
      <c r="I5" s="19" t="s">
        <v>19</v>
      </c>
      <c r="J5" s="85"/>
      <c r="K5" s="75" t="s">
        <v>16</v>
      </c>
      <c r="L5" s="75" t="s">
        <v>17</v>
      </c>
      <c r="M5" s="74" t="s">
        <v>13</v>
      </c>
      <c r="N5" s="75" t="s">
        <v>14</v>
      </c>
      <c r="O5" s="109"/>
      <c r="P5" s="109"/>
      <c r="Q5" s="85"/>
      <c r="R5" s="85"/>
      <c r="U5" s="85"/>
      <c r="V5" s="85"/>
    </row>
    <row r="6" spans="1:22" s="62" customFormat="1" ht="15.75" customHeight="1" x14ac:dyDescent="0.25">
      <c r="A6" s="16">
        <v>1</v>
      </c>
      <c r="B6" s="21">
        <v>43229</v>
      </c>
      <c r="C6" s="21">
        <v>43321</v>
      </c>
      <c r="D6" s="16" t="s">
        <v>59</v>
      </c>
      <c r="E6" s="36">
        <v>867330026949167</v>
      </c>
      <c r="F6" s="16"/>
      <c r="G6" s="16" t="s">
        <v>54</v>
      </c>
      <c r="H6" s="16"/>
      <c r="I6" s="24" t="s">
        <v>79</v>
      </c>
      <c r="J6" s="16" t="s">
        <v>83</v>
      </c>
      <c r="K6" s="16" t="s">
        <v>78</v>
      </c>
      <c r="L6" s="16" t="s">
        <v>81</v>
      </c>
      <c r="M6" s="16" t="s">
        <v>84</v>
      </c>
      <c r="N6" s="16"/>
      <c r="O6" s="16" t="s">
        <v>50</v>
      </c>
      <c r="P6" s="16" t="s">
        <v>51</v>
      </c>
      <c r="Q6" s="61" t="s">
        <v>25</v>
      </c>
      <c r="R6" s="16" t="s">
        <v>41</v>
      </c>
      <c r="U6" s="89" t="s">
        <v>25</v>
      </c>
      <c r="V6" s="63" t="s">
        <v>28</v>
      </c>
    </row>
    <row r="7" spans="1:22" s="62" customFormat="1" ht="15.75" customHeight="1" x14ac:dyDescent="0.25">
      <c r="A7" s="16">
        <v>2</v>
      </c>
      <c r="B7" s="21">
        <v>43229</v>
      </c>
      <c r="C7" s="21">
        <v>43321</v>
      </c>
      <c r="D7" s="16" t="s">
        <v>59</v>
      </c>
      <c r="E7" s="36">
        <v>867330021469427</v>
      </c>
      <c r="F7" s="16"/>
      <c r="G7" s="16" t="s">
        <v>54</v>
      </c>
      <c r="H7" s="24"/>
      <c r="I7" s="24"/>
      <c r="J7" s="16" t="s">
        <v>89</v>
      </c>
      <c r="K7" s="16"/>
      <c r="L7" s="16" t="s">
        <v>81</v>
      </c>
      <c r="M7" s="16" t="s">
        <v>90</v>
      </c>
      <c r="N7" s="16"/>
      <c r="O7" s="16" t="s">
        <v>50</v>
      </c>
      <c r="P7" s="16" t="s">
        <v>51</v>
      </c>
      <c r="Q7" s="61" t="s">
        <v>27</v>
      </c>
      <c r="R7" s="16" t="s">
        <v>32</v>
      </c>
      <c r="U7" s="90"/>
      <c r="V7" s="63" t="s">
        <v>46</v>
      </c>
    </row>
    <row r="8" spans="1:22" s="62" customFormat="1" ht="15.75" customHeight="1" x14ac:dyDescent="0.25">
      <c r="A8" s="16">
        <v>3</v>
      </c>
      <c r="B8" s="21">
        <v>43229</v>
      </c>
      <c r="C8" s="21">
        <v>43321</v>
      </c>
      <c r="D8" s="16" t="s">
        <v>59</v>
      </c>
      <c r="E8" s="36">
        <v>867330023798799</v>
      </c>
      <c r="F8" s="16"/>
      <c r="G8" s="16" t="s">
        <v>54</v>
      </c>
      <c r="H8" s="25"/>
      <c r="I8" s="24"/>
      <c r="J8" s="17" t="s">
        <v>91</v>
      </c>
      <c r="K8" s="16"/>
      <c r="L8" s="16" t="s">
        <v>81</v>
      </c>
      <c r="M8" s="17" t="s">
        <v>92</v>
      </c>
      <c r="N8" s="16"/>
      <c r="O8" s="16" t="s">
        <v>50</v>
      </c>
      <c r="P8" s="16" t="s">
        <v>51</v>
      </c>
      <c r="Q8" s="61" t="s">
        <v>25</v>
      </c>
      <c r="R8" s="16" t="s">
        <v>41</v>
      </c>
      <c r="U8" s="90"/>
      <c r="V8" s="63" t="s">
        <v>30</v>
      </c>
    </row>
    <row r="9" spans="1:22" s="62" customFormat="1" ht="15.75" customHeight="1" x14ac:dyDescent="0.25">
      <c r="A9" s="16">
        <v>4</v>
      </c>
      <c r="B9" s="21">
        <v>43229</v>
      </c>
      <c r="C9" s="21">
        <v>43321</v>
      </c>
      <c r="D9" s="16" t="s">
        <v>59</v>
      </c>
      <c r="E9" s="36">
        <v>867330029869297</v>
      </c>
      <c r="F9" s="16"/>
      <c r="G9" s="16" t="s">
        <v>54</v>
      </c>
      <c r="H9" s="25"/>
      <c r="I9" s="24" t="s">
        <v>79</v>
      </c>
      <c r="J9" s="16" t="s">
        <v>80</v>
      </c>
      <c r="K9" s="16" t="s">
        <v>78</v>
      </c>
      <c r="L9" s="16" t="s">
        <v>81</v>
      </c>
      <c r="M9" s="16" t="s">
        <v>82</v>
      </c>
      <c r="N9" s="16"/>
      <c r="O9" s="16" t="s">
        <v>50</v>
      </c>
      <c r="P9" s="16" t="s">
        <v>51</v>
      </c>
      <c r="Q9" s="61" t="s">
        <v>25</v>
      </c>
      <c r="R9" s="16" t="s">
        <v>41</v>
      </c>
      <c r="U9" s="90"/>
      <c r="V9" s="63" t="s">
        <v>41</v>
      </c>
    </row>
    <row r="10" spans="1:22" s="62" customFormat="1" ht="15.75" customHeight="1" x14ac:dyDescent="0.25">
      <c r="A10" s="16">
        <v>5</v>
      </c>
      <c r="B10" s="21">
        <v>43229</v>
      </c>
      <c r="C10" s="21">
        <v>43321</v>
      </c>
      <c r="D10" s="16" t="s">
        <v>59</v>
      </c>
      <c r="E10" s="36">
        <v>867330023784070</v>
      </c>
      <c r="F10" s="16"/>
      <c r="G10" s="16" t="s">
        <v>54</v>
      </c>
      <c r="H10" s="25"/>
      <c r="I10" s="25" t="s">
        <v>85</v>
      </c>
      <c r="J10" s="16" t="s">
        <v>37</v>
      </c>
      <c r="K10" s="16" t="s">
        <v>81</v>
      </c>
      <c r="L10" s="16"/>
      <c r="M10" s="16" t="s">
        <v>86</v>
      </c>
      <c r="N10" s="16"/>
      <c r="O10" s="16" t="s">
        <v>50</v>
      </c>
      <c r="P10" s="16" t="s">
        <v>51</v>
      </c>
      <c r="Q10" s="61" t="s">
        <v>27</v>
      </c>
      <c r="R10" s="16" t="s">
        <v>32</v>
      </c>
      <c r="U10" s="91"/>
      <c r="V10" s="63" t="s">
        <v>40</v>
      </c>
    </row>
    <row r="11" spans="1:22" s="62" customFormat="1" ht="15.75" customHeight="1" x14ac:dyDescent="0.25">
      <c r="A11" s="16">
        <v>6</v>
      </c>
      <c r="B11" s="21">
        <v>43229</v>
      </c>
      <c r="C11" s="21">
        <v>43321</v>
      </c>
      <c r="D11" s="16" t="s">
        <v>59</v>
      </c>
      <c r="E11" s="36">
        <v>867330029965343</v>
      </c>
      <c r="F11" s="16"/>
      <c r="G11" s="16" t="s">
        <v>54</v>
      </c>
      <c r="H11" s="16"/>
      <c r="I11" s="17" t="s">
        <v>79</v>
      </c>
      <c r="J11" s="16" t="s">
        <v>80</v>
      </c>
      <c r="K11" s="16" t="s">
        <v>78</v>
      </c>
      <c r="L11" s="16" t="s">
        <v>81</v>
      </c>
      <c r="M11" s="16" t="s">
        <v>82</v>
      </c>
      <c r="N11" s="16"/>
      <c r="O11" s="16" t="s">
        <v>50</v>
      </c>
      <c r="P11" s="16" t="s">
        <v>51</v>
      </c>
      <c r="Q11" s="61" t="s">
        <v>25</v>
      </c>
      <c r="R11" s="16" t="s">
        <v>41</v>
      </c>
      <c r="U11" s="86" t="s">
        <v>27</v>
      </c>
      <c r="V11" s="63" t="s">
        <v>32</v>
      </c>
    </row>
    <row r="12" spans="1:22" s="66" customFormat="1" ht="15.75" customHeight="1" x14ac:dyDescent="0.25">
      <c r="A12" s="16">
        <v>7</v>
      </c>
      <c r="B12" s="21">
        <v>43229</v>
      </c>
      <c r="C12" s="21">
        <v>43321</v>
      </c>
      <c r="D12" s="16" t="s">
        <v>59</v>
      </c>
      <c r="E12" s="36">
        <v>867330065865938</v>
      </c>
      <c r="F12" s="16"/>
      <c r="G12" s="16" t="s">
        <v>54</v>
      </c>
      <c r="H12" s="16"/>
      <c r="I12" s="16" t="s">
        <v>88</v>
      </c>
      <c r="J12" s="16" t="s">
        <v>142</v>
      </c>
      <c r="K12" s="16" t="s">
        <v>87</v>
      </c>
      <c r="L12" s="16" t="s">
        <v>81</v>
      </c>
      <c r="M12" s="16" t="s">
        <v>143</v>
      </c>
      <c r="N12" s="16"/>
      <c r="O12" s="16" t="s">
        <v>50</v>
      </c>
      <c r="P12" s="16" t="s">
        <v>51</v>
      </c>
      <c r="Q12" s="61" t="s">
        <v>25</v>
      </c>
      <c r="R12" s="16" t="s">
        <v>41</v>
      </c>
      <c r="U12" s="87"/>
      <c r="V12" s="67" t="s">
        <v>33</v>
      </c>
    </row>
    <row r="13" spans="1:22" s="62" customFormat="1" ht="15.75" customHeight="1" x14ac:dyDescent="0.25">
      <c r="A13" s="16">
        <v>8</v>
      </c>
      <c r="B13" s="21" t="s">
        <v>148</v>
      </c>
      <c r="C13" s="16" t="s">
        <v>187</v>
      </c>
      <c r="D13" s="16" t="s">
        <v>59</v>
      </c>
      <c r="E13" s="36">
        <v>867330023791646</v>
      </c>
      <c r="F13" s="16"/>
      <c r="G13" s="16" t="s">
        <v>54</v>
      </c>
      <c r="H13" s="26" t="s">
        <v>186</v>
      </c>
      <c r="I13" s="26"/>
      <c r="J13" s="26" t="s">
        <v>182</v>
      </c>
      <c r="K13" s="26"/>
      <c r="L13" s="16"/>
      <c r="M13" s="16" t="s">
        <v>189</v>
      </c>
      <c r="N13" s="26"/>
      <c r="O13" s="16" t="s">
        <v>50</v>
      </c>
      <c r="P13" s="16" t="s">
        <v>51</v>
      </c>
      <c r="Q13" s="61" t="s">
        <v>25</v>
      </c>
      <c r="R13" s="16" t="s">
        <v>41</v>
      </c>
      <c r="U13" s="88"/>
      <c r="V13" s="63" t="s">
        <v>34</v>
      </c>
    </row>
    <row r="14" spans="1:22" s="62" customFormat="1" ht="15.75" customHeight="1" x14ac:dyDescent="0.25">
      <c r="A14" s="16">
        <v>9</v>
      </c>
      <c r="B14" s="21" t="s">
        <v>148</v>
      </c>
      <c r="C14" s="16" t="s">
        <v>187</v>
      </c>
      <c r="D14" s="16" t="s">
        <v>59</v>
      </c>
      <c r="E14" s="36">
        <v>867330065866623</v>
      </c>
      <c r="F14" s="16"/>
      <c r="G14" s="16" t="s">
        <v>54</v>
      </c>
      <c r="H14" s="16"/>
      <c r="I14" s="16" t="s">
        <v>174</v>
      </c>
      <c r="J14" s="16" t="s">
        <v>175</v>
      </c>
      <c r="K14" s="16" t="s">
        <v>173</v>
      </c>
      <c r="L14" s="16" t="s">
        <v>81</v>
      </c>
      <c r="M14" s="16" t="s">
        <v>176</v>
      </c>
      <c r="N14" s="16"/>
      <c r="O14" s="16" t="s">
        <v>50</v>
      </c>
      <c r="P14" s="16" t="s">
        <v>51</v>
      </c>
      <c r="Q14" s="61" t="s">
        <v>25</v>
      </c>
      <c r="R14" s="16" t="s">
        <v>41</v>
      </c>
    </row>
    <row r="15" spans="1:22" ht="16.5" x14ac:dyDescent="0.25">
      <c r="A15" s="34">
        <v>10</v>
      </c>
      <c r="B15" s="21" t="s">
        <v>148</v>
      </c>
      <c r="C15" s="16" t="s">
        <v>187</v>
      </c>
      <c r="D15" s="4" t="s">
        <v>59</v>
      </c>
      <c r="E15" s="22">
        <v>869668021801950</v>
      </c>
      <c r="F15" s="4"/>
      <c r="G15" s="4" t="s">
        <v>54</v>
      </c>
      <c r="H15" s="16"/>
      <c r="I15" s="27" t="s">
        <v>185</v>
      </c>
      <c r="J15" s="16" t="s">
        <v>159</v>
      </c>
      <c r="K15" s="16" t="s">
        <v>81</v>
      </c>
      <c r="L15" s="16"/>
      <c r="M15" s="16"/>
      <c r="N15" s="16"/>
      <c r="O15" s="16" t="s">
        <v>50</v>
      </c>
      <c r="P15" s="16" t="s">
        <v>51</v>
      </c>
      <c r="Q15" s="61" t="s">
        <v>27</v>
      </c>
      <c r="R15" s="16" t="s">
        <v>34</v>
      </c>
    </row>
    <row r="16" spans="1:22" ht="16.5" x14ac:dyDescent="0.25">
      <c r="A16" s="34">
        <v>11</v>
      </c>
      <c r="B16" s="21" t="s">
        <v>148</v>
      </c>
      <c r="C16" s="16" t="s">
        <v>187</v>
      </c>
      <c r="D16" s="4" t="s">
        <v>59</v>
      </c>
      <c r="E16" s="22">
        <v>869668021815687</v>
      </c>
      <c r="F16" s="4"/>
      <c r="G16" s="4" t="s">
        <v>54</v>
      </c>
      <c r="H16" s="16"/>
      <c r="I16" s="16" t="s">
        <v>184</v>
      </c>
      <c r="J16" s="16" t="s">
        <v>159</v>
      </c>
      <c r="K16" s="16" t="s">
        <v>81</v>
      </c>
      <c r="L16" s="16"/>
      <c r="M16" s="16"/>
      <c r="N16" s="16"/>
      <c r="O16" s="16" t="s">
        <v>50</v>
      </c>
      <c r="P16" s="16" t="s">
        <v>51</v>
      </c>
      <c r="Q16" s="61" t="s">
        <v>27</v>
      </c>
      <c r="R16" s="16" t="s">
        <v>34</v>
      </c>
      <c r="U16" s="32" t="s">
        <v>43</v>
      </c>
      <c r="V16" s="31" t="s">
        <v>22</v>
      </c>
    </row>
    <row r="17" spans="1:22" ht="17.25" x14ac:dyDescent="0.25">
      <c r="A17" s="34">
        <v>12</v>
      </c>
      <c r="B17" s="21" t="s">
        <v>148</v>
      </c>
      <c r="C17" s="16" t="s">
        <v>187</v>
      </c>
      <c r="D17" s="4" t="s">
        <v>59</v>
      </c>
      <c r="E17" s="22">
        <v>869668021813278</v>
      </c>
      <c r="F17" s="4"/>
      <c r="G17" s="4" t="s">
        <v>54</v>
      </c>
      <c r="H17" s="16"/>
      <c r="I17" s="16" t="s">
        <v>183</v>
      </c>
      <c r="J17" s="16" t="s">
        <v>64</v>
      </c>
      <c r="K17" s="16"/>
      <c r="L17" s="16" t="s">
        <v>81</v>
      </c>
      <c r="M17" s="16" t="s">
        <v>178</v>
      </c>
      <c r="N17" s="16"/>
      <c r="O17" s="16" t="s">
        <v>50</v>
      </c>
      <c r="P17" s="16" t="s">
        <v>51</v>
      </c>
      <c r="Q17" s="33" t="s">
        <v>27</v>
      </c>
      <c r="R17" s="51" t="s">
        <v>33</v>
      </c>
      <c r="U17" s="29" t="s">
        <v>24</v>
      </c>
      <c r="V17" s="4">
        <f>COUNTIF(Q6:Q55,"PM")</f>
        <v>8</v>
      </c>
    </row>
    <row r="18" spans="1:22" ht="17.25" x14ac:dyDescent="0.25">
      <c r="A18" s="34">
        <v>13</v>
      </c>
      <c r="B18" s="21" t="s">
        <v>148</v>
      </c>
      <c r="C18" s="16" t="s">
        <v>187</v>
      </c>
      <c r="D18" s="4" t="s">
        <v>59</v>
      </c>
      <c r="E18" s="22">
        <v>869668021845908</v>
      </c>
      <c r="F18" s="4"/>
      <c r="G18" s="4" t="s">
        <v>54</v>
      </c>
      <c r="H18" s="16"/>
      <c r="I18" s="16" t="s">
        <v>179</v>
      </c>
      <c r="J18" s="16" t="s">
        <v>180</v>
      </c>
      <c r="K18" s="16" t="s">
        <v>81</v>
      </c>
      <c r="L18" s="16"/>
      <c r="M18" s="16" t="s">
        <v>181</v>
      </c>
      <c r="N18" s="16"/>
      <c r="O18" s="16" t="s">
        <v>50</v>
      </c>
      <c r="P18" s="16" t="s">
        <v>51</v>
      </c>
      <c r="Q18" s="61" t="s">
        <v>25</v>
      </c>
      <c r="R18" s="51" t="s">
        <v>30</v>
      </c>
      <c r="U18" s="29" t="s">
        <v>23</v>
      </c>
      <c r="V18" s="4">
        <f>COUNTIF(Q6:Q56,"PC")</f>
        <v>11</v>
      </c>
    </row>
    <row r="19" spans="1:22" ht="17.25" x14ac:dyDescent="0.25">
      <c r="A19" s="34">
        <v>14</v>
      </c>
      <c r="B19" s="21" t="s">
        <v>148</v>
      </c>
      <c r="C19" s="16" t="s">
        <v>187</v>
      </c>
      <c r="D19" s="4" t="s">
        <v>59</v>
      </c>
      <c r="E19" s="22">
        <v>867330065867074</v>
      </c>
      <c r="F19" s="4"/>
      <c r="G19" s="4" t="s">
        <v>54</v>
      </c>
      <c r="H19" s="16"/>
      <c r="I19" s="16" t="s">
        <v>177</v>
      </c>
      <c r="J19" s="16" t="s">
        <v>64</v>
      </c>
      <c r="K19" s="16" t="s">
        <v>81</v>
      </c>
      <c r="L19" s="16"/>
      <c r="M19" s="16" t="s">
        <v>178</v>
      </c>
      <c r="N19" s="16"/>
      <c r="O19" s="16" t="s">
        <v>50</v>
      </c>
      <c r="P19" s="16" t="s">
        <v>51</v>
      </c>
      <c r="Q19" s="33" t="s">
        <v>27</v>
      </c>
      <c r="R19" s="51" t="s">
        <v>33</v>
      </c>
      <c r="U19" s="50" t="s">
        <v>44</v>
      </c>
      <c r="V19" s="51">
        <f>SUM(V17:V18)</f>
        <v>19</v>
      </c>
    </row>
    <row r="20" spans="1:22" ht="16.5" x14ac:dyDescent="0.25">
      <c r="A20" s="34">
        <v>15</v>
      </c>
      <c r="B20" s="37" t="s">
        <v>192</v>
      </c>
      <c r="C20" s="21" t="s">
        <v>235</v>
      </c>
      <c r="D20" s="4" t="s">
        <v>59</v>
      </c>
      <c r="E20" s="22">
        <v>861693035607233</v>
      </c>
      <c r="F20" s="50"/>
      <c r="G20" s="4" t="s">
        <v>54</v>
      </c>
      <c r="H20" s="16"/>
      <c r="I20" s="16" t="s">
        <v>221</v>
      </c>
      <c r="J20" s="17" t="s">
        <v>91</v>
      </c>
      <c r="K20" s="4" t="s">
        <v>228</v>
      </c>
      <c r="L20" s="16" t="s">
        <v>222</v>
      </c>
      <c r="M20" s="4" t="s">
        <v>227</v>
      </c>
      <c r="N20" s="27">
        <v>10000</v>
      </c>
      <c r="O20" s="16" t="s">
        <v>50</v>
      </c>
      <c r="P20" s="16" t="s">
        <v>201</v>
      </c>
      <c r="Q20" s="33" t="s">
        <v>25</v>
      </c>
      <c r="R20" s="4" t="s">
        <v>41</v>
      </c>
    </row>
    <row r="21" spans="1:22" ht="17.25" x14ac:dyDescent="0.3">
      <c r="A21" s="34">
        <v>16</v>
      </c>
      <c r="B21" s="37" t="s">
        <v>192</v>
      </c>
      <c r="C21" s="21" t="s">
        <v>235</v>
      </c>
      <c r="D21" s="4" t="s">
        <v>59</v>
      </c>
      <c r="E21" s="22">
        <v>869668021841964</v>
      </c>
      <c r="F21" s="50"/>
      <c r="G21" s="4" t="s">
        <v>54</v>
      </c>
      <c r="H21" s="16"/>
      <c r="I21" s="16" t="s">
        <v>221</v>
      </c>
      <c r="J21" s="16"/>
      <c r="K21" s="16" t="s">
        <v>220</v>
      </c>
      <c r="L21" s="16" t="s">
        <v>222</v>
      </c>
      <c r="M21" s="16" t="s">
        <v>72</v>
      </c>
      <c r="N21" s="16"/>
      <c r="O21" s="16" t="s">
        <v>50</v>
      </c>
      <c r="P21" s="16" t="s">
        <v>201</v>
      </c>
      <c r="Q21" s="33" t="s">
        <v>27</v>
      </c>
      <c r="R21" s="83" t="s">
        <v>33</v>
      </c>
    </row>
    <row r="22" spans="1:22" ht="17.25" x14ac:dyDescent="0.3">
      <c r="A22" s="34">
        <v>17</v>
      </c>
      <c r="B22" s="37" t="s">
        <v>192</v>
      </c>
      <c r="C22" s="21" t="s">
        <v>235</v>
      </c>
      <c r="D22" s="4" t="s">
        <v>59</v>
      </c>
      <c r="E22" s="22">
        <v>868004026305022</v>
      </c>
      <c r="F22" s="50"/>
      <c r="G22" s="4" t="s">
        <v>54</v>
      </c>
      <c r="H22" s="4"/>
      <c r="I22" s="16" t="s">
        <v>224</v>
      </c>
      <c r="J22" s="4" t="s">
        <v>229</v>
      </c>
      <c r="K22" s="4"/>
      <c r="L22" s="16" t="s">
        <v>222</v>
      </c>
      <c r="M22" s="16" t="s">
        <v>230</v>
      </c>
      <c r="N22" s="84">
        <v>15000</v>
      </c>
      <c r="O22" s="16" t="s">
        <v>50</v>
      </c>
      <c r="P22" s="16" t="s">
        <v>201</v>
      </c>
      <c r="Q22" s="33" t="s">
        <v>25</v>
      </c>
      <c r="R22" s="83" t="s">
        <v>40</v>
      </c>
      <c r="U22" s="48" t="s">
        <v>20</v>
      </c>
      <c r="V22" s="47" t="s">
        <v>22</v>
      </c>
    </row>
    <row r="23" spans="1:22" ht="17.25" x14ac:dyDescent="0.3">
      <c r="A23" s="34">
        <v>18</v>
      </c>
      <c r="B23" s="37" t="s">
        <v>192</v>
      </c>
      <c r="C23" s="21" t="s">
        <v>235</v>
      </c>
      <c r="D23" s="4" t="s">
        <v>59</v>
      </c>
      <c r="E23" s="22">
        <v>868004027092702</v>
      </c>
      <c r="F23" s="50"/>
      <c r="G23" s="4" t="s">
        <v>54</v>
      </c>
      <c r="H23" s="4"/>
      <c r="I23" s="4" t="s">
        <v>224</v>
      </c>
      <c r="J23" s="4" t="s">
        <v>223</v>
      </c>
      <c r="K23" s="4" t="s">
        <v>78</v>
      </c>
      <c r="L23" s="16" t="s">
        <v>222</v>
      </c>
      <c r="M23" s="4" t="s">
        <v>226</v>
      </c>
      <c r="N23" s="27">
        <v>10000</v>
      </c>
      <c r="O23" s="16" t="s">
        <v>50</v>
      </c>
      <c r="P23" s="16" t="s">
        <v>201</v>
      </c>
      <c r="Q23" s="33" t="s">
        <v>25</v>
      </c>
      <c r="R23" s="83" t="s">
        <v>41</v>
      </c>
      <c r="U23" s="46" t="s">
        <v>35</v>
      </c>
      <c r="V23" s="47">
        <f>COUNTIF(R6:R55,"MCU")</f>
        <v>0</v>
      </c>
    </row>
    <row r="24" spans="1:22" ht="17.25" x14ac:dyDescent="0.3">
      <c r="A24" s="34">
        <v>19</v>
      </c>
      <c r="B24" s="37" t="s">
        <v>192</v>
      </c>
      <c r="C24" s="21" t="s">
        <v>235</v>
      </c>
      <c r="D24" s="4" t="s">
        <v>59</v>
      </c>
      <c r="E24" s="22">
        <v>869668021801950</v>
      </c>
      <c r="F24" s="50"/>
      <c r="G24" s="4" t="s">
        <v>54</v>
      </c>
      <c r="H24" s="4"/>
      <c r="I24" s="4" t="s">
        <v>225</v>
      </c>
      <c r="J24" s="4"/>
      <c r="K24" s="4" t="s">
        <v>81</v>
      </c>
      <c r="L24" s="16" t="s">
        <v>222</v>
      </c>
      <c r="M24" s="4" t="s">
        <v>178</v>
      </c>
      <c r="N24" s="4"/>
      <c r="O24" s="16" t="s">
        <v>50</v>
      </c>
      <c r="P24" s="16" t="s">
        <v>201</v>
      </c>
      <c r="Q24" s="33" t="s">
        <v>27</v>
      </c>
      <c r="R24" s="83" t="s">
        <v>33</v>
      </c>
      <c r="U24" s="46" t="s">
        <v>45</v>
      </c>
      <c r="V24" s="47">
        <f>COUNTIF(R6:R55,"GSM")</f>
        <v>0</v>
      </c>
    </row>
    <row r="25" spans="1:22" ht="17.25" x14ac:dyDescent="0.3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83"/>
      <c r="U25" s="46" t="s">
        <v>36</v>
      </c>
      <c r="V25" s="47">
        <f>COUNTIF(R6:R55,"GPS")</f>
        <v>1</v>
      </c>
    </row>
    <row r="26" spans="1:22" ht="17.25" x14ac:dyDescent="0.3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83"/>
      <c r="U26" s="46" t="s">
        <v>42</v>
      </c>
      <c r="V26" s="47">
        <f>COUNTIF(R6:R55,"NG")</f>
        <v>9</v>
      </c>
    </row>
    <row r="27" spans="1:22" ht="17.25" x14ac:dyDescent="0.3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83"/>
      <c r="U27" s="46" t="s">
        <v>31</v>
      </c>
      <c r="V27" s="47">
        <f>COUNTIF(R6:R55,"LK")</f>
        <v>1</v>
      </c>
    </row>
    <row r="28" spans="1:22" ht="17.25" x14ac:dyDescent="0.3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83"/>
      <c r="U28" s="46" t="s">
        <v>37</v>
      </c>
      <c r="V28" s="47">
        <f>COUNTIF(R6:R55,"MCH")</f>
        <v>2</v>
      </c>
    </row>
    <row r="29" spans="1:22" ht="17.25" x14ac:dyDescent="0.3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83"/>
      <c r="U29" s="46" t="s">
        <v>38</v>
      </c>
      <c r="V29" s="47">
        <f>COUNTIF(R6:R55,"NCFW")</f>
        <v>4</v>
      </c>
    </row>
    <row r="30" spans="1:22" ht="17.25" x14ac:dyDescent="0.3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83"/>
      <c r="U30" s="46" t="s">
        <v>39</v>
      </c>
      <c r="V30" s="47">
        <f>COUNTIF(R6:R55,"KL")</f>
        <v>2</v>
      </c>
    </row>
    <row r="31" spans="1:22" ht="17.25" x14ac:dyDescent="0.3">
      <c r="A31" s="34">
        <v>26</v>
      </c>
      <c r="B31" s="21"/>
      <c r="C31" s="21"/>
      <c r="D31" s="4"/>
      <c r="E31" s="22"/>
      <c r="F31" s="4"/>
      <c r="G31" s="4"/>
      <c r="H31" s="16"/>
      <c r="J31" s="16"/>
      <c r="K31" s="16"/>
      <c r="L31" s="16"/>
      <c r="M31" s="16"/>
      <c r="N31" s="16"/>
      <c r="O31" s="16"/>
      <c r="P31" s="16"/>
      <c r="Q31" s="33"/>
      <c r="R31" s="83"/>
    </row>
    <row r="32" spans="1:22" ht="17.25" x14ac:dyDescent="0.3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83"/>
    </row>
    <row r="33" spans="1:18" ht="17.25" x14ac:dyDescent="0.3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83"/>
    </row>
    <row r="34" spans="1:18" ht="17.25" x14ac:dyDescent="0.3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83"/>
    </row>
    <row r="35" spans="1:18" ht="17.25" x14ac:dyDescent="0.3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83"/>
    </row>
    <row r="36" spans="1:18" ht="17.25" x14ac:dyDescent="0.3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83"/>
    </row>
    <row r="37" spans="1:18" ht="17.25" x14ac:dyDescent="0.3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83"/>
    </row>
    <row r="38" spans="1:18" ht="17.25" x14ac:dyDescent="0.3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83"/>
    </row>
    <row r="39" spans="1:18" ht="17.25" x14ac:dyDescent="0.3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83"/>
    </row>
    <row r="40" spans="1:18" ht="17.25" x14ac:dyDescent="0.3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83"/>
    </row>
    <row r="41" spans="1:18" ht="17.25" x14ac:dyDescent="0.3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83"/>
    </row>
    <row r="42" spans="1:18" ht="17.25" x14ac:dyDescent="0.3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83"/>
    </row>
    <row r="43" spans="1:18" ht="17.25" x14ac:dyDescent="0.3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83"/>
    </row>
    <row r="44" spans="1:18" ht="17.25" x14ac:dyDescent="0.3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83"/>
    </row>
    <row r="45" spans="1:18" ht="17.25" x14ac:dyDescent="0.3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83"/>
    </row>
    <row r="46" spans="1:18" ht="17.25" x14ac:dyDescent="0.3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83"/>
    </row>
    <row r="47" spans="1:18" ht="17.25" x14ac:dyDescent="0.3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83"/>
    </row>
    <row r="48" spans="1:18" ht="17.25" x14ac:dyDescent="0.3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83"/>
    </row>
    <row r="49" spans="1:18" ht="17.25" x14ac:dyDescent="0.3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83"/>
    </row>
    <row r="50" spans="1:18" ht="17.25" x14ac:dyDescent="0.3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83"/>
    </row>
    <row r="51" spans="1:18" ht="17.25" x14ac:dyDescent="0.3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83"/>
    </row>
    <row r="52" spans="1:18" ht="17.25" x14ac:dyDescent="0.3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83"/>
    </row>
    <row r="53" spans="1:18" ht="17.25" x14ac:dyDescent="0.3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83"/>
    </row>
    <row r="54" spans="1:18" ht="17.25" x14ac:dyDescent="0.3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83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52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5" t="s">
        <v>6</v>
      </c>
      <c r="K4" s="85" t="s">
        <v>15</v>
      </c>
      <c r="L4" s="85"/>
      <c r="M4" s="85" t="s">
        <v>8</v>
      </c>
      <c r="N4" s="85"/>
      <c r="O4" s="109" t="s">
        <v>9</v>
      </c>
      <c r="P4" s="109" t="s">
        <v>18</v>
      </c>
      <c r="Q4" s="85" t="s">
        <v>26</v>
      </c>
      <c r="R4" s="85" t="s">
        <v>20</v>
      </c>
      <c r="U4" s="85" t="s">
        <v>26</v>
      </c>
      <c r="V4" s="85" t="s">
        <v>20</v>
      </c>
    </row>
    <row r="5" spans="1:22" ht="45" customHeight="1" x14ac:dyDescent="0.25">
      <c r="A5" s="10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85"/>
      <c r="K5" s="53" t="s">
        <v>16</v>
      </c>
      <c r="L5" s="53" t="s">
        <v>17</v>
      </c>
      <c r="M5" s="52" t="s">
        <v>13</v>
      </c>
      <c r="N5" s="53" t="s">
        <v>14</v>
      </c>
      <c r="O5" s="109"/>
      <c r="P5" s="109"/>
      <c r="Q5" s="85"/>
      <c r="R5" s="85"/>
      <c r="U5" s="85"/>
      <c r="V5" s="85"/>
    </row>
    <row r="6" spans="1:22" s="2" customFormat="1" ht="15.75" customHeight="1" x14ac:dyDescent="0.25">
      <c r="A6" s="34">
        <v>1</v>
      </c>
      <c r="B6" s="21">
        <v>43229</v>
      </c>
      <c r="C6" s="21">
        <v>43321</v>
      </c>
      <c r="D6" s="4" t="s">
        <v>49</v>
      </c>
      <c r="E6" s="22">
        <v>867717030473780</v>
      </c>
      <c r="F6" s="4"/>
      <c r="G6" s="4" t="s">
        <v>48</v>
      </c>
      <c r="H6" s="16"/>
      <c r="I6" s="24" t="s">
        <v>103</v>
      </c>
      <c r="J6" s="17" t="s">
        <v>104</v>
      </c>
      <c r="K6" s="16" t="s">
        <v>102</v>
      </c>
      <c r="L6" s="16" t="s">
        <v>154</v>
      </c>
      <c r="M6" s="17" t="s">
        <v>72</v>
      </c>
      <c r="N6" s="16"/>
      <c r="O6" s="16" t="s">
        <v>50</v>
      </c>
      <c r="P6" s="16" t="s">
        <v>51</v>
      </c>
      <c r="Q6" s="28" t="s">
        <v>27</v>
      </c>
      <c r="R6" s="4" t="s">
        <v>33</v>
      </c>
      <c r="U6" s="8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148</v>
      </c>
      <c r="C7" s="21" t="s">
        <v>187</v>
      </c>
      <c r="D7" s="4" t="s">
        <v>49</v>
      </c>
      <c r="E7" s="22">
        <v>867857039917906</v>
      </c>
      <c r="F7" s="4"/>
      <c r="G7" s="4" t="s">
        <v>48</v>
      </c>
      <c r="H7" s="24"/>
      <c r="I7" s="24" t="s">
        <v>151</v>
      </c>
      <c r="J7" s="16" t="s">
        <v>142</v>
      </c>
      <c r="K7" s="16" t="s">
        <v>102</v>
      </c>
      <c r="L7" s="16" t="s">
        <v>154</v>
      </c>
      <c r="M7" s="16" t="s">
        <v>150</v>
      </c>
      <c r="N7" s="16"/>
      <c r="O7" s="16" t="s">
        <v>50</v>
      </c>
      <c r="P7" s="16" t="s">
        <v>51</v>
      </c>
      <c r="Q7" s="28" t="s">
        <v>25</v>
      </c>
      <c r="R7" s="4" t="s">
        <v>41</v>
      </c>
      <c r="U7" s="87"/>
      <c r="V7" s="44" t="s">
        <v>46</v>
      </c>
    </row>
    <row r="8" spans="1:22" s="2" customFormat="1" ht="15.75" customHeight="1" x14ac:dyDescent="0.25">
      <c r="A8" s="34">
        <v>3</v>
      </c>
      <c r="B8" s="21" t="s">
        <v>148</v>
      </c>
      <c r="C8" s="21" t="s">
        <v>187</v>
      </c>
      <c r="D8" s="4" t="s">
        <v>49</v>
      </c>
      <c r="E8" s="22">
        <v>867857039902049</v>
      </c>
      <c r="F8" s="4"/>
      <c r="G8" s="4" t="s">
        <v>48</v>
      </c>
      <c r="H8" s="25" t="s">
        <v>152</v>
      </c>
      <c r="I8" s="24" t="s">
        <v>153</v>
      </c>
      <c r="J8" s="17" t="s">
        <v>97</v>
      </c>
      <c r="K8" s="16" t="s">
        <v>102</v>
      </c>
      <c r="L8" s="16" t="s">
        <v>154</v>
      </c>
      <c r="M8" s="17" t="s">
        <v>72</v>
      </c>
      <c r="N8" s="16"/>
      <c r="O8" s="16" t="s">
        <v>50</v>
      </c>
      <c r="P8" s="16" t="s">
        <v>51</v>
      </c>
      <c r="Q8" s="28" t="s">
        <v>27</v>
      </c>
      <c r="R8" s="4" t="s">
        <v>33</v>
      </c>
      <c r="U8" s="87"/>
      <c r="V8" s="44" t="s">
        <v>30</v>
      </c>
    </row>
    <row r="9" spans="1:22" s="2" customFormat="1" ht="15.75" customHeight="1" x14ac:dyDescent="0.25">
      <c r="A9" s="34">
        <v>4</v>
      </c>
      <c r="B9" s="21" t="s">
        <v>148</v>
      </c>
      <c r="C9" s="21" t="s">
        <v>187</v>
      </c>
      <c r="D9" s="4" t="s">
        <v>49</v>
      </c>
      <c r="E9" s="22">
        <v>867717030626841</v>
      </c>
      <c r="F9" s="4"/>
      <c r="G9" s="4" t="s">
        <v>48</v>
      </c>
      <c r="H9" s="25" t="s">
        <v>152</v>
      </c>
      <c r="I9" s="24" t="s">
        <v>67</v>
      </c>
      <c r="J9" s="16" t="s">
        <v>142</v>
      </c>
      <c r="K9" s="16" t="s">
        <v>102</v>
      </c>
      <c r="L9" s="16" t="s">
        <v>154</v>
      </c>
      <c r="M9" s="16" t="s">
        <v>150</v>
      </c>
      <c r="N9" s="16"/>
      <c r="O9" s="16" t="s">
        <v>50</v>
      </c>
      <c r="P9" s="16" t="s">
        <v>51</v>
      </c>
      <c r="Q9" s="28" t="s">
        <v>25</v>
      </c>
      <c r="R9" s="4" t="s">
        <v>41</v>
      </c>
      <c r="U9" s="87"/>
      <c r="V9" s="44" t="s">
        <v>41</v>
      </c>
    </row>
    <row r="10" spans="1:22" s="2" customFormat="1" ht="15.75" customHeight="1" x14ac:dyDescent="0.25">
      <c r="A10" s="34">
        <v>5</v>
      </c>
      <c r="B10" s="21" t="s">
        <v>192</v>
      </c>
      <c r="C10" s="21" t="s">
        <v>235</v>
      </c>
      <c r="D10" s="4" t="s">
        <v>49</v>
      </c>
      <c r="E10" s="22">
        <v>867717030489133</v>
      </c>
      <c r="F10" s="50"/>
      <c r="G10" s="4" t="s">
        <v>48</v>
      </c>
      <c r="H10" s="25"/>
      <c r="I10" s="25" t="s">
        <v>197</v>
      </c>
      <c r="J10" s="17" t="s">
        <v>97</v>
      </c>
      <c r="K10" s="16" t="s">
        <v>102</v>
      </c>
      <c r="L10" s="16" t="s">
        <v>198</v>
      </c>
      <c r="M10" s="17" t="s">
        <v>72</v>
      </c>
      <c r="N10" s="16"/>
      <c r="O10" s="16" t="s">
        <v>50</v>
      </c>
      <c r="P10" s="16" t="s">
        <v>201</v>
      </c>
      <c r="Q10" s="28" t="s">
        <v>27</v>
      </c>
      <c r="R10" s="4" t="s">
        <v>33</v>
      </c>
      <c r="U10" s="88"/>
      <c r="V10" s="44" t="s">
        <v>40</v>
      </c>
    </row>
    <row r="11" spans="1:22" s="2" customFormat="1" ht="15.75" customHeight="1" x14ac:dyDescent="0.25">
      <c r="A11" s="34">
        <v>6</v>
      </c>
      <c r="B11" s="21" t="s">
        <v>192</v>
      </c>
      <c r="C11" s="21" t="s">
        <v>235</v>
      </c>
      <c r="D11" s="4" t="s">
        <v>49</v>
      </c>
      <c r="E11" s="22">
        <v>867717030467261</v>
      </c>
      <c r="F11" s="50"/>
      <c r="G11" s="4" t="s">
        <v>48</v>
      </c>
      <c r="H11" s="25" t="s">
        <v>152</v>
      </c>
      <c r="I11" s="17" t="s">
        <v>202</v>
      </c>
      <c r="J11" s="17" t="s">
        <v>97</v>
      </c>
      <c r="K11" s="16" t="s">
        <v>93</v>
      </c>
      <c r="L11" s="16" t="s">
        <v>198</v>
      </c>
      <c r="M11" s="17" t="s">
        <v>72</v>
      </c>
      <c r="N11" s="16"/>
      <c r="O11" s="16" t="s">
        <v>50</v>
      </c>
      <c r="P11" s="16" t="s">
        <v>201</v>
      </c>
      <c r="Q11" s="28" t="s">
        <v>27</v>
      </c>
      <c r="R11" s="4" t="s">
        <v>33</v>
      </c>
      <c r="U11" s="8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52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5" t="s">
        <v>6</v>
      </c>
      <c r="K4" s="85" t="s">
        <v>15</v>
      </c>
      <c r="L4" s="85"/>
      <c r="M4" s="85" t="s">
        <v>8</v>
      </c>
      <c r="N4" s="85"/>
      <c r="O4" s="109" t="s">
        <v>9</v>
      </c>
      <c r="P4" s="109" t="s">
        <v>18</v>
      </c>
      <c r="Q4" s="85" t="s">
        <v>26</v>
      </c>
      <c r="R4" s="85" t="s">
        <v>20</v>
      </c>
      <c r="U4" s="85" t="s">
        <v>26</v>
      </c>
      <c r="V4" s="85" t="s">
        <v>20</v>
      </c>
    </row>
    <row r="5" spans="1:22" ht="45" customHeight="1" x14ac:dyDescent="0.25">
      <c r="A5" s="10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5" t="s">
        <v>5</v>
      </c>
      <c r="H5" s="5" t="s">
        <v>7</v>
      </c>
      <c r="I5" s="19" t="s">
        <v>19</v>
      </c>
      <c r="J5" s="85"/>
      <c r="K5" s="75" t="s">
        <v>16</v>
      </c>
      <c r="L5" s="75" t="s">
        <v>17</v>
      </c>
      <c r="M5" s="74" t="s">
        <v>13</v>
      </c>
      <c r="N5" s="75" t="s">
        <v>14</v>
      </c>
      <c r="O5" s="109"/>
      <c r="P5" s="109"/>
      <c r="Q5" s="85"/>
      <c r="R5" s="85"/>
      <c r="U5" s="85"/>
      <c r="V5" s="85"/>
    </row>
    <row r="6" spans="1:22" s="2" customFormat="1" ht="15.75" customHeight="1" x14ac:dyDescent="0.25">
      <c r="A6" s="34">
        <v>1</v>
      </c>
      <c r="B6" s="21">
        <v>43229</v>
      </c>
      <c r="C6" s="21">
        <v>43321</v>
      </c>
      <c r="D6" s="4" t="s">
        <v>60</v>
      </c>
      <c r="E6" s="22">
        <v>865209034366261</v>
      </c>
      <c r="F6" s="4"/>
      <c r="G6" s="4" t="s">
        <v>48</v>
      </c>
      <c r="H6" s="16" t="s">
        <v>77</v>
      </c>
      <c r="I6" s="24" t="s">
        <v>76</v>
      </c>
      <c r="J6" s="17" t="s">
        <v>75</v>
      </c>
      <c r="K6" s="16"/>
      <c r="L6" s="16" t="s">
        <v>74</v>
      </c>
      <c r="M6" s="17" t="s">
        <v>147</v>
      </c>
      <c r="N6" s="16"/>
      <c r="O6" s="16" t="s">
        <v>50</v>
      </c>
      <c r="P6" s="16" t="s">
        <v>51</v>
      </c>
      <c r="Q6" s="28" t="s">
        <v>25</v>
      </c>
      <c r="R6" s="4" t="s">
        <v>41</v>
      </c>
      <c r="U6" s="8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8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8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8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52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5" t="s">
        <v>6</v>
      </c>
      <c r="K4" s="85" t="s">
        <v>15</v>
      </c>
      <c r="L4" s="85"/>
      <c r="M4" s="85" t="s">
        <v>8</v>
      </c>
      <c r="N4" s="85"/>
      <c r="O4" s="109" t="s">
        <v>9</v>
      </c>
      <c r="P4" s="109" t="s">
        <v>18</v>
      </c>
      <c r="Q4" s="85" t="s">
        <v>26</v>
      </c>
      <c r="R4" s="85" t="s">
        <v>20</v>
      </c>
      <c r="U4" s="85" t="s">
        <v>26</v>
      </c>
      <c r="V4" s="85" t="s">
        <v>20</v>
      </c>
    </row>
    <row r="5" spans="1:22" ht="45" customHeight="1" x14ac:dyDescent="0.25">
      <c r="A5" s="10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5" t="s">
        <v>5</v>
      </c>
      <c r="H5" s="5" t="s">
        <v>7</v>
      </c>
      <c r="I5" s="19" t="s">
        <v>19</v>
      </c>
      <c r="J5" s="85"/>
      <c r="K5" s="75" t="s">
        <v>16</v>
      </c>
      <c r="L5" s="75" t="s">
        <v>17</v>
      </c>
      <c r="M5" s="74" t="s">
        <v>13</v>
      </c>
      <c r="N5" s="75" t="s">
        <v>14</v>
      </c>
      <c r="O5" s="109"/>
      <c r="P5" s="109"/>
      <c r="Q5" s="85"/>
      <c r="R5" s="85"/>
      <c r="U5" s="85"/>
      <c r="V5" s="85"/>
    </row>
    <row r="6" spans="1:22" s="2" customFormat="1" ht="15.75" customHeight="1" x14ac:dyDescent="0.25">
      <c r="A6" s="34">
        <v>1</v>
      </c>
      <c r="B6" s="21">
        <v>43229</v>
      </c>
      <c r="C6" s="21">
        <v>43321</v>
      </c>
      <c r="D6" s="4" t="s">
        <v>63</v>
      </c>
      <c r="E6" s="22">
        <v>867857039909812</v>
      </c>
      <c r="F6" s="4"/>
      <c r="G6" s="4" t="s">
        <v>48</v>
      </c>
      <c r="H6" s="16"/>
      <c r="I6" s="24" t="s">
        <v>96</v>
      </c>
      <c r="J6" s="17"/>
      <c r="K6" s="16" t="s">
        <v>93</v>
      </c>
      <c r="L6" s="16"/>
      <c r="M6" s="17" t="s">
        <v>146</v>
      </c>
      <c r="N6" s="16"/>
      <c r="O6" s="16" t="s">
        <v>50</v>
      </c>
      <c r="P6" s="16" t="s">
        <v>51</v>
      </c>
      <c r="Q6" s="28" t="s">
        <v>27</v>
      </c>
      <c r="R6" s="4" t="s">
        <v>33</v>
      </c>
      <c r="U6" s="8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43229</v>
      </c>
      <c r="C7" s="21">
        <v>43321</v>
      </c>
      <c r="D7" s="4" t="s">
        <v>63</v>
      </c>
      <c r="E7" s="22">
        <v>867717030434956</v>
      </c>
      <c r="F7" s="4"/>
      <c r="G7" s="4" t="s">
        <v>48</v>
      </c>
      <c r="H7" s="24"/>
      <c r="I7" s="24" t="s">
        <v>79</v>
      </c>
      <c r="J7" s="16" t="s">
        <v>94</v>
      </c>
      <c r="K7" s="16" t="s">
        <v>93</v>
      </c>
      <c r="L7" s="16"/>
      <c r="M7" s="16" t="s">
        <v>95</v>
      </c>
      <c r="N7" s="16"/>
      <c r="O7" s="16" t="s">
        <v>50</v>
      </c>
      <c r="P7" s="16" t="s">
        <v>51</v>
      </c>
      <c r="Q7" s="28" t="s">
        <v>25</v>
      </c>
      <c r="R7" s="4" t="s">
        <v>41</v>
      </c>
      <c r="U7" s="87"/>
      <c r="V7" s="44" t="s">
        <v>46</v>
      </c>
    </row>
    <row r="8" spans="1:22" s="2" customFormat="1" ht="15.75" customHeight="1" x14ac:dyDescent="0.25">
      <c r="A8" s="34">
        <v>3</v>
      </c>
      <c r="B8" s="21">
        <v>43229</v>
      </c>
      <c r="C8" s="21">
        <v>43321</v>
      </c>
      <c r="D8" s="4" t="s">
        <v>63</v>
      </c>
      <c r="E8" s="22">
        <v>867857039921973</v>
      </c>
      <c r="F8" s="4"/>
      <c r="G8" s="4" t="s">
        <v>48</v>
      </c>
      <c r="H8" s="25"/>
      <c r="I8" s="24" t="s">
        <v>96</v>
      </c>
      <c r="J8" s="17" t="s">
        <v>97</v>
      </c>
      <c r="K8" s="16" t="s">
        <v>93</v>
      </c>
      <c r="L8" s="16"/>
      <c r="M8" s="17" t="s">
        <v>98</v>
      </c>
      <c r="N8" s="16"/>
      <c r="O8" s="16" t="s">
        <v>50</v>
      </c>
      <c r="P8" s="16" t="s">
        <v>51</v>
      </c>
      <c r="Q8" s="28" t="s">
        <v>27</v>
      </c>
      <c r="R8" s="4" t="s">
        <v>33</v>
      </c>
      <c r="U8" s="87"/>
      <c r="V8" s="44" t="s">
        <v>30</v>
      </c>
    </row>
    <row r="9" spans="1:22" s="2" customFormat="1" ht="15.75" customHeight="1" x14ac:dyDescent="0.25">
      <c r="A9" s="34">
        <v>4</v>
      </c>
      <c r="B9" s="21" t="s">
        <v>192</v>
      </c>
      <c r="C9" s="21" t="s">
        <v>235</v>
      </c>
      <c r="D9" s="4" t="s">
        <v>63</v>
      </c>
      <c r="E9" s="22">
        <v>868183033835435</v>
      </c>
      <c r="F9" s="50"/>
      <c r="G9" s="4" t="s">
        <v>48</v>
      </c>
      <c r="H9" s="25"/>
      <c r="I9" s="24" t="s">
        <v>67</v>
      </c>
      <c r="J9" s="17" t="s">
        <v>97</v>
      </c>
      <c r="K9" s="16" t="s">
        <v>93</v>
      </c>
      <c r="L9" s="16" t="s">
        <v>198</v>
      </c>
      <c r="M9" s="16" t="s">
        <v>72</v>
      </c>
      <c r="N9" s="16"/>
      <c r="O9" s="16" t="s">
        <v>50</v>
      </c>
      <c r="P9" s="16" t="s">
        <v>201</v>
      </c>
      <c r="Q9" s="28" t="s">
        <v>27</v>
      </c>
      <c r="R9" s="4" t="s">
        <v>33</v>
      </c>
      <c r="U9" s="87"/>
      <c r="V9" s="44" t="s">
        <v>41</v>
      </c>
    </row>
    <row r="10" spans="1:22" s="2" customFormat="1" ht="15.75" customHeight="1" x14ac:dyDescent="0.25">
      <c r="A10" s="34">
        <v>5</v>
      </c>
      <c r="B10" s="21" t="s">
        <v>192</v>
      </c>
      <c r="C10" s="21" t="s">
        <v>235</v>
      </c>
      <c r="D10" s="4" t="s">
        <v>63</v>
      </c>
      <c r="E10" s="22">
        <v>867717030609052</v>
      </c>
      <c r="F10" s="50"/>
      <c r="G10" s="4" t="s">
        <v>48</v>
      </c>
      <c r="H10" s="25"/>
      <c r="I10" s="25" t="s">
        <v>206</v>
      </c>
      <c r="J10" s="16" t="s">
        <v>205</v>
      </c>
      <c r="K10" s="16" t="s">
        <v>102</v>
      </c>
      <c r="L10" s="16" t="s">
        <v>198</v>
      </c>
      <c r="M10" s="16" t="s">
        <v>207</v>
      </c>
      <c r="N10" s="16"/>
      <c r="O10" s="16" t="s">
        <v>50</v>
      </c>
      <c r="P10" s="16" t="s">
        <v>201</v>
      </c>
      <c r="Q10" s="28" t="s">
        <v>25</v>
      </c>
      <c r="R10" s="4" t="s">
        <v>41</v>
      </c>
      <c r="U10" s="8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52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5" t="s">
        <v>6</v>
      </c>
      <c r="K4" s="85" t="s">
        <v>15</v>
      </c>
      <c r="L4" s="85"/>
      <c r="M4" s="85" t="s">
        <v>8</v>
      </c>
      <c r="N4" s="85"/>
      <c r="O4" s="109" t="s">
        <v>9</v>
      </c>
      <c r="P4" s="109" t="s">
        <v>18</v>
      </c>
      <c r="Q4" s="85" t="s">
        <v>26</v>
      </c>
      <c r="R4" s="85" t="s">
        <v>20</v>
      </c>
      <c r="U4" s="85" t="s">
        <v>26</v>
      </c>
      <c r="V4" s="85" t="s">
        <v>20</v>
      </c>
    </row>
    <row r="5" spans="1:22" ht="45" customHeight="1" x14ac:dyDescent="0.25">
      <c r="A5" s="10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5" t="s">
        <v>5</v>
      </c>
      <c r="H5" s="5" t="s">
        <v>7</v>
      </c>
      <c r="I5" s="19" t="s">
        <v>19</v>
      </c>
      <c r="J5" s="85"/>
      <c r="K5" s="75" t="s">
        <v>16</v>
      </c>
      <c r="L5" s="75" t="s">
        <v>17</v>
      </c>
      <c r="M5" s="74" t="s">
        <v>13</v>
      </c>
      <c r="N5" s="75" t="s">
        <v>14</v>
      </c>
      <c r="O5" s="109"/>
      <c r="P5" s="109"/>
      <c r="Q5" s="85"/>
      <c r="R5" s="85"/>
      <c r="U5" s="85"/>
      <c r="V5" s="85"/>
    </row>
    <row r="6" spans="1:22" s="62" customFormat="1" ht="15.75" customHeight="1" x14ac:dyDescent="0.25">
      <c r="A6" s="16">
        <v>1</v>
      </c>
      <c r="B6" s="21">
        <v>43229</v>
      </c>
      <c r="C6" s="21">
        <v>43321</v>
      </c>
      <c r="D6" s="16" t="s">
        <v>61</v>
      </c>
      <c r="E6" s="36">
        <v>866104022201910</v>
      </c>
      <c r="F6" s="16"/>
      <c r="G6" s="16" t="s">
        <v>54</v>
      </c>
      <c r="H6" s="16" t="s">
        <v>144</v>
      </c>
      <c r="I6" s="24" t="s">
        <v>67</v>
      </c>
      <c r="J6" s="17" t="s">
        <v>68</v>
      </c>
      <c r="K6" s="16" t="s">
        <v>65</v>
      </c>
      <c r="L6" s="16"/>
      <c r="M6" s="17" t="s">
        <v>69</v>
      </c>
      <c r="N6" s="16"/>
      <c r="O6" s="16" t="s">
        <v>50</v>
      </c>
      <c r="P6" s="16" t="s">
        <v>51</v>
      </c>
      <c r="Q6" s="28" t="s">
        <v>25</v>
      </c>
      <c r="R6" s="4" t="s">
        <v>46</v>
      </c>
      <c r="U6" s="86" t="s">
        <v>25</v>
      </c>
      <c r="V6" s="63" t="s">
        <v>28</v>
      </c>
    </row>
    <row r="7" spans="1:22" s="2" customFormat="1" ht="15.75" customHeight="1" x14ac:dyDescent="0.25">
      <c r="A7" s="34">
        <v>2</v>
      </c>
      <c r="B7" s="21">
        <v>43229</v>
      </c>
      <c r="C7" s="21">
        <v>43321</v>
      </c>
      <c r="D7" s="4" t="s">
        <v>61</v>
      </c>
      <c r="E7" s="22">
        <v>861694031128463</v>
      </c>
      <c r="F7" s="4"/>
      <c r="G7" s="4" t="s">
        <v>54</v>
      </c>
      <c r="H7" s="24"/>
      <c r="I7" s="24" t="s">
        <v>70</v>
      </c>
      <c r="J7" s="16"/>
      <c r="K7" s="16" t="s">
        <v>71</v>
      </c>
      <c r="L7" s="16" t="s">
        <v>65</v>
      </c>
      <c r="M7" s="16" t="s">
        <v>72</v>
      </c>
      <c r="N7" s="16"/>
      <c r="O7" s="16" t="s">
        <v>50</v>
      </c>
      <c r="P7" s="16" t="s">
        <v>51</v>
      </c>
      <c r="Q7" s="28" t="s">
        <v>27</v>
      </c>
      <c r="R7" s="4" t="s">
        <v>73</v>
      </c>
      <c r="U7" s="87"/>
      <c r="V7" s="44" t="s">
        <v>46</v>
      </c>
    </row>
    <row r="8" spans="1:22" s="2" customFormat="1" ht="15.75" customHeight="1" x14ac:dyDescent="0.25">
      <c r="A8" s="34">
        <v>3</v>
      </c>
      <c r="B8" s="21">
        <v>43229</v>
      </c>
      <c r="C8" s="21">
        <v>43321</v>
      </c>
      <c r="D8" s="4" t="s">
        <v>61</v>
      </c>
      <c r="E8" s="22">
        <v>861694031772021</v>
      </c>
      <c r="F8" s="4"/>
      <c r="G8" s="4" t="s">
        <v>54</v>
      </c>
      <c r="H8" s="25"/>
      <c r="I8" s="24" t="s">
        <v>66</v>
      </c>
      <c r="J8" s="17" t="s">
        <v>64</v>
      </c>
      <c r="K8" s="16"/>
      <c r="L8" s="16" t="s">
        <v>65</v>
      </c>
      <c r="M8" s="16" t="s">
        <v>72</v>
      </c>
      <c r="N8" s="16"/>
      <c r="O8" s="16" t="s">
        <v>50</v>
      </c>
      <c r="P8" s="16" t="s">
        <v>51</v>
      </c>
      <c r="Q8" s="28" t="s">
        <v>27</v>
      </c>
      <c r="R8" s="4" t="s">
        <v>73</v>
      </c>
      <c r="U8" s="8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8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7"/>
      <c r="K11" s="16"/>
      <c r="L11" s="16"/>
      <c r="M11" s="16"/>
      <c r="N11" s="16"/>
      <c r="O11" s="16"/>
      <c r="P11" s="16"/>
      <c r="Q11" s="28"/>
      <c r="R11" s="4"/>
      <c r="U11" s="8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17"/>
      <c r="K13" s="26"/>
      <c r="L13" s="16"/>
      <c r="M13" s="16"/>
      <c r="N13" s="26"/>
      <c r="O13" s="16"/>
      <c r="P13" s="16"/>
      <c r="Q13" s="33"/>
      <c r="R13" s="35"/>
      <c r="U13" s="8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1"/>
    </row>
    <row r="2" spans="1:22" ht="20.25" customHeight="1" x14ac:dyDescent="0.25">
      <c r="A2" s="93" t="s">
        <v>11</v>
      </c>
      <c r="B2" s="94"/>
      <c r="C2" s="94"/>
      <c r="D2" s="94"/>
      <c r="E2" s="95" t="s">
        <v>52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85" t="s">
        <v>6</v>
      </c>
      <c r="K4" s="85" t="s">
        <v>15</v>
      </c>
      <c r="L4" s="85"/>
      <c r="M4" s="85" t="s">
        <v>8</v>
      </c>
      <c r="N4" s="85"/>
      <c r="O4" s="109" t="s">
        <v>9</v>
      </c>
      <c r="P4" s="109" t="s">
        <v>18</v>
      </c>
      <c r="Q4" s="85" t="s">
        <v>26</v>
      </c>
      <c r="R4" s="85" t="s">
        <v>20</v>
      </c>
      <c r="U4" s="85" t="s">
        <v>26</v>
      </c>
      <c r="V4" s="85" t="s">
        <v>20</v>
      </c>
    </row>
    <row r="5" spans="1:22" ht="45" customHeight="1" x14ac:dyDescent="0.25">
      <c r="A5" s="107"/>
      <c r="B5" s="75" t="s">
        <v>1</v>
      </c>
      <c r="C5" s="75" t="s">
        <v>2</v>
      </c>
      <c r="D5" s="74" t="s">
        <v>3</v>
      </c>
      <c r="E5" s="74" t="s">
        <v>12</v>
      </c>
      <c r="F5" s="74" t="s">
        <v>4</v>
      </c>
      <c r="G5" s="5" t="s">
        <v>5</v>
      </c>
      <c r="H5" s="5" t="s">
        <v>7</v>
      </c>
      <c r="I5" s="19" t="s">
        <v>19</v>
      </c>
      <c r="J5" s="85"/>
      <c r="K5" s="75" t="s">
        <v>16</v>
      </c>
      <c r="L5" s="75" t="s">
        <v>17</v>
      </c>
      <c r="M5" s="74" t="s">
        <v>13</v>
      </c>
      <c r="N5" s="75" t="s">
        <v>14</v>
      </c>
      <c r="O5" s="109"/>
      <c r="P5" s="109"/>
      <c r="Q5" s="85"/>
      <c r="R5" s="85"/>
      <c r="U5" s="85"/>
      <c r="V5" s="85"/>
    </row>
    <row r="6" spans="1:22" s="2" customFormat="1" ht="15.75" customHeight="1" x14ac:dyDescent="0.25">
      <c r="A6" s="34">
        <v>1</v>
      </c>
      <c r="B6" s="21">
        <v>43229</v>
      </c>
      <c r="C6" s="21">
        <v>43321</v>
      </c>
      <c r="D6" s="4" t="s">
        <v>62</v>
      </c>
      <c r="E6" s="22">
        <v>864811036963051</v>
      </c>
      <c r="F6" s="4"/>
      <c r="G6" s="4" t="s">
        <v>48</v>
      </c>
      <c r="H6" s="16"/>
      <c r="I6" s="24" t="s">
        <v>99</v>
      </c>
      <c r="J6" s="17" t="s">
        <v>100</v>
      </c>
      <c r="K6" s="16"/>
      <c r="L6" s="16" t="s">
        <v>101</v>
      </c>
      <c r="M6" s="17" t="s">
        <v>145</v>
      </c>
      <c r="N6" s="16"/>
      <c r="O6" s="16" t="s">
        <v>50</v>
      </c>
      <c r="P6" s="16" t="s">
        <v>51</v>
      </c>
      <c r="Q6" s="28" t="s">
        <v>25</v>
      </c>
      <c r="R6" s="4" t="s">
        <v>41</v>
      </c>
      <c r="U6" s="8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192</v>
      </c>
      <c r="C7" s="21" t="s">
        <v>235</v>
      </c>
      <c r="D7" s="4" t="s">
        <v>62</v>
      </c>
      <c r="E7" s="22">
        <v>868345031033970</v>
      </c>
      <c r="F7" s="50"/>
      <c r="G7" s="4" t="s">
        <v>48</v>
      </c>
      <c r="H7" s="24"/>
      <c r="I7" s="24" t="s">
        <v>210</v>
      </c>
      <c r="J7" s="16"/>
      <c r="K7" s="16" t="s">
        <v>218</v>
      </c>
      <c r="L7" s="16" t="s">
        <v>101</v>
      </c>
      <c r="M7" s="17" t="s">
        <v>72</v>
      </c>
      <c r="N7" s="82" t="s">
        <v>211</v>
      </c>
      <c r="O7" s="16" t="s">
        <v>50</v>
      </c>
      <c r="P7" s="16" t="s">
        <v>201</v>
      </c>
      <c r="Q7" s="28" t="s">
        <v>27</v>
      </c>
      <c r="R7" s="4" t="s">
        <v>33</v>
      </c>
      <c r="U7" s="87"/>
      <c r="V7" s="44" t="s">
        <v>46</v>
      </c>
    </row>
    <row r="8" spans="1:22" s="2" customFormat="1" ht="15.75" customHeight="1" x14ac:dyDescent="0.25">
      <c r="A8" s="34">
        <v>3</v>
      </c>
      <c r="B8" s="21" t="s">
        <v>192</v>
      </c>
      <c r="C8" s="21" t="s">
        <v>235</v>
      </c>
      <c r="D8" s="4" t="s">
        <v>62</v>
      </c>
      <c r="E8" s="22">
        <v>864811036951825</v>
      </c>
      <c r="F8" s="50"/>
      <c r="G8" s="4" t="s">
        <v>48</v>
      </c>
      <c r="H8" s="25"/>
      <c r="I8" s="24" t="s">
        <v>153</v>
      </c>
      <c r="J8" s="17"/>
      <c r="K8" s="16" t="s">
        <v>219</v>
      </c>
      <c r="L8" s="16" t="s">
        <v>101</v>
      </c>
      <c r="M8" s="17" t="s">
        <v>72</v>
      </c>
      <c r="N8" s="82" t="s">
        <v>211</v>
      </c>
      <c r="O8" s="16" t="s">
        <v>50</v>
      </c>
      <c r="P8" s="16" t="s">
        <v>201</v>
      </c>
      <c r="Q8" s="28" t="s">
        <v>27</v>
      </c>
      <c r="R8" s="4" t="s">
        <v>33</v>
      </c>
      <c r="U8" s="87"/>
      <c r="V8" s="44" t="s">
        <v>30</v>
      </c>
    </row>
    <row r="9" spans="1:22" s="2" customFormat="1" ht="15.75" customHeight="1" x14ac:dyDescent="0.25">
      <c r="A9" s="34">
        <v>4</v>
      </c>
      <c r="B9" s="21" t="s">
        <v>192</v>
      </c>
      <c r="C9" s="21" t="s">
        <v>235</v>
      </c>
      <c r="D9" s="4" t="s">
        <v>62</v>
      </c>
      <c r="E9" s="22">
        <v>866050031766338</v>
      </c>
      <c r="F9" s="50"/>
      <c r="G9" s="4" t="s">
        <v>48</v>
      </c>
      <c r="H9" s="25"/>
      <c r="I9" s="24" t="s">
        <v>153</v>
      </c>
      <c r="J9" s="16" t="s">
        <v>215</v>
      </c>
      <c r="K9" s="16" t="s">
        <v>212</v>
      </c>
      <c r="L9" s="16" t="s">
        <v>213</v>
      </c>
      <c r="M9" s="16" t="s">
        <v>214</v>
      </c>
      <c r="N9" s="82" t="s">
        <v>211</v>
      </c>
      <c r="O9" s="16" t="s">
        <v>50</v>
      </c>
      <c r="P9" s="16" t="s">
        <v>201</v>
      </c>
      <c r="Q9" s="28" t="s">
        <v>27</v>
      </c>
      <c r="R9" s="4" t="s">
        <v>33</v>
      </c>
      <c r="U9" s="87"/>
      <c r="V9" s="44" t="s">
        <v>41</v>
      </c>
    </row>
    <row r="10" spans="1:22" s="2" customFormat="1" ht="15.75" customHeight="1" x14ac:dyDescent="0.25">
      <c r="A10" s="34">
        <v>5</v>
      </c>
      <c r="B10" s="21" t="s">
        <v>192</v>
      </c>
      <c r="C10" s="21" t="s">
        <v>235</v>
      </c>
      <c r="D10" s="4" t="s">
        <v>62</v>
      </c>
      <c r="E10" s="22">
        <v>868926034002599</v>
      </c>
      <c r="F10" s="50"/>
      <c r="G10" s="4" t="s">
        <v>48</v>
      </c>
      <c r="H10" s="25"/>
      <c r="I10" s="25" t="s">
        <v>210</v>
      </c>
      <c r="J10" s="16"/>
      <c r="K10" s="16" t="s">
        <v>209</v>
      </c>
      <c r="L10" s="16" t="s">
        <v>101</v>
      </c>
      <c r="M10" s="16" t="s">
        <v>72</v>
      </c>
      <c r="N10" s="82" t="s">
        <v>211</v>
      </c>
      <c r="O10" s="16" t="s">
        <v>50</v>
      </c>
      <c r="P10" s="16" t="s">
        <v>201</v>
      </c>
      <c r="Q10" s="28" t="s">
        <v>27</v>
      </c>
      <c r="R10" s="4" t="s">
        <v>33</v>
      </c>
      <c r="U10" s="8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92" t="s">
        <v>47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7"/>
      <c r="R1" s="49"/>
    </row>
    <row r="2" spans="1:21" ht="20.25" customHeight="1" x14ac:dyDescent="0.25">
      <c r="A2" s="93" t="s">
        <v>11</v>
      </c>
      <c r="B2" s="94"/>
      <c r="C2" s="94"/>
      <c r="D2" s="94"/>
      <c r="E2" s="95" t="s">
        <v>193</v>
      </c>
      <c r="F2" s="9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6" t="s">
        <v>0</v>
      </c>
      <c r="B4" s="98" t="s">
        <v>10</v>
      </c>
      <c r="C4" s="99"/>
      <c r="D4" s="99"/>
      <c r="E4" s="99"/>
      <c r="F4" s="99"/>
      <c r="G4" s="99"/>
      <c r="H4" s="99"/>
      <c r="I4" s="100"/>
      <c r="J4" s="101" t="s">
        <v>6</v>
      </c>
      <c r="K4" s="85" t="s">
        <v>15</v>
      </c>
      <c r="L4" s="85"/>
      <c r="M4" s="103" t="s">
        <v>8</v>
      </c>
      <c r="N4" s="104"/>
      <c r="O4" s="105" t="s">
        <v>9</v>
      </c>
      <c r="P4" s="105" t="s">
        <v>18</v>
      </c>
      <c r="Q4" s="85" t="s">
        <v>26</v>
      </c>
      <c r="R4" s="85" t="s">
        <v>20</v>
      </c>
      <c r="T4" s="85" t="s">
        <v>26</v>
      </c>
      <c r="U4" s="85" t="s">
        <v>20</v>
      </c>
    </row>
    <row r="5" spans="1:21" ht="45" customHeight="1" x14ac:dyDescent="0.25">
      <c r="A5" s="9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02"/>
      <c r="K5" s="1" t="s">
        <v>16</v>
      </c>
      <c r="L5" s="1" t="s">
        <v>17</v>
      </c>
      <c r="M5" s="20" t="s">
        <v>13</v>
      </c>
      <c r="N5" s="1" t="s">
        <v>14</v>
      </c>
      <c r="O5" s="106"/>
      <c r="P5" s="106"/>
      <c r="Q5" s="85"/>
      <c r="R5" s="85"/>
      <c r="T5" s="85"/>
      <c r="U5" s="85"/>
    </row>
    <row r="6" spans="1:21" s="2" customFormat="1" ht="15.75" customHeight="1" x14ac:dyDescent="0.25">
      <c r="A6" s="34">
        <v>1</v>
      </c>
      <c r="B6" s="21" t="s">
        <v>192</v>
      </c>
      <c r="C6" s="21" t="s">
        <v>235</v>
      </c>
      <c r="D6" s="4" t="s">
        <v>194</v>
      </c>
      <c r="E6" s="22">
        <v>1611030009</v>
      </c>
      <c r="F6" s="50"/>
      <c r="G6" s="4" t="s">
        <v>48</v>
      </c>
      <c r="H6" s="16"/>
      <c r="I6" s="24"/>
      <c r="J6" s="17" t="s">
        <v>233</v>
      </c>
      <c r="K6" s="16"/>
      <c r="L6" s="16"/>
      <c r="M6" s="17" t="s">
        <v>234</v>
      </c>
      <c r="N6" s="16"/>
      <c r="O6" s="16" t="s">
        <v>237</v>
      </c>
      <c r="P6" s="16" t="s">
        <v>201</v>
      </c>
      <c r="Q6" s="28" t="s">
        <v>25</v>
      </c>
      <c r="R6" s="4" t="s">
        <v>40</v>
      </c>
      <c r="T6" s="86" t="s">
        <v>25</v>
      </c>
      <c r="U6" s="44" t="s">
        <v>28</v>
      </c>
    </row>
    <row r="7" spans="1:21" s="58" customFormat="1" ht="15.75" customHeight="1" x14ac:dyDescent="0.25">
      <c r="A7" s="54">
        <v>2</v>
      </c>
      <c r="B7" s="21" t="s">
        <v>192</v>
      </c>
      <c r="C7" s="21" t="s">
        <v>235</v>
      </c>
      <c r="D7" s="4" t="s">
        <v>194</v>
      </c>
      <c r="E7" s="22">
        <v>1611030024</v>
      </c>
      <c r="F7" s="50"/>
      <c r="G7" s="4" t="s">
        <v>48</v>
      </c>
      <c r="H7" s="57"/>
      <c r="I7" s="57"/>
      <c r="J7" s="17" t="s">
        <v>233</v>
      </c>
      <c r="K7" s="54"/>
      <c r="L7" s="54"/>
      <c r="M7" s="17" t="s">
        <v>234</v>
      </c>
      <c r="N7" s="54"/>
      <c r="O7" s="16" t="s">
        <v>237</v>
      </c>
      <c r="P7" s="16" t="s">
        <v>201</v>
      </c>
      <c r="Q7" s="28" t="s">
        <v>25</v>
      </c>
      <c r="R7" s="4" t="s">
        <v>40</v>
      </c>
      <c r="T7" s="87"/>
      <c r="U7" s="59" t="s">
        <v>29</v>
      </c>
    </row>
    <row r="8" spans="1:21" s="58" customFormat="1" ht="15.75" customHeight="1" x14ac:dyDescent="0.25">
      <c r="A8" s="54">
        <v>3</v>
      </c>
      <c r="B8" s="21" t="s">
        <v>192</v>
      </c>
      <c r="C8" s="21" t="s">
        <v>235</v>
      </c>
      <c r="D8" s="4" t="s">
        <v>195</v>
      </c>
      <c r="E8" s="22" t="s">
        <v>196</v>
      </c>
      <c r="F8" s="50"/>
      <c r="G8" s="4" t="s">
        <v>48</v>
      </c>
      <c r="H8" s="60"/>
      <c r="I8" s="57"/>
      <c r="J8" s="26" t="s">
        <v>205</v>
      </c>
      <c r="K8" s="54"/>
      <c r="L8" s="54"/>
      <c r="M8" s="17" t="s">
        <v>234</v>
      </c>
      <c r="N8" s="54"/>
      <c r="O8" s="16" t="s">
        <v>237</v>
      </c>
      <c r="P8" s="16" t="s">
        <v>201</v>
      </c>
      <c r="Q8" s="28" t="s">
        <v>25</v>
      </c>
      <c r="R8" s="4" t="s">
        <v>40</v>
      </c>
      <c r="T8" s="87"/>
      <c r="U8" s="59" t="s">
        <v>30</v>
      </c>
    </row>
    <row r="9" spans="1:21" s="62" customFormat="1" ht="15.75" customHeight="1" x14ac:dyDescent="0.25">
      <c r="A9" s="16">
        <v>4</v>
      </c>
      <c r="B9" s="21" t="s">
        <v>58</v>
      </c>
      <c r="C9" s="21">
        <v>43321</v>
      </c>
      <c r="D9" s="4" t="s">
        <v>53</v>
      </c>
      <c r="E9" s="22">
        <v>862118021732414</v>
      </c>
      <c r="F9" s="4"/>
      <c r="G9" s="4" t="s">
        <v>54</v>
      </c>
      <c r="H9" s="16" t="s">
        <v>121</v>
      </c>
      <c r="I9" s="24" t="s">
        <v>120</v>
      </c>
      <c r="J9" s="17"/>
      <c r="K9" s="16" t="s">
        <v>119</v>
      </c>
      <c r="L9" s="16" t="s">
        <v>106</v>
      </c>
      <c r="M9" s="16" t="s">
        <v>72</v>
      </c>
      <c r="N9" s="16"/>
      <c r="O9" s="16" t="s">
        <v>50</v>
      </c>
      <c r="P9" s="16" t="s">
        <v>51</v>
      </c>
      <c r="Q9" s="33" t="s">
        <v>27</v>
      </c>
      <c r="R9" s="4" t="s">
        <v>33</v>
      </c>
      <c r="T9" s="87"/>
      <c r="U9" s="63" t="s">
        <v>41</v>
      </c>
    </row>
    <row r="10" spans="1:21" s="62" customFormat="1" ht="15.75" customHeight="1" x14ac:dyDescent="0.25">
      <c r="A10" s="16">
        <v>5</v>
      </c>
      <c r="B10" s="21" t="s">
        <v>58</v>
      </c>
      <c r="C10" s="21">
        <v>43321</v>
      </c>
      <c r="D10" s="4" t="s">
        <v>53</v>
      </c>
      <c r="E10" s="22">
        <v>862118021562431</v>
      </c>
      <c r="F10" s="4"/>
      <c r="G10" s="4" t="s">
        <v>54</v>
      </c>
      <c r="H10" s="24" t="s">
        <v>123</v>
      </c>
      <c r="I10" s="24" t="s">
        <v>122</v>
      </c>
      <c r="J10" s="16"/>
      <c r="K10" s="16" t="s">
        <v>119</v>
      </c>
      <c r="L10" s="16" t="s">
        <v>106</v>
      </c>
      <c r="M10" s="16" t="s">
        <v>72</v>
      </c>
      <c r="N10" s="16"/>
      <c r="O10" s="16" t="s">
        <v>50</v>
      </c>
      <c r="P10" s="16" t="s">
        <v>51</v>
      </c>
      <c r="Q10" s="33" t="s">
        <v>27</v>
      </c>
      <c r="R10" s="4" t="s">
        <v>33</v>
      </c>
      <c r="T10" s="88"/>
      <c r="U10" s="63" t="s">
        <v>40</v>
      </c>
    </row>
    <row r="11" spans="1:21" s="62" customFormat="1" ht="15.75" customHeight="1" x14ac:dyDescent="0.25">
      <c r="A11" s="16">
        <v>6</v>
      </c>
      <c r="B11" s="21" t="s">
        <v>58</v>
      </c>
      <c r="C11" s="21">
        <v>43321</v>
      </c>
      <c r="D11" s="4" t="s">
        <v>53</v>
      </c>
      <c r="E11" s="22">
        <v>862118021728842</v>
      </c>
      <c r="F11" s="4"/>
      <c r="G11" s="4" t="s">
        <v>54</v>
      </c>
      <c r="H11" s="4" t="s">
        <v>137</v>
      </c>
      <c r="I11" s="4" t="s">
        <v>138</v>
      </c>
      <c r="J11" s="4"/>
      <c r="K11" s="4"/>
      <c r="L11" s="16" t="s">
        <v>106</v>
      </c>
      <c r="M11" s="16" t="s">
        <v>72</v>
      </c>
      <c r="N11" s="16"/>
      <c r="O11" s="16" t="s">
        <v>50</v>
      </c>
      <c r="P11" s="16" t="s">
        <v>51</v>
      </c>
      <c r="Q11" s="33" t="s">
        <v>27</v>
      </c>
      <c r="R11" s="4" t="s">
        <v>33</v>
      </c>
      <c r="T11" s="89" t="s">
        <v>27</v>
      </c>
      <c r="U11" s="63" t="s">
        <v>32</v>
      </c>
    </row>
    <row r="12" spans="1:21" s="66" customFormat="1" ht="15.75" customHeight="1" x14ac:dyDescent="0.25">
      <c r="A12" s="16">
        <v>7</v>
      </c>
      <c r="B12" s="21" t="s">
        <v>58</v>
      </c>
      <c r="C12" s="21">
        <v>43321</v>
      </c>
      <c r="D12" s="4" t="s">
        <v>53</v>
      </c>
      <c r="E12" s="22">
        <v>864161020964776</v>
      </c>
      <c r="F12" s="4"/>
      <c r="G12" s="4" t="s">
        <v>54</v>
      </c>
      <c r="H12" s="25" t="s">
        <v>136</v>
      </c>
      <c r="I12" s="24" t="s">
        <v>135</v>
      </c>
      <c r="J12" s="16"/>
      <c r="K12" s="16" t="s">
        <v>126</v>
      </c>
      <c r="L12" s="16" t="s">
        <v>106</v>
      </c>
      <c r="M12" s="16" t="s">
        <v>72</v>
      </c>
      <c r="N12" s="16"/>
      <c r="O12" s="16" t="s">
        <v>50</v>
      </c>
      <c r="P12" s="16" t="s">
        <v>51</v>
      </c>
      <c r="Q12" s="33" t="s">
        <v>27</v>
      </c>
      <c r="R12" s="4" t="s">
        <v>33</v>
      </c>
      <c r="T12" s="90"/>
      <c r="U12" s="67" t="s">
        <v>33</v>
      </c>
    </row>
    <row r="13" spans="1:21" s="62" customFormat="1" ht="15.75" customHeight="1" x14ac:dyDescent="0.25">
      <c r="A13" s="16">
        <v>8</v>
      </c>
      <c r="B13" s="21" t="s">
        <v>58</v>
      </c>
      <c r="C13" s="21">
        <v>43321</v>
      </c>
      <c r="D13" s="4" t="s">
        <v>53</v>
      </c>
      <c r="E13" s="22">
        <v>865904020112832</v>
      </c>
      <c r="F13" s="4"/>
      <c r="G13" s="4" t="s">
        <v>54</v>
      </c>
      <c r="H13" s="25" t="s">
        <v>114</v>
      </c>
      <c r="I13" s="4" t="s">
        <v>113</v>
      </c>
      <c r="J13" s="4"/>
      <c r="K13" s="4" t="s">
        <v>112</v>
      </c>
      <c r="L13" s="16" t="s">
        <v>106</v>
      </c>
      <c r="M13" s="16" t="s">
        <v>72</v>
      </c>
      <c r="N13" s="16"/>
      <c r="O13" s="16" t="s">
        <v>50</v>
      </c>
      <c r="P13" s="16" t="s">
        <v>51</v>
      </c>
      <c r="Q13" s="33" t="s">
        <v>27</v>
      </c>
      <c r="R13" s="4" t="s">
        <v>33</v>
      </c>
      <c r="T13" s="91"/>
      <c r="U13" s="63" t="s">
        <v>34</v>
      </c>
    </row>
    <row r="14" spans="1:21" s="62" customFormat="1" ht="15.75" customHeight="1" x14ac:dyDescent="0.25">
      <c r="A14" s="16">
        <v>9</v>
      </c>
      <c r="B14" s="21" t="s">
        <v>58</v>
      </c>
      <c r="C14" s="21">
        <v>43321</v>
      </c>
      <c r="D14" s="4" t="s">
        <v>53</v>
      </c>
      <c r="E14" s="22">
        <v>863306022861972</v>
      </c>
      <c r="F14" s="4"/>
      <c r="G14" s="4" t="s">
        <v>54</v>
      </c>
      <c r="H14" s="16"/>
      <c r="I14" s="17" t="s">
        <v>117</v>
      </c>
      <c r="J14" s="16"/>
      <c r="K14" s="16" t="s">
        <v>106</v>
      </c>
      <c r="L14" s="16"/>
      <c r="M14" s="16" t="s">
        <v>72</v>
      </c>
      <c r="N14" s="16"/>
      <c r="O14" s="16" t="s">
        <v>50</v>
      </c>
      <c r="P14" s="16" t="s">
        <v>51</v>
      </c>
      <c r="Q14" s="33" t="s">
        <v>27</v>
      </c>
      <c r="R14" s="4" t="s">
        <v>33</v>
      </c>
    </row>
    <row r="15" spans="1:21" s="62" customFormat="1" ht="16.5" x14ac:dyDescent="0.25">
      <c r="A15" s="16">
        <v>10</v>
      </c>
      <c r="B15" s="21" t="s">
        <v>58</v>
      </c>
      <c r="C15" s="21">
        <v>43321</v>
      </c>
      <c r="D15" s="4" t="s">
        <v>53</v>
      </c>
      <c r="E15" s="22">
        <v>865904027271334</v>
      </c>
      <c r="F15" s="4"/>
      <c r="G15" s="4" t="s">
        <v>54</v>
      </c>
      <c r="H15" s="16" t="s">
        <v>134</v>
      </c>
      <c r="I15" s="16" t="s">
        <v>133</v>
      </c>
      <c r="J15" s="16"/>
      <c r="K15" s="16" t="s">
        <v>126</v>
      </c>
      <c r="L15" s="16" t="s">
        <v>106</v>
      </c>
      <c r="M15" s="16" t="s">
        <v>72</v>
      </c>
      <c r="N15" s="16"/>
      <c r="O15" s="16" t="s">
        <v>50</v>
      </c>
      <c r="P15" s="16" t="s">
        <v>51</v>
      </c>
      <c r="Q15" s="33" t="s">
        <v>27</v>
      </c>
      <c r="R15" s="4" t="s">
        <v>33</v>
      </c>
    </row>
    <row r="16" spans="1:21" s="62" customFormat="1" ht="16.5" x14ac:dyDescent="0.25">
      <c r="A16" s="16">
        <v>11</v>
      </c>
      <c r="B16" s="21" t="s">
        <v>58</v>
      </c>
      <c r="C16" s="21">
        <v>43321</v>
      </c>
      <c r="D16" s="4" t="s">
        <v>53</v>
      </c>
      <c r="E16" s="22">
        <v>866762025245992</v>
      </c>
      <c r="F16" s="4"/>
      <c r="G16" s="4" t="s">
        <v>54</v>
      </c>
      <c r="H16" s="26"/>
      <c r="I16" s="26" t="s">
        <v>139</v>
      </c>
      <c r="J16" s="26" t="s">
        <v>140</v>
      </c>
      <c r="K16" s="16" t="s">
        <v>106</v>
      </c>
      <c r="L16" s="16"/>
      <c r="M16" s="16"/>
      <c r="N16" s="16"/>
      <c r="O16" s="16" t="s">
        <v>50</v>
      </c>
      <c r="P16" s="16" t="s">
        <v>51</v>
      </c>
      <c r="Q16" s="33" t="s">
        <v>27</v>
      </c>
      <c r="R16" s="4" t="s">
        <v>33</v>
      </c>
      <c r="T16" s="68" t="s">
        <v>21</v>
      </c>
      <c r="U16" s="38" t="s">
        <v>22</v>
      </c>
    </row>
    <row r="17" spans="1:21" s="58" customFormat="1" ht="16.5" x14ac:dyDescent="0.25">
      <c r="A17" s="54">
        <v>12</v>
      </c>
      <c r="B17" s="21" t="s">
        <v>58</v>
      </c>
      <c r="C17" s="21">
        <v>43321</v>
      </c>
      <c r="D17" s="16" t="s">
        <v>53</v>
      </c>
      <c r="E17" s="36">
        <v>865904027284238</v>
      </c>
      <c r="F17" s="16"/>
      <c r="G17" s="16" t="s">
        <v>54</v>
      </c>
      <c r="H17" s="16"/>
      <c r="I17" s="16" t="s">
        <v>107</v>
      </c>
      <c r="J17" s="16" t="s">
        <v>108</v>
      </c>
      <c r="K17" s="16" t="s">
        <v>106</v>
      </c>
      <c r="L17" s="16"/>
      <c r="M17" s="16" t="s">
        <v>92</v>
      </c>
      <c r="N17" s="16"/>
      <c r="O17" s="16" t="s">
        <v>50</v>
      </c>
      <c r="P17" s="16" t="s">
        <v>51</v>
      </c>
      <c r="Q17" s="17" t="s">
        <v>25</v>
      </c>
      <c r="R17" s="16" t="s">
        <v>41</v>
      </c>
      <c r="T17" s="71" t="s">
        <v>24</v>
      </c>
      <c r="U17" s="72">
        <f>COUNTIF(Q6:Q105,"PM")</f>
        <v>45</v>
      </c>
    </row>
    <row r="18" spans="1:21" s="58" customFormat="1" ht="16.5" x14ac:dyDescent="0.25">
      <c r="A18" s="54">
        <v>13</v>
      </c>
      <c r="B18" s="21" t="s">
        <v>58</v>
      </c>
      <c r="C18" s="21">
        <v>43321</v>
      </c>
      <c r="D18" s="16" t="s">
        <v>53</v>
      </c>
      <c r="E18" s="77" t="s">
        <v>55</v>
      </c>
      <c r="F18" s="16"/>
      <c r="G18" s="16" t="s">
        <v>54</v>
      </c>
      <c r="H18" s="16" t="s">
        <v>116</v>
      </c>
      <c r="I18" s="16" t="s">
        <v>115</v>
      </c>
      <c r="J18" s="16"/>
      <c r="K18" s="16"/>
      <c r="L18" s="16" t="s">
        <v>106</v>
      </c>
      <c r="M18" s="16" t="s">
        <v>72</v>
      </c>
      <c r="N18" s="16"/>
      <c r="O18" s="16" t="s">
        <v>50</v>
      </c>
      <c r="P18" s="16" t="s">
        <v>51</v>
      </c>
      <c r="Q18" s="17" t="s">
        <v>27</v>
      </c>
      <c r="R18" s="16" t="s">
        <v>33</v>
      </c>
      <c r="T18" s="71" t="s">
        <v>23</v>
      </c>
      <c r="U18" s="72">
        <f>COUNTIF(Q6:Q105,"PC")</f>
        <v>27</v>
      </c>
    </row>
    <row r="19" spans="1:21" s="62" customFormat="1" ht="16.5" x14ac:dyDescent="0.25">
      <c r="A19" s="16">
        <v>14</v>
      </c>
      <c r="B19" s="21" t="s">
        <v>58</v>
      </c>
      <c r="C19" s="21">
        <v>43321</v>
      </c>
      <c r="D19" s="4" t="s">
        <v>53</v>
      </c>
      <c r="E19" s="76" t="s">
        <v>56</v>
      </c>
      <c r="F19" s="4"/>
      <c r="G19" s="4" t="s">
        <v>54</v>
      </c>
      <c r="H19" s="16" t="s">
        <v>130</v>
      </c>
      <c r="I19" s="16" t="s">
        <v>129</v>
      </c>
      <c r="J19" s="16"/>
      <c r="K19" s="16" t="s">
        <v>126</v>
      </c>
      <c r="L19" s="16" t="s">
        <v>106</v>
      </c>
      <c r="M19" s="16" t="s">
        <v>72</v>
      </c>
      <c r="N19" s="16"/>
      <c r="O19" s="16" t="s">
        <v>50</v>
      </c>
      <c r="P19" s="16" t="s">
        <v>51</v>
      </c>
      <c r="Q19" s="33" t="s">
        <v>27</v>
      </c>
      <c r="R19" s="4" t="s">
        <v>33</v>
      </c>
      <c r="T19" s="64"/>
      <c r="U19" s="64"/>
    </row>
    <row r="20" spans="1:21" s="58" customFormat="1" ht="16.5" x14ac:dyDescent="0.25">
      <c r="A20" s="54">
        <v>15</v>
      </c>
      <c r="B20" s="21" t="s">
        <v>58</v>
      </c>
      <c r="C20" s="21">
        <v>43321</v>
      </c>
      <c r="D20" s="4" t="s">
        <v>53</v>
      </c>
      <c r="E20" s="22">
        <v>864161020964792</v>
      </c>
      <c r="F20" s="4"/>
      <c r="G20" s="4" t="s">
        <v>54</v>
      </c>
      <c r="H20" s="16" t="s">
        <v>131</v>
      </c>
      <c r="I20" s="16" t="s">
        <v>132</v>
      </c>
      <c r="J20" s="16" t="s">
        <v>141</v>
      </c>
      <c r="K20" s="16"/>
      <c r="L20" s="16" t="s">
        <v>106</v>
      </c>
      <c r="M20" s="16" t="s">
        <v>72</v>
      </c>
      <c r="N20" s="16"/>
      <c r="O20" s="16" t="s">
        <v>50</v>
      </c>
      <c r="P20" s="16" t="s">
        <v>51</v>
      </c>
      <c r="Q20" s="33" t="s">
        <v>27</v>
      </c>
      <c r="R20" s="4" t="s">
        <v>33</v>
      </c>
    </row>
    <row r="21" spans="1:21" s="62" customFormat="1" ht="16.5" x14ac:dyDescent="0.25">
      <c r="A21" s="16">
        <v>16</v>
      </c>
      <c r="B21" s="21" t="s">
        <v>58</v>
      </c>
      <c r="C21" s="21">
        <v>43321</v>
      </c>
      <c r="D21" s="4" t="s">
        <v>53</v>
      </c>
      <c r="E21" s="76" t="s">
        <v>57</v>
      </c>
      <c r="F21" s="4"/>
      <c r="G21" s="4" t="s">
        <v>54</v>
      </c>
      <c r="H21" s="16" t="s">
        <v>118</v>
      </c>
      <c r="I21" s="16" t="s">
        <v>105</v>
      </c>
      <c r="J21" s="16"/>
      <c r="K21" s="16"/>
      <c r="L21" s="16" t="s">
        <v>106</v>
      </c>
      <c r="M21" s="16" t="s">
        <v>72</v>
      </c>
      <c r="N21" s="16"/>
      <c r="O21" s="16" t="s">
        <v>50</v>
      </c>
      <c r="P21" s="16" t="s">
        <v>51</v>
      </c>
      <c r="Q21" s="33" t="s">
        <v>27</v>
      </c>
      <c r="R21" s="4" t="s">
        <v>33</v>
      </c>
    </row>
    <row r="22" spans="1:21" ht="16.5" x14ac:dyDescent="0.25">
      <c r="A22" s="34">
        <v>17</v>
      </c>
      <c r="B22" s="21" t="s">
        <v>58</v>
      </c>
      <c r="C22" s="21">
        <v>43321</v>
      </c>
      <c r="D22" s="4" t="s">
        <v>53</v>
      </c>
      <c r="E22" s="22">
        <v>862118021618829</v>
      </c>
      <c r="F22" s="4"/>
      <c r="G22" s="4" t="s">
        <v>54</v>
      </c>
      <c r="H22" s="4" t="s">
        <v>111</v>
      </c>
      <c r="I22" s="4" t="s">
        <v>110</v>
      </c>
      <c r="J22" s="4"/>
      <c r="K22" s="4" t="s">
        <v>109</v>
      </c>
      <c r="L22" s="16" t="s">
        <v>106</v>
      </c>
      <c r="M22" s="16" t="s">
        <v>72</v>
      </c>
      <c r="N22" s="16"/>
      <c r="O22" s="16" t="s">
        <v>50</v>
      </c>
      <c r="P22" s="16" t="s">
        <v>51</v>
      </c>
      <c r="Q22" s="33" t="s">
        <v>27</v>
      </c>
      <c r="R22" s="4" t="s">
        <v>33</v>
      </c>
      <c r="T22" s="48" t="s">
        <v>20</v>
      </c>
      <c r="U22" s="47" t="s">
        <v>22</v>
      </c>
    </row>
    <row r="23" spans="1:21" ht="16.5" x14ac:dyDescent="0.25">
      <c r="A23" s="34">
        <v>18</v>
      </c>
      <c r="B23" s="21" t="s">
        <v>58</v>
      </c>
      <c r="C23" s="21">
        <v>43321</v>
      </c>
      <c r="D23" s="4" t="s">
        <v>53</v>
      </c>
      <c r="E23" s="22">
        <v>865904020101645</v>
      </c>
      <c r="F23" s="4"/>
      <c r="G23" s="4" t="s">
        <v>54</v>
      </c>
      <c r="H23" s="16" t="s">
        <v>125</v>
      </c>
      <c r="I23" s="16" t="s">
        <v>124</v>
      </c>
      <c r="J23" s="16"/>
      <c r="K23" s="16" t="s">
        <v>112</v>
      </c>
      <c r="L23" s="16" t="s">
        <v>106</v>
      </c>
      <c r="M23" s="16" t="s">
        <v>72</v>
      </c>
      <c r="N23" s="16"/>
      <c r="O23" s="16" t="s">
        <v>50</v>
      </c>
      <c r="P23" s="16" t="s">
        <v>51</v>
      </c>
      <c r="Q23" s="33" t="s">
        <v>27</v>
      </c>
      <c r="R23" s="4" t="s">
        <v>33</v>
      </c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21" t="s">
        <v>58</v>
      </c>
      <c r="C24" s="21">
        <v>43321</v>
      </c>
      <c r="D24" s="4" t="s">
        <v>53</v>
      </c>
      <c r="E24" s="22">
        <v>865904020106388</v>
      </c>
      <c r="F24" s="4"/>
      <c r="G24" s="4" t="s">
        <v>54</v>
      </c>
      <c r="H24" s="16" t="s">
        <v>128</v>
      </c>
      <c r="I24" s="16" t="s">
        <v>127</v>
      </c>
      <c r="J24" s="16"/>
      <c r="K24" s="16" t="s">
        <v>126</v>
      </c>
      <c r="L24" s="16" t="s">
        <v>106</v>
      </c>
      <c r="M24" s="16" t="s">
        <v>72</v>
      </c>
      <c r="N24" s="16"/>
      <c r="O24" s="16" t="s">
        <v>50</v>
      </c>
      <c r="P24" s="16" t="s">
        <v>51</v>
      </c>
      <c r="Q24" s="33" t="s">
        <v>27</v>
      </c>
      <c r="R24" s="4" t="s">
        <v>33</v>
      </c>
      <c r="T24" s="46" t="s">
        <v>45</v>
      </c>
      <c r="U24" s="47">
        <f>COUNTIF(R6:R105,"GSM")</f>
        <v>2</v>
      </c>
    </row>
    <row r="25" spans="1:21" ht="16.5" x14ac:dyDescent="0.25">
      <c r="A25" s="34">
        <v>20</v>
      </c>
      <c r="B25" s="37" t="s">
        <v>148</v>
      </c>
      <c r="C25" s="16" t="s">
        <v>187</v>
      </c>
      <c r="D25" s="16" t="s">
        <v>53</v>
      </c>
      <c r="E25" s="36">
        <v>867330026963093</v>
      </c>
      <c r="F25" s="16"/>
      <c r="G25" s="16" t="s">
        <v>54</v>
      </c>
      <c r="H25" s="16"/>
      <c r="I25" s="16" t="s">
        <v>162</v>
      </c>
      <c r="J25" s="16" t="s">
        <v>164</v>
      </c>
      <c r="K25" s="16" t="s">
        <v>161</v>
      </c>
      <c r="L25" s="16" t="s">
        <v>106</v>
      </c>
      <c r="M25" s="16" t="s">
        <v>190</v>
      </c>
      <c r="N25" s="16"/>
      <c r="O25" s="16" t="s">
        <v>50</v>
      </c>
      <c r="P25" s="16" t="s">
        <v>51</v>
      </c>
      <c r="Q25" s="17" t="s">
        <v>25</v>
      </c>
      <c r="R25" s="16" t="s">
        <v>40</v>
      </c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 t="s">
        <v>148</v>
      </c>
      <c r="C26" s="16" t="s">
        <v>187</v>
      </c>
      <c r="D26" s="16" t="s">
        <v>53</v>
      </c>
      <c r="E26" s="36">
        <v>864161026899653</v>
      </c>
      <c r="F26" s="16"/>
      <c r="G26" s="16" t="s">
        <v>54</v>
      </c>
      <c r="H26" s="16"/>
      <c r="I26" s="16" t="s">
        <v>166</v>
      </c>
      <c r="J26" s="16" t="s">
        <v>142</v>
      </c>
      <c r="K26" s="16" t="s">
        <v>165</v>
      </c>
      <c r="L26" s="16" t="s">
        <v>106</v>
      </c>
      <c r="M26" s="16" t="s">
        <v>150</v>
      </c>
      <c r="N26" s="16"/>
      <c r="O26" s="16" t="s">
        <v>50</v>
      </c>
      <c r="P26" s="16" t="s">
        <v>51</v>
      </c>
      <c r="Q26" s="17" t="s">
        <v>25</v>
      </c>
      <c r="R26" s="16" t="s">
        <v>41</v>
      </c>
      <c r="T26" s="46" t="s">
        <v>42</v>
      </c>
      <c r="U26" s="47">
        <f>COUNTIF(R6:R105,"NG")</f>
        <v>17</v>
      </c>
    </row>
    <row r="27" spans="1:21" ht="16.5" x14ac:dyDescent="0.25">
      <c r="A27" s="34">
        <v>22</v>
      </c>
      <c r="B27" s="37" t="s">
        <v>148</v>
      </c>
      <c r="C27" s="16" t="s">
        <v>187</v>
      </c>
      <c r="D27" s="16" t="s">
        <v>53</v>
      </c>
      <c r="E27" s="36">
        <v>866762024159269</v>
      </c>
      <c r="F27" s="16"/>
      <c r="G27" s="16" t="s">
        <v>54</v>
      </c>
      <c r="H27" s="16" t="s">
        <v>156</v>
      </c>
      <c r="I27" s="16" t="s">
        <v>155</v>
      </c>
      <c r="J27" s="16"/>
      <c r="K27" s="16" t="s">
        <v>126</v>
      </c>
      <c r="L27" s="16" t="s">
        <v>106</v>
      </c>
      <c r="M27" s="16" t="s">
        <v>72</v>
      </c>
      <c r="N27" s="16"/>
      <c r="O27" s="16" t="s">
        <v>50</v>
      </c>
      <c r="P27" s="16" t="s">
        <v>51</v>
      </c>
      <c r="Q27" s="17" t="s">
        <v>27</v>
      </c>
      <c r="R27" s="16" t="s">
        <v>33</v>
      </c>
      <c r="T27" s="46" t="s">
        <v>31</v>
      </c>
      <c r="U27" s="47">
        <f>COUNTIF(R6:R105,"LK")</f>
        <v>7</v>
      </c>
    </row>
    <row r="28" spans="1:21" ht="16.5" x14ac:dyDescent="0.25">
      <c r="A28" s="34">
        <v>23</v>
      </c>
      <c r="B28" s="37" t="s">
        <v>148</v>
      </c>
      <c r="C28" s="16" t="s">
        <v>187</v>
      </c>
      <c r="D28" s="16" t="s">
        <v>53</v>
      </c>
      <c r="E28" s="36">
        <v>862118020877830</v>
      </c>
      <c r="F28" s="16"/>
      <c r="G28" s="16" t="s">
        <v>54</v>
      </c>
      <c r="H28" s="16" t="s">
        <v>158</v>
      </c>
      <c r="I28" s="16" t="s">
        <v>157</v>
      </c>
      <c r="J28" s="16"/>
      <c r="K28" s="16" t="s">
        <v>126</v>
      </c>
      <c r="L28" s="16" t="s">
        <v>106</v>
      </c>
      <c r="M28" s="16" t="s">
        <v>72</v>
      </c>
      <c r="N28" s="16"/>
      <c r="O28" s="16" t="s">
        <v>50</v>
      </c>
      <c r="P28" s="16" t="s">
        <v>51</v>
      </c>
      <c r="Q28" s="17" t="s">
        <v>27</v>
      </c>
      <c r="R28" s="16" t="s">
        <v>33</v>
      </c>
      <c r="T28" s="46" t="s">
        <v>37</v>
      </c>
      <c r="U28" s="47">
        <f>COUNTIF(R6:R105,"MCH")</f>
        <v>2</v>
      </c>
    </row>
    <row r="29" spans="1:21" ht="16.5" x14ac:dyDescent="0.25">
      <c r="A29" s="34"/>
      <c r="B29" s="37" t="s">
        <v>148</v>
      </c>
      <c r="C29" s="16" t="s">
        <v>187</v>
      </c>
      <c r="D29" s="16" t="s">
        <v>53</v>
      </c>
      <c r="E29" s="36">
        <v>863306024477546</v>
      </c>
      <c r="F29" s="16"/>
      <c r="G29" s="16" t="s">
        <v>54</v>
      </c>
      <c r="H29" s="16" t="s">
        <v>168</v>
      </c>
      <c r="I29" s="16" t="s">
        <v>167</v>
      </c>
      <c r="J29" s="16" t="s">
        <v>170</v>
      </c>
      <c r="K29" s="16" t="s">
        <v>126</v>
      </c>
      <c r="L29" s="16" t="s">
        <v>106</v>
      </c>
      <c r="M29" s="16" t="s">
        <v>169</v>
      </c>
      <c r="N29" s="16"/>
      <c r="O29" s="16" t="s">
        <v>50</v>
      </c>
      <c r="P29" s="16" t="s">
        <v>51</v>
      </c>
      <c r="Q29" s="17" t="s">
        <v>25</v>
      </c>
      <c r="R29" s="16" t="s">
        <v>40</v>
      </c>
      <c r="T29" s="46" t="s">
        <v>38</v>
      </c>
      <c r="U29" s="47">
        <f>COUNTIF(R6:R105,"NCFW")</f>
        <v>37</v>
      </c>
    </row>
    <row r="30" spans="1:21" ht="16.5" x14ac:dyDescent="0.25">
      <c r="A30" s="34"/>
      <c r="B30" s="37" t="s">
        <v>148</v>
      </c>
      <c r="C30" s="16" t="s">
        <v>187</v>
      </c>
      <c r="D30" s="16" t="s">
        <v>53</v>
      </c>
      <c r="E30" s="36">
        <v>865904027284238</v>
      </c>
      <c r="F30" s="16"/>
      <c r="G30" s="16" t="s">
        <v>54</v>
      </c>
      <c r="H30" s="16"/>
      <c r="I30" s="16" t="s">
        <v>132</v>
      </c>
      <c r="J30" s="16" t="s">
        <v>159</v>
      </c>
      <c r="K30" s="16" t="s">
        <v>106</v>
      </c>
      <c r="L30" s="16"/>
      <c r="M30" s="16"/>
      <c r="N30" s="16"/>
      <c r="O30" s="16" t="s">
        <v>50</v>
      </c>
      <c r="P30" s="16" t="s">
        <v>51</v>
      </c>
      <c r="Q30" s="17" t="s">
        <v>27</v>
      </c>
      <c r="R30" s="16" t="s">
        <v>34</v>
      </c>
      <c r="T30" s="46" t="s">
        <v>39</v>
      </c>
      <c r="U30" s="47">
        <f>COUNTIF(R6:R105,"KL")</f>
        <v>5</v>
      </c>
    </row>
    <row r="31" spans="1:21" ht="16.5" x14ac:dyDescent="0.25">
      <c r="A31" s="34"/>
      <c r="B31" s="37" t="s">
        <v>148</v>
      </c>
      <c r="C31" s="16" t="s">
        <v>187</v>
      </c>
      <c r="D31" s="16" t="s">
        <v>53</v>
      </c>
      <c r="E31" s="36">
        <v>863306024405463</v>
      </c>
      <c r="F31" s="16"/>
      <c r="G31" s="16" t="s">
        <v>54</v>
      </c>
      <c r="H31" s="16" t="s">
        <v>172</v>
      </c>
      <c r="I31" s="16" t="s">
        <v>171</v>
      </c>
      <c r="J31" s="16"/>
      <c r="K31" s="16" t="s">
        <v>126</v>
      </c>
      <c r="L31" s="16" t="s">
        <v>106</v>
      </c>
      <c r="M31" s="16" t="s">
        <v>72</v>
      </c>
      <c r="N31" s="16"/>
      <c r="O31" s="16" t="s">
        <v>50</v>
      </c>
      <c r="P31" s="16" t="s">
        <v>51</v>
      </c>
      <c r="Q31" s="17" t="s">
        <v>27</v>
      </c>
      <c r="R31" s="16" t="s">
        <v>33</v>
      </c>
    </row>
    <row r="32" spans="1:21" ht="16.5" x14ac:dyDescent="0.25">
      <c r="A32" s="34"/>
      <c r="B32" s="37" t="s">
        <v>148</v>
      </c>
      <c r="C32" s="16" t="s">
        <v>187</v>
      </c>
      <c r="D32" s="16" t="s">
        <v>53</v>
      </c>
      <c r="E32" s="36">
        <v>864161020990359</v>
      </c>
      <c r="F32" s="16"/>
      <c r="G32" s="16" t="s">
        <v>54</v>
      </c>
      <c r="H32" s="16"/>
      <c r="I32" s="16" t="s">
        <v>163</v>
      </c>
      <c r="J32" s="16" t="s">
        <v>159</v>
      </c>
      <c r="K32" s="16" t="s">
        <v>106</v>
      </c>
      <c r="L32" s="16"/>
      <c r="M32" s="16"/>
      <c r="N32" s="16"/>
      <c r="O32" s="16" t="s">
        <v>50</v>
      </c>
      <c r="P32" s="16" t="s">
        <v>51</v>
      </c>
      <c r="Q32" s="17" t="s">
        <v>27</v>
      </c>
      <c r="R32" s="16" t="s">
        <v>34</v>
      </c>
    </row>
    <row r="33" spans="1:18" ht="16.5" x14ac:dyDescent="0.25">
      <c r="A33" s="34"/>
      <c r="B33" s="37" t="s">
        <v>148</v>
      </c>
      <c r="C33" s="16" t="s">
        <v>187</v>
      </c>
      <c r="D33" s="16" t="s">
        <v>53</v>
      </c>
      <c r="E33" s="36">
        <v>862118021618829</v>
      </c>
      <c r="F33" s="16"/>
      <c r="G33" s="16" t="s">
        <v>54</v>
      </c>
      <c r="H33" s="16"/>
      <c r="I33" s="16" t="s">
        <v>132</v>
      </c>
      <c r="J33" s="16" t="s">
        <v>159</v>
      </c>
      <c r="K33" s="16" t="s">
        <v>106</v>
      </c>
      <c r="L33" s="16"/>
      <c r="M33" s="16"/>
      <c r="N33" s="16"/>
      <c r="O33" s="16" t="s">
        <v>50</v>
      </c>
      <c r="P33" s="16" t="s">
        <v>51</v>
      </c>
      <c r="Q33" s="17" t="s">
        <v>27</v>
      </c>
      <c r="R33" s="16" t="s">
        <v>34</v>
      </c>
    </row>
    <row r="34" spans="1:18" ht="16.5" x14ac:dyDescent="0.25">
      <c r="A34" s="34"/>
      <c r="B34" s="37" t="s">
        <v>148</v>
      </c>
      <c r="C34" s="16" t="s">
        <v>187</v>
      </c>
      <c r="D34" s="16" t="s">
        <v>53</v>
      </c>
      <c r="E34" s="77" t="s">
        <v>149</v>
      </c>
      <c r="F34" s="16"/>
      <c r="G34" s="16" t="s">
        <v>54</v>
      </c>
      <c r="H34" s="25" t="s">
        <v>188</v>
      </c>
      <c r="I34" s="16" t="s">
        <v>160</v>
      </c>
      <c r="J34" s="16"/>
      <c r="K34" s="16" t="s">
        <v>126</v>
      </c>
      <c r="L34" s="16" t="s">
        <v>106</v>
      </c>
      <c r="M34" s="16" t="s">
        <v>72</v>
      </c>
      <c r="N34" s="16"/>
      <c r="O34" s="16" t="s">
        <v>50</v>
      </c>
      <c r="P34" s="16" t="s">
        <v>51</v>
      </c>
      <c r="Q34" s="17" t="s">
        <v>27</v>
      </c>
      <c r="R34" s="16" t="s">
        <v>33</v>
      </c>
    </row>
    <row r="35" spans="1:18" ht="16.5" x14ac:dyDescent="0.25">
      <c r="A35" s="34"/>
      <c r="B35" s="21" t="s">
        <v>192</v>
      </c>
      <c r="C35" s="21" t="s">
        <v>235</v>
      </c>
      <c r="D35" s="4" t="s">
        <v>53</v>
      </c>
      <c r="E35" s="22">
        <v>862118020882574</v>
      </c>
      <c r="F35" s="4" t="s">
        <v>191</v>
      </c>
      <c r="G35" s="4" t="s">
        <v>54</v>
      </c>
      <c r="H35" s="16" t="s">
        <v>204</v>
      </c>
      <c r="I35" s="16" t="s">
        <v>236</v>
      </c>
      <c r="J35" s="16"/>
      <c r="K35" s="16" t="s">
        <v>203</v>
      </c>
      <c r="L35" s="16" t="s">
        <v>106</v>
      </c>
      <c r="M35" s="16" t="s">
        <v>72</v>
      </c>
      <c r="N35" s="16"/>
      <c r="O35" s="16" t="s">
        <v>50</v>
      </c>
      <c r="P35" s="16" t="s">
        <v>201</v>
      </c>
      <c r="Q35" s="33" t="s">
        <v>27</v>
      </c>
      <c r="R35" s="4" t="s">
        <v>33</v>
      </c>
    </row>
    <row r="36" spans="1:18" ht="16.5" x14ac:dyDescent="0.25">
      <c r="A36" s="34"/>
      <c r="B36" s="21" t="s">
        <v>192</v>
      </c>
      <c r="C36" s="21" t="s">
        <v>235</v>
      </c>
      <c r="D36" s="4" t="s">
        <v>53</v>
      </c>
      <c r="E36" s="22">
        <v>866762025245992</v>
      </c>
      <c r="F36" s="50"/>
      <c r="G36" s="4" t="s">
        <v>54</v>
      </c>
      <c r="H36" s="16"/>
      <c r="I36" s="16" t="s">
        <v>208</v>
      </c>
      <c r="J36" s="16" t="s">
        <v>231</v>
      </c>
      <c r="K36" s="16" t="s">
        <v>106</v>
      </c>
      <c r="L36" s="16"/>
      <c r="M36" s="16" t="s">
        <v>232</v>
      </c>
      <c r="N36" s="27">
        <v>50000</v>
      </c>
      <c r="O36" s="27" t="s">
        <v>50</v>
      </c>
      <c r="P36" s="16" t="s">
        <v>201</v>
      </c>
      <c r="Q36" s="33" t="s">
        <v>25</v>
      </c>
      <c r="R36" s="4" t="s">
        <v>46</v>
      </c>
    </row>
    <row r="37" spans="1:18" ht="16.5" x14ac:dyDescent="0.25">
      <c r="A37" s="34"/>
      <c r="B37" s="21" t="s">
        <v>192</v>
      </c>
      <c r="C37" s="21" t="s">
        <v>235</v>
      </c>
      <c r="D37" s="4" t="s">
        <v>53</v>
      </c>
      <c r="E37" s="22">
        <v>864161026908090</v>
      </c>
      <c r="F37" s="50"/>
      <c r="G37" s="4" t="s">
        <v>54</v>
      </c>
      <c r="H37" s="16" t="s">
        <v>217</v>
      </c>
      <c r="I37" s="16" t="s">
        <v>132</v>
      </c>
      <c r="J37" s="16"/>
      <c r="K37" s="16" t="s">
        <v>126</v>
      </c>
      <c r="L37" s="16" t="s">
        <v>106</v>
      </c>
      <c r="M37" s="16" t="s">
        <v>72</v>
      </c>
      <c r="N37" s="16"/>
      <c r="O37" s="16" t="s">
        <v>50</v>
      </c>
      <c r="P37" s="16" t="s">
        <v>201</v>
      </c>
      <c r="Q37" s="33" t="s">
        <v>27</v>
      </c>
      <c r="R37" s="4" t="s">
        <v>33</v>
      </c>
    </row>
    <row r="38" spans="1:18" ht="16.5" x14ac:dyDescent="0.25">
      <c r="A38" s="34"/>
      <c r="B38" s="21" t="s">
        <v>192</v>
      </c>
      <c r="C38" s="21" t="s">
        <v>235</v>
      </c>
      <c r="D38" s="4" t="s">
        <v>53</v>
      </c>
      <c r="E38" s="22">
        <v>864161020972852</v>
      </c>
      <c r="F38" s="50"/>
      <c r="G38" s="4" t="s">
        <v>54</v>
      </c>
      <c r="H38" s="16"/>
      <c r="I38" s="16" t="s">
        <v>208</v>
      </c>
      <c r="J38" s="16"/>
      <c r="K38" s="16" t="s">
        <v>216</v>
      </c>
      <c r="L38" s="16" t="s">
        <v>106</v>
      </c>
      <c r="M38" s="16" t="s">
        <v>72</v>
      </c>
      <c r="N38" s="16"/>
      <c r="O38" s="16" t="s">
        <v>50</v>
      </c>
      <c r="P38" s="16" t="s">
        <v>201</v>
      </c>
      <c r="Q38" s="33"/>
      <c r="R38" s="4" t="s">
        <v>33</v>
      </c>
    </row>
    <row r="39" spans="1:18" ht="16.5" x14ac:dyDescent="0.25">
      <c r="A39" s="34"/>
      <c r="B39" s="21" t="s">
        <v>192</v>
      </c>
      <c r="C39" s="21" t="s">
        <v>235</v>
      </c>
      <c r="D39" s="4" t="s">
        <v>53</v>
      </c>
      <c r="E39" s="22">
        <v>862118020877830</v>
      </c>
      <c r="F39" s="50"/>
      <c r="G39" s="4" t="s">
        <v>54</v>
      </c>
      <c r="H39" s="16"/>
      <c r="I39" s="16" t="s">
        <v>132</v>
      </c>
      <c r="J39" s="16" t="s">
        <v>199</v>
      </c>
      <c r="K39" s="16" t="s">
        <v>106</v>
      </c>
      <c r="L39" s="16"/>
      <c r="M39" s="16" t="s">
        <v>200</v>
      </c>
      <c r="N39" s="16"/>
      <c r="O39" s="16" t="s">
        <v>50</v>
      </c>
      <c r="P39" s="16" t="s">
        <v>201</v>
      </c>
      <c r="Q39" s="33" t="s">
        <v>25</v>
      </c>
      <c r="R39" s="4" t="s">
        <v>40</v>
      </c>
    </row>
    <row r="40" spans="1:18" ht="16.5" x14ac:dyDescent="0.25">
      <c r="A40" s="34"/>
      <c r="B40" s="21">
        <v>43229</v>
      </c>
      <c r="C40" s="21">
        <v>43321</v>
      </c>
      <c r="D40" s="16" t="s">
        <v>59</v>
      </c>
      <c r="E40" s="36">
        <v>867330026949167</v>
      </c>
      <c r="F40" s="16"/>
      <c r="G40" s="16" t="s">
        <v>54</v>
      </c>
      <c r="H40" s="16"/>
      <c r="I40" s="24" t="s">
        <v>79</v>
      </c>
      <c r="J40" s="16" t="s">
        <v>83</v>
      </c>
      <c r="K40" s="16" t="s">
        <v>78</v>
      </c>
      <c r="L40" s="16" t="s">
        <v>81</v>
      </c>
      <c r="M40" s="16" t="s">
        <v>84</v>
      </c>
      <c r="N40" s="16"/>
      <c r="O40" s="16" t="s">
        <v>50</v>
      </c>
      <c r="P40" s="16" t="s">
        <v>51</v>
      </c>
      <c r="Q40" s="61" t="s">
        <v>25</v>
      </c>
      <c r="R40" s="16" t="s">
        <v>41</v>
      </c>
    </row>
    <row r="41" spans="1:18" ht="16.5" x14ac:dyDescent="0.25">
      <c r="A41" s="34"/>
      <c r="B41" s="21">
        <v>43229</v>
      </c>
      <c r="C41" s="21">
        <v>43321</v>
      </c>
      <c r="D41" s="16" t="s">
        <v>59</v>
      </c>
      <c r="E41" s="36">
        <v>867330021469427</v>
      </c>
      <c r="F41" s="16"/>
      <c r="G41" s="16" t="s">
        <v>54</v>
      </c>
      <c r="H41" s="24"/>
      <c r="I41" s="24"/>
      <c r="J41" s="16" t="s">
        <v>89</v>
      </c>
      <c r="K41" s="16"/>
      <c r="L41" s="16" t="s">
        <v>81</v>
      </c>
      <c r="M41" s="16" t="s">
        <v>90</v>
      </c>
      <c r="N41" s="16"/>
      <c r="O41" s="16" t="s">
        <v>50</v>
      </c>
      <c r="P41" s="16" t="s">
        <v>51</v>
      </c>
      <c r="Q41" s="61" t="s">
        <v>27</v>
      </c>
      <c r="R41" s="16" t="s">
        <v>32</v>
      </c>
    </row>
    <row r="42" spans="1:18" ht="16.5" x14ac:dyDescent="0.25">
      <c r="A42" s="34"/>
      <c r="B42" s="21">
        <v>43229</v>
      </c>
      <c r="C42" s="21">
        <v>43321</v>
      </c>
      <c r="D42" s="16" t="s">
        <v>59</v>
      </c>
      <c r="E42" s="36">
        <v>867330023798799</v>
      </c>
      <c r="F42" s="16"/>
      <c r="G42" s="16" t="s">
        <v>54</v>
      </c>
      <c r="H42" s="25"/>
      <c r="I42" s="24"/>
      <c r="J42" s="17" t="s">
        <v>91</v>
      </c>
      <c r="K42" s="16"/>
      <c r="L42" s="16" t="s">
        <v>81</v>
      </c>
      <c r="M42" s="17" t="s">
        <v>92</v>
      </c>
      <c r="N42" s="16"/>
      <c r="O42" s="16" t="s">
        <v>50</v>
      </c>
      <c r="P42" s="16" t="s">
        <v>51</v>
      </c>
      <c r="Q42" s="61" t="s">
        <v>25</v>
      </c>
      <c r="R42" s="16" t="s">
        <v>41</v>
      </c>
    </row>
    <row r="43" spans="1:18" ht="16.5" x14ac:dyDescent="0.25">
      <c r="A43" s="34"/>
      <c r="B43" s="21">
        <v>43229</v>
      </c>
      <c r="C43" s="21">
        <v>43321</v>
      </c>
      <c r="D43" s="16" t="s">
        <v>59</v>
      </c>
      <c r="E43" s="36">
        <v>867330029869297</v>
      </c>
      <c r="F43" s="16"/>
      <c r="G43" s="16" t="s">
        <v>54</v>
      </c>
      <c r="H43" s="25"/>
      <c r="I43" s="24" t="s">
        <v>79</v>
      </c>
      <c r="J43" s="16" t="s">
        <v>80</v>
      </c>
      <c r="K43" s="16" t="s">
        <v>78</v>
      </c>
      <c r="L43" s="16" t="s">
        <v>81</v>
      </c>
      <c r="M43" s="16" t="s">
        <v>82</v>
      </c>
      <c r="N43" s="16"/>
      <c r="O43" s="16" t="s">
        <v>50</v>
      </c>
      <c r="P43" s="16" t="s">
        <v>51</v>
      </c>
      <c r="Q43" s="61" t="s">
        <v>25</v>
      </c>
      <c r="R43" s="16" t="s">
        <v>41</v>
      </c>
    </row>
    <row r="44" spans="1:18" ht="16.5" x14ac:dyDescent="0.25">
      <c r="A44" s="34"/>
      <c r="B44" s="21">
        <v>43229</v>
      </c>
      <c r="C44" s="21">
        <v>43321</v>
      </c>
      <c r="D44" s="16" t="s">
        <v>59</v>
      </c>
      <c r="E44" s="36">
        <v>867330023784070</v>
      </c>
      <c r="F44" s="16"/>
      <c r="G44" s="16" t="s">
        <v>54</v>
      </c>
      <c r="H44" s="25"/>
      <c r="I44" s="25" t="s">
        <v>85</v>
      </c>
      <c r="J44" s="16" t="s">
        <v>37</v>
      </c>
      <c r="K44" s="16" t="s">
        <v>81</v>
      </c>
      <c r="L44" s="16"/>
      <c r="M44" s="16" t="s">
        <v>86</v>
      </c>
      <c r="N44" s="16"/>
      <c r="O44" s="16" t="s">
        <v>50</v>
      </c>
      <c r="P44" s="16" t="s">
        <v>51</v>
      </c>
      <c r="Q44" s="61" t="s">
        <v>27</v>
      </c>
      <c r="R44" s="16" t="s">
        <v>32</v>
      </c>
    </row>
    <row r="45" spans="1:18" ht="16.5" x14ac:dyDescent="0.25">
      <c r="A45" s="34"/>
      <c r="B45" s="21">
        <v>43229</v>
      </c>
      <c r="C45" s="21">
        <v>43321</v>
      </c>
      <c r="D45" s="16" t="s">
        <v>59</v>
      </c>
      <c r="E45" s="36">
        <v>867330029965343</v>
      </c>
      <c r="F45" s="16"/>
      <c r="G45" s="16" t="s">
        <v>54</v>
      </c>
      <c r="H45" s="16"/>
      <c r="I45" s="17" t="s">
        <v>79</v>
      </c>
      <c r="J45" s="16" t="s">
        <v>80</v>
      </c>
      <c r="K45" s="16" t="s">
        <v>78</v>
      </c>
      <c r="L45" s="16" t="s">
        <v>81</v>
      </c>
      <c r="M45" s="16" t="s">
        <v>82</v>
      </c>
      <c r="N45" s="16"/>
      <c r="O45" s="16" t="s">
        <v>50</v>
      </c>
      <c r="P45" s="16" t="s">
        <v>51</v>
      </c>
      <c r="Q45" s="61" t="s">
        <v>25</v>
      </c>
      <c r="R45" s="16" t="s">
        <v>41</v>
      </c>
    </row>
    <row r="46" spans="1:18" ht="16.5" x14ac:dyDescent="0.25">
      <c r="A46" s="34"/>
      <c r="B46" s="21">
        <v>43229</v>
      </c>
      <c r="C46" s="21">
        <v>43321</v>
      </c>
      <c r="D46" s="16" t="s">
        <v>59</v>
      </c>
      <c r="E46" s="36">
        <v>867330065865938</v>
      </c>
      <c r="F46" s="16"/>
      <c r="G46" s="16" t="s">
        <v>54</v>
      </c>
      <c r="H46" s="16"/>
      <c r="I46" s="16" t="s">
        <v>88</v>
      </c>
      <c r="J46" s="16" t="s">
        <v>142</v>
      </c>
      <c r="K46" s="16" t="s">
        <v>87</v>
      </c>
      <c r="L46" s="16" t="s">
        <v>81</v>
      </c>
      <c r="M46" s="16" t="s">
        <v>143</v>
      </c>
      <c r="N46" s="16"/>
      <c r="O46" s="16" t="s">
        <v>50</v>
      </c>
      <c r="P46" s="16" t="s">
        <v>51</v>
      </c>
      <c r="Q46" s="61" t="s">
        <v>25</v>
      </c>
      <c r="R46" s="16" t="s">
        <v>41</v>
      </c>
    </row>
    <row r="47" spans="1:18" ht="16.5" x14ac:dyDescent="0.25">
      <c r="A47" s="34"/>
      <c r="B47" s="21" t="s">
        <v>148</v>
      </c>
      <c r="C47" s="16" t="s">
        <v>187</v>
      </c>
      <c r="D47" s="16" t="s">
        <v>59</v>
      </c>
      <c r="E47" s="36">
        <v>867330023791646</v>
      </c>
      <c r="F47" s="16"/>
      <c r="G47" s="16" t="s">
        <v>54</v>
      </c>
      <c r="H47" s="26" t="s">
        <v>186</v>
      </c>
      <c r="I47" s="26"/>
      <c r="J47" s="26" t="s">
        <v>182</v>
      </c>
      <c r="K47" s="26"/>
      <c r="L47" s="16"/>
      <c r="M47" s="16" t="s">
        <v>189</v>
      </c>
      <c r="N47" s="26"/>
      <c r="O47" s="16" t="s">
        <v>50</v>
      </c>
      <c r="P47" s="16" t="s">
        <v>51</v>
      </c>
      <c r="Q47" s="61" t="s">
        <v>25</v>
      </c>
      <c r="R47" s="16" t="s">
        <v>41</v>
      </c>
    </row>
    <row r="48" spans="1:18" ht="16.5" x14ac:dyDescent="0.25">
      <c r="A48" s="34"/>
      <c r="B48" s="21" t="s">
        <v>148</v>
      </c>
      <c r="C48" s="16" t="s">
        <v>187</v>
      </c>
      <c r="D48" s="16" t="s">
        <v>59</v>
      </c>
      <c r="E48" s="36">
        <v>867330065866623</v>
      </c>
      <c r="F48" s="16"/>
      <c r="G48" s="16" t="s">
        <v>54</v>
      </c>
      <c r="H48" s="16"/>
      <c r="I48" s="16" t="s">
        <v>174</v>
      </c>
      <c r="J48" s="16" t="s">
        <v>175</v>
      </c>
      <c r="K48" s="16" t="s">
        <v>173</v>
      </c>
      <c r="L48" s="16" t="s">
        <v>81</v>
      </c>
      <c r="M48" s="16" t="s">
        <v>176</v>
      </c>
      <c r="N48" s="16"/>
      <c r="O48" s="16" t="s">
        <v>50</v>
      </c>
      <c r="P48" s="16" t="s">
        <v>51</v>
      </c>
      <c r="Q48" s="61" t="s">
        <v>25</v>
      </c>
      <c r="R48" s="16" t="s">
        <v>41</v>
      </c>
    </row>
    <row r="49" spans="1:18" ht="16.5" x14ac:dyDescent="0.25">
      <c r="A49" s="34"/>
      <c r="B49" s="21" t="s">
        <v>148</v>
      </c>
      <c r="C49" s="16" t="s">
        <v>187</v>
      </c>
      <c r="D49" s="4" t="s">
        <v>59</v>
      </c>
      <c r="E49" s="22">
        <v>869668021801950</v>
      </c>
      <c r="F49" s="4"/>
      <c r="G49" s="4" t="s">
        <v>54</v>
      </c>
      <c r="H49" s="16"/>
      <c r="I49" s="27" t="s">
        <v>185</v>
      </c>
      <c r="J49" s="16" t="s">
        <v>159</v>
      </c>
      <c r="K49" s="16" t="s">
        <v>81</v>
      </c>
      <c r="L49" s="16"/>
      <c r="M49" s="16"/>
      <c r="N49" s="16"/>
      <c r="O49" s="16" t="s">
        <v>50</v>
      </c>
      <c r="P49" s="16" t="s">
        <v>51</v>
      </c>
      <c r="Q49" s="61" t="s">
        <v>27</v>
      </c>
      <c r="R49" s="16" t="s">
        <v>34</v>
      </c>
    </row>
    <row r="50" spans="1:18" ht="16.5" x14ac:dyDescent="0.25">
      <c r="A50" s="34"/>
      <c r="B50" s="21" t="s">
        <v>148</v>
      </c>
      <c r="C50" s="16" t="s">
        <v>187</v>
      </c>
      <c r="D50" s="4" t="s">
        <v>59</v>
      </c>
      <c r="E50" s="22">
        <v>869668021815687</v>
      </c>
      <c r="F50" s="4"/>
      <c r="G50" s="4" t="s">
        <v>54</v>
      </c>
      <c r="H50" s="16"/>
      <c r="I50" s="16" t="s">
        <v>184</v>
      </c>
      <c r="J50" s="16" t="s">
        <v>159</v>
      </c>
      <c r="K50" s="16" t="s">
        <v>81</v>
      </c>
      <c r="L50" s="16"/>
      <c r="M50" s="16"/>
      <c r="N50" s="16"/>
      <c r="O50" s="16" t="s">
        <v>50</v>
      </c>
      <c r="P50" s="16" t="s">
        <v>51</v>
      </c>
      <c r="Q50" s="61" t="s">
        <v>27</v>
      </c>
      <c r="R50" s="16" t="s">
        <v>34</v>
      </c>
    </row>
    <row r="51" spans="1:18" ht="17.25" x14ac:dyDescent="0.25">
      <c r="A51" s="34"/>
      <c r="B51" s="21" t="s">
        <v>148</v>
      </c>
      <c r="C51" s="16" t="s">
        <v>187</v>
      </c>
      <c r="D51" s="4" t="s">
        <v>59</v>
      </c>
      <c r="E51" s="22">
        <v>869668021813278</v>
      </c>
      <c r="F51" s="4"/>
      <c r="G51" s="4" t="s">
        <v>54</v>
      </c>
      <c r="H51" s="16"/>
      <c r="I51" s="16" t="s">
        <v>183</v>
      </c>
      <c r="J51" s="16" t="s">
        <v>64</v>
      </c>
      <c r="K51" s="16"/>
      <c r="L51" s="16" t="s">
        <v>81</v>
      </c>
      <c r="M51" s="16" t="s">
        <v>178</v>
      </c>
      <c r="N51" s="16"/>
      <c r="O51" s="16" t="s">
        <v>50</v>
      </c>
      <c r="P51" s="16" t="s">
        <v>51</v>
      </c>
      <c r="Q51" s="33" t="s">
        <v>27</v>
      </c>
      <c r="R51" s="51" t="s">
        <v>33</v>
      </c>
    </row>
    <row r="52" spans="1:18" ht="17.25" x14ac:dyDescent="0.25">
      <c r="A52" s="34"/>
      <c r="B52" s="21" t="s">
        <v>148</v>
      </c>
      <c r="C52" s="16" t="s">
        <v>187</v>
      </c>
      <c r="D52" s="4" t="s">
        <v>59</v>
      </c>
      <c r="E52" s="22">
        <v>869668021845908</v>
      </c>
      <c r="F52" s="4"/>
      <c r="G52" s="4" t="s">
        <v>54</v>
      </c>
      <c r="H52" s="16"/>
      <c r="I52" s="16" t="s">
        <v>179</v>
      </c>
      <c r="J52" s="16" t="s">
        <v>180</v>
      </c>
      <c r="K52" s="16" t="s">
        <v>81</v>
      </c>
      <c r="L52" s="16"/>
      <c r="M52" s="16" t="s">
        <v>181</v>
      </c>
      <c r="N52" s="16"/>
      <c r="O52" s="16" t="s">
        <v>50</v>
      </c>
      <c r="P52" s="16" t="s">
        <v>51</v>
      </c>
      <c r="Q52" s="61" t="s">
        <v>25</v>
      </c>
      <c r="R52" s="51" t="s">
        <v>30</v>
      </c>
    </row>
    <row r="53" spans="1:18" ht="17.25" x14ac:dyDescent="0.25">
      <c r="A53" s="34"/>
      <c r="B53" s="21" t="s">
        <v>148</v>
      </c>
      <c r="C53" s="16" t="s">
        <v>187</v>
      </c>
      <c r="D53" s="4" t="s">
        <v>59</v>
      </c>
      <c r="E53" s="22">
        <v>867330065867074</v>
      </c>
      <c r="F53" s="4"/>
      <c r="G53" s="4" t="s">
        <v>54</v>
      </c>
      <c r="H53" s="16"/>
      <c r="I53" s="16" t="s">
        <v>177</v>
      </c>
      <c r="J53" s="16" t="s">
        <v>64</v>
      </c>
      <c r="K53" s="16" t="s">
        <v>81</v>
      </c>
      <c r="L53" s="16"/>
      <c r="M53" s="16" t="s">
        <v>178</v>
      </c>
      <c r="N53" s="16"/>
      <c r="O53" s="16" t="s">
        <v>50</v>
      </c>
      <c r="P53" s="16" t="s">
        <v>51</v>
      </c>
      <c r="Q53" s="33" t="s">
        <v>27</v>
      </c>
      <c r="R53" s="51" t="s">
        <v>33</v>
      </c>
    </row>
    <row r="54" spans="1:18" ht="16.5" x14ac:dyDescent="0.25">
      <c r="A54" s="34"/>
      <c r="B54" s="37" t="s">
        <v>192</v>
      </c>
      <c r="C54" s="21" t="s">
        <v>235</v>
      </c>
      <c r="D54" s="4" t="s">
        <v>59</v>
      </c>
      <c r="E54" s="22">
        <v>861693035607233</v>
      </c>
      <c r="F54" s="50"/>
      <c r="G54" s="4" t="s">
        <v>54</v>
      </c>
      <c r="H54" s="16"/>
      <c r="I54" s="16" t="s">
        <v>221</v>
      </c>
      <c r="J54" s="17" t="s">
        <v>91</v>
      </c>
      <c r="K54" s="4" t="s">
        <v>228</v>
      </c>
      <c r="L54" s="16" t="s">
        <v>222</v>
      </c>
      <c r="M54" s="4" t="s">
        <v>227</v>
      </c>
      <c r="N54" s="27">
        <v>10000</v>
      </c>
      <c r="O54" s="16" t="s">
        <v>50</v>
      </c>
      <c r="P54" s="16" t="s">
        <v>201</v>
      </c>
      <c r="Q54" s="33" t="s">
        <v>25</v>
      </c>
      <c r="R54" s="4" t="s">
        <v>41</v>
      </c>
    </row>
    <row r="55" spans="1:18" ht="17.25" x14ac:dyDescent="0.3">
      <c r="A55" s="34"/>
      <c r="B55" s="37" t="s">
        <v>192</v>
      </c>
      <c r="C55" s="21" t="s">
        <v>235</v>
      </c>
      <c r="D55" s="4" t="s">
        <v>59</v>
      </c>
      <c r="E55" s="22">
        <v>869668021841964</v>
      </c>
      <c r="F55" s="50"/>
      <c r="G55" s="4" t="s">
        <v>54</v>
      </c>
      <c r="H55" s="16"/>
      <c r="I55" s="16" t="s">
        <v>221</v>
      </c>
      <c r="J55" s="16"/>
      <c r="K55" s="16" t="s">
        <v>220</v>
      </c>
      <c r="L55" s="16" t="s">
        <v>222</v>
      </c>
      <c r="M55" s="16" t="s">
        <v>72</v>
      </c>
      <c r="N55" s="16"/>
      <c r="O55" s="16" t="s">
        <v>50</v>
      </c>
      <c r="P55" s="16" t="s">
        <v>201</v>
      </c>
      <c r="Q55" s="33" t="s">
        <v>27</v>
      </c>
      <c r="R55" s="83" t="s">
        <v>33</v>
      </c>
    </row>
    <row r="56" spans="1:18" ht="17.25" x14ac:dyDescent="0.3">
      <c r="A56" s="34"/>
      <c r="B56" s="37" t="s">
        <v>192</v>
      </c>
      <c r="C56" s="21" t="s">
        <v>235</v>
      </c>
      <c r="D56" s="4" t="s">
        <v>59</v>
      </c>
      <c r="E56" s="22">
        <v>868004026305022</v>
      </c>
      <c r="F56" s="50"/>
      <c r="G56" s="4" t="s">
        <v>54</v>
      </c>
      <c r="H56" s="4"/>
      <c r="I56" s="16" t="s">
        <v>224</v>
      </c>
      <c r="J56" s="4" t="s">
        <v>229</v>
      </c>
      <c r="K56" s="4"/>
      <c r="L56" s="16" t="s">
        <v>222</v>
      </c>
      <c r="M56" s="16" t="s">
        <v>230</v>
      </c>
      <c r="N56" s="84">
        <v>15000</v>
      </c>
      <c r="O56" s="16" t="s">
        <v>50</v>
      </c>
      <c r="P56" s="16" t="s">
        <v>201</v>
      </c>
      <c r="Q56" s="33" t="s">
        <v>25</v>
      </c>
      <c r="R56" s="83" t="s">
        <v>40</v>
      </c>
    </row>
    <row r="57" spans="1:18" ht="17.25" x14ac:dyDescent="0.3">
      <c r="A57" s="34"/>
      <c r="B57" s="37" t="s">
        <v>192</v>
      </c>
      <c r="C57" s="21" t="s">
        <v>235</v>
      </c>
      <c r="D57" s="4" t="s">
        <v>59</v>
      </c>
      <c r="E57" s="22">
        <v>868004027092702</v>
      </c>
      <c r="F57" s="50"/>
      <c r="G57" s="4" t="s">
        <v>54</v>
      </c>
      <c r="H57" s="4"/>
      <c r="I57" s="4" t="s">
        <v>224</v>
      </c>
      <c r="J57" s="4" t="s">
        <v>223</v>
      </c>
      <c r="K57" s="4" t="s">
        <v>78</v>
      </c>
      <c r="L57" s="16" t="s">
        <v>222</v>
      </c>
      <c r="M57" s="4" t="s">
        <v>226</v>
      </c>
      <c r="N57" s="27">
        <v>10000</v>
      </c>
      <c r="O57" s="16" t="s">
        <v>50</v>
      </c>
      <c r="P57" s="16" t="s">
        <v>201</v>
      </c>
      <c r="Q57" s="33" t="s">
        <v>25</v>
      </c>
      <c r="R57" s="83" t="s">
        <v>41</v>
      </c>
    </row>
    <row r="58" spans="1:18" ht="17.25" x14ac:dyDescent="0.3">
      <c r="A58" s="34"/>
      <c r="B58" s="37" t="s">
        <v>192</v>
      </c>
      <c r="C58" s="21" t="s">
        <v>235</v>
      </c>
      <c r="D58" s="4" t="s">
        <v>59</v>
      </c>
      <c r="E58" s="22">
        <v>869668021801950</v>
      </c>
      <c r="F58" s="50"/>
      <c r="G58" s="4" t="s">
        <v>54</v>
      </c>
      <c r="H58" s="4"/>
      <c r="I58" s="4" t="s">
        <v>225</v>
      </c>
      <c r="J58" s="4"/>
      <c r="K58" s="4" t="s">
        <v>81</v>
      </c>
      <c r="L58" s="16" t="s">
        <v>222</v>
      </c>
      <c r="M58" s="4" t="s">
        <v>178</v>
      </c>
      <c r="N58" s="4"/>
      <c r="O58" s="16" t="s">
        <v>50</v>
      </c>
      <c r="P58" s="16" t="s">
        <v>201</v>
      </c>
      <c r="Q58" s="33" t="s">
        <v>27</v>
      </c>
      <c r="R58" s="83" t="s">
        <v>33</v>
      </c>
    </row>
    <row r="59" spans="1:18" ht="16.5" x14ac:dyDescent="0.25">
      <c r="A59" s="34"/>
      <c r="B59" s="21">
        <v>43229</v>
      </c>
      <c r="C59" s="21">
        <v>43321</v>
      </c>
      <c r="D59" s="4" t="s">
        <v>49</v>
      </c>
      <c r="E59" s="22">
        <v>867717030473780</v>
      </c>
      <c r="F59" s="4"/>
      <c r="G59" s="4" t="s">
        <v>48</v>
      </c>
      <c r="H59" s="16"/>
      <c r="I59" s="24" t="s">
        <v>103</v>
      </c>
      <c r="J59" s="17" t="s">
        <v>104</v>
      </c>
      <c r="K59" s="16" t="s">
        <v>102</v>
      </c>
      <c r="L59" s="16" t="s">
        <v>154</v>
      </c>
      <c r="M59" s="17" t="s">
        <v>72</v>
      </c>
      <c r="N59" s="16"/>
      <c r="O59" s="16" t="s">
        <v>50</v>
      </c>
      <c r="P59" s="16" t="s">
        <v>51</v>
      </c>
      <c r="Q59" s="28" t="s">
        <v>27</v>
      </c>
      <c r="R59" s="4" t="s">
        <v>33</v>
      </c>
    </row>
    <row r="60" spans="1:18" ht="16.5" x14ac:dyDescent="0.25">
      <c r="A60" s="34"/>
      <c r="B60" s="21" t="s">
        <v>148</v>
      </c>
      <c r="C60" s="21" t="s">
        <v>187</v>
      </c>
      <c r="D60" s="4" t="s">
        <v>49</v>
      </c>
      <c r="E60" s="22">
        <v>867857039917906</v>
      </c>
      <c r="F60" s="4"/>
      <c r="G60" s="4" t="s">
        <v>48</v>
      </c>
      <c r="H60" s="24"/>
      <c r="I60" s="24" t="s">
        <v>151</v>
      </c>
      <c r="J60" s="16" t="s">
        <v>142</v>
      </c>
      <c r="K60" s="16" t="s">
        <v>102</v>
      </c>
      <c r="L60" s="16" t="s">
        <v>154</v>
      </c>
      <c r="M60" s="16" t="s">
        <v>150</v>
      </c>
      <c r="N60" s="16"/>
      <c r="O60" s="16" t="s">
        <v>50</v>
      </c>
      <c r="P60" s="16" t="s">
        <v>51</v>
      </c>
      <c r="Q60" s="28" t="s">
        <v>25</v>
      </c>
      <c r="R60" s="4" t="s">
        <v>41</v>
      </c>
    </row>
    <row r="61" spans="1:18" ht="16.5" x14ac:dyDescent="0.25">
      <c r="A61" s="34"/>
      <c r="B61" s="21" t="s">
        <v>148</v>
      </c>
      <c r="C61" s="21" t="s">
        <v>187</v>
      </c>
      <c r="D61" s="4" t="s">
        <v>49</v>
      </c>
      <c r="E61" s="22">
        <v>867857039902049</v>
      </c>
      <c r="F61" s="4"/>
      <c r="G61" s="4" t="s">
        <v>48</v>
      </c>
      <c r="H61" s="25" t="s">
        <v>152</v>
      </c>
      <c r="I61" s="24" t="s">
        <v>153</v>
      </c>
      <c r="J61" s="17" t="s">
        <v>97</v>
      </c>
      <c r="K61" s="16" t="s">
        <v>102</v>
      </c>
      <c r="L61" s="16" t="s">
        <v>154</v>
      </c>
      <c r="M61" s="17" t="s">
        <v>72</v>
      </c>
      <c r="N61" s="16"/>
      <c r="O61" s="16" t="s">
        <v>50</v>
      </c>
      <c r="P61" s="16" t="s">
        <v>51</v>
      </c>
      <c r="Q61" s="28" t="s">
        <v>27</v>
      </c>
      <c r="R61" s="4" t="s">
        <v>33</v>
      </c>
    </row>
    <row r="62" spans="1:18" ht="16.5" x14ac:dyDescent="0.25">
      <c r="A62" s="34"/>
      <c r="B62" s="21" t="s">
        <v>148</v>
      </c>
      <c r="C62" s="21" t="s">
        <v>187</v>
      </c>
      <c r="D62" s="4" t="s">
        <v>49</v>
      </c>
      <c r="E62" s="22">
        <v>867717030626841</v>
      </c>
      <c r="F62" s="4"/>
      <c r="G62" s="4" t="s">
        <v>48</v>
      </c>
      <c r="H62" s="25" t="s">
        <v>152</v>
      </c>
      <c r="I62" s="24" t="s">
        <v>67</v>
      </c>
      <c r="J62" s="16" t="s">
        <v>142</v>
      </c>
      <c r="K62" s="16" t="s">
        <v>102</v>
      </c>
      <c r="L62" s="16" t="s">
        <v>154</v>
      </c>
      <c r="M62" s="16" t="s">
        <v>150</v>
      </c>
      <c r="N62" s="16"/>
      <c r="O62" s="16" t="s">
        <v>50</v>
      </c>
      <c r="P62" s="16" t="s">
        <v>51</v>
      </c>
      <c r="Q62" s="28" t="s">
        <v>25</v>
      </c>
      <c r="R62" s="4" t="s">
        <v>41</v>
      </c>
    </row>
    <row r="63" spans="1:18" ht="16.5" x14ac:dyDescent="0.25">
      <c r="A63" s="34"/>
      <c r="B63" s="21" t="s">
        <v>192</v>
      </c>
      <c r="C63" s="21" t="s">
        <v>235</v>
      </c>
      <c r="D63" s="4" t="s">
        <v>49</v>
      </c>
      <c r="E63" s="22">
        <v>867717030489133</v>
      </c>
      <c r="F63" s="50"/>
      <c r="G63" s="4" t="s">
        <v>48</v>
      </c>
      <c r="H63" s="25"/>
      <c r="I63" s="25" t="s">
        <v>197</v>
      </c>
      <c r="J63" s="17" t="s">
        <v>97</v>
      </c>
      <c r="K63" s="16" t="s">
        <v>102</v>
      </c>
      <c r="L63" s="16" t="s">
        <v>198</v>
      </c>
      <c r="M63" s="17" t="s">
        <v>72</v>
      </c>
      <c r="N63" s="16"/>
      <c r="O63" s="16" t="s">
        <v>50</v>
      </c>
      <c r="P63" s="16" t="s">
        <v>201</v>
      </c>
      <c r="Q63" s="28" t="s">
        <v>27</v>
      </c>
      <c r="R63" s="4" t="s">
        <v>33</v>
      </c>
    </row>
    <row r="64" spans="1:18" ht="16.5" x14ac:dyDescent="0.25">
      <c r="A64" s="34"/>
      <c r="B64" s="21" t="s">
        <v>192</v>
      </c>
      <c r="C64" s="21" t="s">
        <v>235</v>
      </c>
      <c r="D64" s="4" t="s">
        <v>49</v>
      </c>
      <c r="E64" s="22">
        <v>867717030467261</v>
      </c>
      <c r="F64" s="50"/>
      <c r="G64" s="4" t="s">
        <v>48</v>
      </c>
      <c r="H64" s="25" t="s">
        <v>152</v>
      </c>
      <c r="I64" s="17" t="s">
        <v>202</v>
      </c>
      <c r="J64" s="17" t="s">
        <v>97</v>
      </c>
      <c r="K64" s="16" t="s">
        <v>93</v>
      </c>
      <c r="L64" s="16" t="s">
        <v>198</v>
      </c>
      <c r="M64" s="17" t="s">
        <v>72</v>
      </c>
      <c r="N64" s="16"/>
      <c r="O64" s="16" t="s">
        <v>50</v>
      </c>
      <c r="P64" s="16" t="s">
        <v>201</v>
      </c>
      <c r="Q64" s="28" t="s">
        <v>27</v>
      </c>
      <c r="R64" s="4" t="s">
        <v>33</v>
      </c>
    </row>
    <row r="65" spans="1:18" ht="16.5" x14ac:dyDescent="0.25">
      <c r="A65" s="34"/>
      <c r="B65" s="21">
        <v>43229</v>
      </c>
      <c r="C65" s="21">
        <v>43321</v>
      </c>
      <c r="D65" s="4" t="s">
        <v>60</v>
      </c>
      <c r="E65" s="22">
        <v>865209034366261</v>
      </c>
      <c r="F65" s="4"/>
      <c r="G65" s="4" t="s">
        <v>48</v>
      </c>
      <c r="H65" s="16" t="s">
        <v>77</v>
      </c>
      <c r="I65" s="24" t="s">
        <v>76</v>
      </c>
      <c r="J65" s="17" t="s">
        <v>75</v>
      </c>
      <c r="K65" s="16"/>
      <c r="L65" s="16" t="s">
        <v>74</v>
      </c>
      <c r="M65" s="17" t="s">
        <v>147</v>
      </c>
      <c r="N65" s="16"/>
      <c r="O65" s="16" t="s">
        <v>50</v>
      </c>
      <c r="P65" s="16" t="s">
        <v>51</v>
      </c>
      <c r="Q65" s="28" t="s">
        <v>25</v>
      </c>
      <c r="R65" s="4" t="s">
        <v>41</v>
      </c>
    </row>
    <row r="66" spans="1:18" ht="16.5" x14ac:dyDescent="0.25">
      <c r="A66" s="34"/>
      <c r="B66" s="21">
        <v>43229</v>
      </c>
      <c r="C66" s="21">
        <v>43321</v>
      </c>
      <c r="D66" s="4" t="s">
        <v>63</v>
      </c>
      <c r="E66" s="22">
        <v>867857039909812</v>
      </c>
      <c r="F66" s="4"/>
      <c r="G66" s="4" t="s">
        <v>48</v>
      </c>
      <c r="H66" s="16"/>
      <c r="I66" s="24" t="s">
        <v>96</v>
      </c>
      <c r="J66" s="17"/>
      <c r="K66" s="16" t="s">
        <v>93</v>
      </c>
      <c r="L66" s="16"/>
      <c r="M66" s="17" t="s">
        <v>146</v>
      </c>
      <c r="N66" s="16"/>
      <c r="O66" s="16" t="s">
        <v>50</v>
      </c>
      <c r="P66" s="16" t="s">
        <v>51</v>
      </c>
      <c r="Q66" s="28" t="s">
        <v>27</v>
      </c>
      <c r="R66" s="4" t="s">
        <v>33</v>
      </c>
    </row>
    <row r="67" spans="1:18" ht="16.5" x14ac:dyDescent="0.25">
      <c r="A67" s="34"/>
      <c r="B67" s="21">
        <v>43229</v>
      </c>
      <c r="C67" s="21">
        <v>43321</v>
      </c>
      <c r="D67" s="4" t="s">
        <v>63</v>
      </c>
      <c r="E67" s="22">
        <v>867717030434956</v>
      </c>
      <c r="F67" s="4"/>
      <c r="G67" s="4" t="s">
        <v>48</v>
      </c>
      <c r="H67" s="24"/>
      <c r="I67" s="24" t="s">
        <v>79</v>
      </c>
      <c r="J67" s="16" t="s">
        <v>94</v>
      </c>
      <c r="K67" s="16" t="s">
        <v>93</v>
      </c>
      <c r="L67" s="16"/>
      <c r="M67" s="16" t="s">
        <v>95</v>
      </c>
      <c r="N67" s="16"/>
      <c r="O67" s="16" t="s">
        <v>50</v>
      </c>
      <c r="P67" s="16" t="s">
        <v>51</v>
      </c>
      <c r="Q67" s="28" t="s">
        <v>25</v>
      </c>
      <c r="R67" s="4" t="s">
        <v>41</v>
      </c>
    </row>
    <row r="68" spans="1:18" ht="16.5" x14ac:dyDescent="0.25">
      <c r="A68" s="34"/>
      <c r="B68" s="21">
        <v>43229</v>
      </c>
      <c r="C68" s="21">
        <v>43321</v>
      </c>
      <c r="D68" s="4" t="s">
        <v>63</v>
      </c>
      <c r="E68" s="22">
        <v>867857039921973</v>
      </c>
      <c r="F68" s="4"/>
      <c r="G68" s="4" t="s">
        <v>48</v>
      </c>
      <c r="H68" s="25"/>
      <c r="I68" s="24" t="s">
        <v>96</v>
      </c>
      <c r="J68" s="17" t="s">
        <v>97</v>
      </c>
      <c r="K68" s="16" t="s">
        <v>93</v>
      </c>
      <c r="L68" s="16"/>
      <c r="M68" s="17" t="s">
        <v>98</v>
      </c>
      <c r="N68" s="16"/>
      <c r="O68" s="16" t="s">
        <v>50</v>
      </c>
      <c r="P68" s="16" t="s">
        <v>51</v>
      </c>
      <c r="Q68" s="28" t="s">
        <v>27</v>
      </c>
      <c r="R68" s="4" t="s">
        <v>33</v>
      </c>
    </row>
    <row r="69" spans="1:18" ht="16.5" x14ac:dyDescent="0.25">
      <c r="A69" s="34"/>
      <c r="B69" s="21" t="s">
        <v>192</v>
      </c>
      <c r="C69" s="21" t="s">
        <v>235</v>
      </c>
      <c r="D69" s="4" t="s">
        <v>63</v>
      </c>
      <c r="E69" s="22">
        <v>868183033835435</v>
      </c>
      <c r="F69" s="50"/>
      <c r="G69" s="4" t="s">
        <v>48</v>
      </c>
      <c r="H69" s="25"/>
      <c r="I69" s="24" t="s">
        <v>67</v>
      </c>
      <c r="J69" s="17" t="s">
        <v>97</v>
      </c>
      <c r="K69" s="16" t="s">
        <v>93</v>
      </c>
      <c r="L69" s="16" t="s">
        <v>198</v>
      </c>
      <c r="M69" s="16" t="s">
        <v>72</v>
      </c>
      <c r="N69" s="16"/>
      <c r="O69" s="16" t="s">
        <v>50</v>
      </c>
      <c r="P69" s="16" t="s">
        <v>201</v>
      </c>
      <c r="Q69" s="28" t="s">
        <v>27</v>
      </c>
      <c r="R69" s="4" t="s">
        <v>33</v>
      </c>
    </row>
    <row r="70" spans="1:18" ht="16.5" x14ac:dyDescent="0.25">
      <c r="A70" s="34"/>
      <c r="B70" s="21" t="s">
        <v>192</v>
      </c>
      <c r="C70" s="21" t="s">
        <v>235</v>
      </c>
      <c r="D70" s="4" t="s">
        <v>63</v>
      </c>
      <c r="E70" s="22">
        <v>867717030609052</v>
      </c>
      <c r="F70" s="50"/>
      <c r="G70" s="4" t="s">
        <v>48</v>
      </c>
      <c r="H70" s="25"/>
      <c r="I70" s="25" t="s">
        <v>206</v>
      </c>
      <c r="J70" s="16" t="s">
        <v>205</v>
      </c>
      <c r="K70" s="16" t="s">
        <v>102</v>
      </c>
      <c r="L70" s="16" t="s">
        <v>198</v>
      </c>
      <c r="M70" s="16" t="s">
        <v>207</v>
      </c>
      <c r="N70" s="16"/>
      <c r="O70" s="16" t="s">
        <v>50</v>
      </c>
      <c r="P70" s="16" t="s">
        <v>201</v>
      </c>
      <c r="Q70" s="28" t="s">
        <v>25</v>
      </c>
      <c r="R70" s="4" t="s">
        <v>41</v>
      </c>
    </row>
    <row r="71" spans="1:18" ht="16.5" x14ac:dyDescent="0.25">
      <c r="A71" s="34"/>
      <c r="B71" s="21">
        <v>43229</v>
      </c>
      <c r="C71" s="21">
        <v>43321</v>
      </c>
      <c r="D71" s="16" t="s">
        <v>61</v>
      </c>
      <c r="E71" s="36">
        <v>866104022201910</v>
      </c>
      <c r="F71" s="16"/>
      <c r="G71" s="16" t="s">
        <v>54</v>
      </c>
      <c r="H71" s="16" t="s">
        <v>144</v>
      </c>
      <c r="I71" s="24" t="s">
        <v>67</v>
      </c>
      <c r="J71" s="17" t="s">
        <v>68</v>
      </c>
      <c r="K71" s="16" t="s">
        <v>65</v>
      </c>
      <c r="L71" s="16"/>
      <c r="M71" s="17" t="s">
        <v>69</v>
      </c>
      <c r="N71" s="16"/>
      <c r="O71" s="16" t="s">
        <v>50</v>
      </c>
      <c r="P71" s="16" t="s">
        <v>51</v>
      </c>
      <c r="Q71" s="28" t="s">
        <v>25</v>
      </c>
      <c r="R71" s="4" t="s">
        <v>46</v>
      </c>
    </row>
    <row r="72" spans="1:18" ht="16.5" x14ac:dyDescent="0.25">
      <c r="A72" s="34"/>
      <c r="B72" s="21">
        <v>43229</v>
      </c>
      <c r="C72" s="21">
        <v>43321</v>
      </c>
      <c r="D72" s="4" t="s">
        <v>61</v>
      </c>
      <c r="E72" s="22">
        <v>861694031128463</v>
      </c>
      <c r="F72" s="4"/>
      <c r="G72" s="4" t="s">
        <v>54</v>
      </c>
      <c r="H72" s="24"/>
      <c r="I72" s="24" t="s">
        <v>70</v>
      </c>
      <c r="J72" s="16"/>
      <c r="K72" s="16" t="s">
        <v>71</v>
      </c>
      <c r="L72" s="16" t="s">
        <v>65</v>
      </c>
      <c r="M72" s="16" t="s">
        <v>72</v>
      </c>
      <c r="N72" s="16"/>
      <c r="O72" s="16" t="s">
        <v>50</v>
      </c>
      <c r="P72" s="16" t="s">
        <v>51</v>
      </c>
      <c r="Q72" s="28" t="s">
        <v>27</v>
      </c>
      <c r="R72" s="4" t="s">
        <v>73</v>
      </c>
    </row>
    <row r="73" spans="1:18" ht="16.5" x14ac:dyDescent="0.25">
      <c r="A73" s="34"/>
      <c r="B73" s="21">
        <v>43229</v>
      </c>
      <c r="C73" s="21">
        <v>43321</v>
      </c>
      <c r="D73" s="4" t="s">
        <v>61</v>
      </c>
      <c r="E73" s="22">
        <v>861694031772021</v>
      </c>
      <c r="F73" s="4"/>
      <c r="G73" s="4" t="s">
        <v>54</v>
      </c>
      <c r="H73" s="25"/>
      <c r="I73" s="24" t="s">
        <v>66</v>
      </c>
      <c r="J73" s="17" t="s">
        <v>64</v>
      </c>
      <c r="K73" s="16"/>
      <c r="L73" s="16" t="s">
        <v>65</v>
      </c>
      <c r="M73" s="16" t="s">
        <v>72</v>
      </c>
      <c r="N73" s="16"/>
      <c r="O73" s="16" t="s">
        <v>50</v>
      </c>
      <c r="P73" s="16" t="s">
        <v>51</v>
      </c>
      <c r="Q73" s="28" t="s">
        <v>27</v>
      </c>
      <c r="R73" s="4" t="s">
        <v>73</v>
      </c>
    </row>
    <row r="74" spans="1:18" ht="16.5" x14ac:dyDescent="0.25">
      <c r="A74" s="34"/>
      <c r="B74" s="21">
        <v>43229</v>
      </c>
      <c r="C74" s="21">
        <v>43321</v>
      </c>
      <c r="D74" s="4" t="s">
        <v>62</v>
      </c>
      <c r="E74" s="22">
        <v>864811036963051</v>
      </c>
      <c r="F74" s="4"/>
      <c r="G74" s="4" t="s">
        <v>48</v>
      </c>
      <c r="H74" s="16"/>
      <c r="I74" s="24" t="s">
        <v>99</v>
      </c>
      <c r="J74" s="17" t="s">
        <v>100</v>
      </c>
      <c r="K74" s="16"/>
      <c r="L74" s="16" t="s">
        <v>101</v>
      </c>
      <c r="M74" s="17" t="s">
        <v>145</v>
      </c>
      <c r="N74" s="16"/>
      <c r="O74" s="16" t="s">
        <v>50</v>
      </c>
      <c r="P74" s="16" t="s">
        <v>51</v>
      </c>
      <c r="Q74" s="28" t="s">
        <v>25</v>
      </c>
      <c r="R74" s="4" t="s">
        <v>41</v>
      </c>
    </row>
    <row r="75" spans="1:18" ht="16.5" x14ac:dyDescent="0.25">
      <c r="A75" s="34"/>
      <c r="B75" s="21" t="s">
        <v>192</v>
      </c>
      <c r="C75" s="21" t="s">
        <v>235</v>
      </c>
      <c r="D75" s="4" t="s">
        <v>62</v>
      </c>
      <c r="E75" s="22">
        <v>868345031033970</v>
      </c>
      <c r="F75" s="50"/>
      <c r="G75" s="4" t="s">
        <v>48</v>
      </c>
      <c r="H75" s="24"/>
      <c r="I75" s="24" t="s">
        <v>210</v>
      </c>
      <c r="J75" s="16"/>
      <c r="K75" s="16" t="s">
        <v>218</v>
      </c>
      <c r="L75" s="16" t="s">
        <v>101</v>
      </c>
      <c r="M75" s="17" t="s">
        <v>72</v>
      </c>
      <c r="N75" s="82" t="s">
        <v>211</v>
      </c>
      <c r="O75" s="16" t="s">
        <v>50</v>
      </c>
      <c r="P75" s="16" t="s">
        <v>201</v>
      </c>
      <c r="Q75" s="28" t="s">
        <v>27</v>
      </c>
      <c r="R75" s="4" t="s">
        <v>33</v>
      </c>
    </row>
    <row r="76" spans="1:18" ht="16.5" x14ac:dyDescent="0.25">
      <c r="A76" s="34"/>
      <c r="B76" s="21" t="s">
        <v>192</v>
      </c>
      <c r="C76" s="21" t="s">
        <v>235</v>
      </c>
      <c r="D76" s="4" t="s">
        <v>62</v>
      </c>
      <c r="E76" s="22">
        <v>864811036951825</v>
      </c>
      <c r="F76" s="50"/>
      <c r="G76" s="4" t="s">
        <v>48</v>
      </c>
      <c r="H76" s="25"/>
      <c r="I76" s="24" t="s">
        <v>153</v>
      </c>
      <c r="J76" s="17"/>
      <c r="K76" s="16" t="s">
        <v>219</v>
      </c>
      <c r="L76" s="16" t="s">
        <v>101</v>
      </c>
      <c r="M76" s="17" t="s">
        <v>72</v>
      </c>
      <c r="N76" s="82" t="s">
        <v>211</v>
      </c>
      <c r="O76" s="16" t="s">
        <v>50</v>
      </c>
      <c r="P76" s="16" t="s">
        <v>201</v>
      </c>
      <c r="Q76" s="28" t="s">
        <v>27</v>
      </c>
      <c r="R76" s="4" t="s">
        <v>33</v>
      </c>
    </row>
    <row r="77" spans="1:18" ht="16.5" x14ac:dyDescent="0.25">
      <c r="A77" s="34"/>
      <c r="B77" s="21" t="s">
        <v>192</v>
      </c>
      <c r="C77" s="21" t="s">
        <v>235</v>
      </c>
      <c r="D77" s="4" t="s">
        <v>62</v>
      </c>
      <c r="E77" s="22">
        <v>866050031766338</v>
      </c>
      <c r="F77" s="50"/>
      <c r="G77" s="4" t="s">
        <v>48</v>
      </c>
      <c r="H77" s="25"/>
      <c r="I77" s="24" t="s">
        <v>153</v>
      </c>
      <c r="J77" s="16" t="s">
        <v>215</v>
      </c>
      <c r="K77" s="16" t="s">
        <v>212</v>
      </c>
      <c r="L77" s="16" t="s">
        <v>213</v>
      </c>
      <c r="M77" s="16" t="s">
        <v>214</v>
      </c>
      <c r="N77" s="82" t="s">
        <v>211</v>
      </c>
      <c r="O77" s="16" t="s">
        <v>50</v>
      </c>
      <c r="P77" s="16" t="s">
        <v>201</v>
      </c>
      <c r="Q77" s="28" t="s">
        <v>27</v>
      </c>
      <c r="R77" s="4" t="s">
        <v>33</v>
      </c>
    </row>
    <row r="78" spans="1:18" ht="16.5" x14ac:dyDescent="0.25">
      <c r="A78" s="34"/>
      <c r="B78" s="21" t="s">
        <v>192</v>
      </c>
      <c r="C78" s="21" t="s">
        <v>235</v>
      </c>
      <c r="D78" s="4" t="s">
        <v>62</v>
      </c>
      <c r="E78" s="22">
        <v>868926034002599</v>
      </c>
      <c r="F78" s="50"/>
      <c r="G78" s="4" t="s">
        <v>48</v>
      </c>
      <c r="H78" s="25"/>
      <c r="I78" s="25" t="s">
        <v>210</v>
      </c>
      <c r="J78" s="16"/>
      <c r="K78" s="16" t="s">
        <v>209</v>
      </c>
      <c r="L78" s="16" t="s">
        <v>101</v>
      </c>
      <c r="M78" s="16" t="s">
        <v>72</v>
      </c>
      <c r="N78" s="82" t="s">
        <v>211</v>
      </c>
      <c r="O78" s="16" t="s">
        <v>50</v>
      </c>
      <c r="P78" s="16" t="s">
        <v>201</v>
      </c>
      <c r="Q78" s="28" t="s">
        <v>27</v>
      </c>
      <c r="R78" s="4" t="s">
        <v>33</v>
      </c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CamHL02</vt:lpstr>
      <vt:lpstr>TG102</vt:lpstr>
      <vt:lpstr>TG007</vt:lpstr>
      <vt:lpstr>TG102LE</vt:lpstr>
      <vt:lpstr>TG007S</vt:lpstr>
      <vt:lpstr>TG007X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2018-10-01T04:48:28Z</dcterms:modified>
</cp:coreProperties>
</file>