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2"/>
  </bookViews>
  <sheets>
    <sheet name="TG102V" sheetId="22" r:id="rId1"/>
    <sheet name="TG102LE" sheetId="14" r:id="rId2"/>
    <sheet name="TG102SE" sheetId="17" r:id="rId3"/>
    <sheet name="TG102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<sst xmlns="http://schemas.openxmlformats.org/spreadsheetml/2006/main" count="1238" uniqueCount="143">
  <si>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</si>
  <si>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</si>
  <si>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</si>
  <si>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</si>
  <si>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</si>
  <si>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</si>
  <si>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</si>
  <si>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</si>
  <si>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</si>
  <si>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</si>
  <si>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</si>
  <si>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</si>
  <si>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</si>
  <si>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</si>
  <si>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</si>
  <si>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</si>
  <si>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</si>
  <si>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</si>
  <si>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</si>
  <si>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</si>
  <si>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</si>
  <si>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</si>
  <si>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</si>
  <si>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</si>
  <si>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</si>
  <si>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</si>
  <si>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</si>
  <si>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</si>
  <si>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</si>
  <si>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</si>
  <si>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</si>
  <si>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</si>
  <si>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</si>
  <si>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</si>
  <si>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</si>
  <si>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</si>
  <si>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</si>
  <si>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</si>
  <si>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</si>
  <si>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</si>
  <si>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</si>
  <si>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</si>
  <si>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</si>
  <si>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</si>
  <si>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</si>
  <si>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</si>
  <si>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</si>
  <si>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</si>
  <si>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</si>
  <si>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</si>
  <si>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</si>
  <si>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</si>
  <si>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</si>
  <si>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</si>
  <si>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</si>
  <si>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Taris</t>
  </si>
  <si>
    <t>TG102V</t>
  </si>
  <si>
    <t>Còn BH</t>
  </si>
  <si>
    <t>TG102LE</t>
  </si>
  <si>
    <t>Thiếu lắp sim</t>
  </si>
  <si>
    <t>H</t>
  </si>
  <si>
    <t>Chập tụ nguồn,hỏng module GSM</t>
  </si>
  <si>
    <t xml:space="preserve">W.1.00.---01.170909 </t>
  </si>
  <si>
    <t xml:space="preserve">W.1.00.---01.181101 </t>
  </si>
  <si>
    <t>W.1.00.---01.170909</t>
  </si>
  <si>
    <t>Lock:'203.162.69.18,16884</t>
  </si>
  <si>
    <t>Lock :203.162.69.57,20002</t>
  </si>
  <si>
    <t>Lỗi RTB</t>
  </si>
  <si>
    <t>ID mới:869627031850746</t>
  </si>
  <si>
    <t>203.162.69.57,20005</t>
  </si>
  <si>
    <t>Lỗi GSM</t>
  </si>
  <si>
    <t>Thay khay sim</t>
  </si>
  <si>
    <t>VI.1.00.---01.180629</t>
  </si>
  <si>
    <t>203.162.69.57,20004</t>
  </si>
  <si>
    <t>203.162.69.18,16883</t>
  </si>
  <si>
    <t>Lock "'203.162.69.57,20003</t>
  </si>
  <si>
    <t>Nạp lại FW</t>
  </si>
  <si>
    <t>Câu sim</t>
  </si>
  <si>
    <t>203.162.69.18,16880</t>
  </si>
  <si>
    <t>LE.1.00.---04.181025</t>
  </si>
  <si>
    <t>Không chốt GPS</t>
  </si>
  <si>
    <t>Xử lý phần cứng,nạp lại FW</t>
  </si>
  <si>
    <t>124.158.005.014,16873</t>
  </si>
  <si>
    <t>Anten lá</t>
  </si>
  <si>
    <t>BT</t>
  </si>
  <si>
    <t>Thể</t>
  </si>
  <si>
    <t>VI.1.00.---01.180115</t>
  </si>
  <si>
    <t>Lock: 203.162.69.57,10001</t>
  </si>
  <si>
    <t>Tùng</t>
  </si>
  <si>
    <t>Lỗi GSM, không băn lên Terminal</t>
  </si>
  <si>
    <t>Thay khay Sim,thay IC giao tiếp, nâng cấp FW</t>
  </si>
  <si>
    <t>Lock: 203.162.69.75,20275</t>
  </si>
  <si>
    <t>Thay khay Sim, nâng cấp FW</t>
  </si>
  <si>
    <t>Thay tụ nguồn,Module GSM,nâng cấp FW</t>
  </si>
  <si>
    <t>Không nhận Sim</t>
  </si>
  <si>
    <t>Thay Transister, nâng cấp FW</t>
  </si>
  <si>
    <t>LE.1.00.---01.181025</t>
  </si>
  <si>
    <t>LE.1.00.---01.180925</t>
  </si>
  <si>
    <t>Xử lý phần cứng</t>
  </si>
  <si>
    <t>Mất imei</t>
  </si>
  <si>
    <t>MicroSim</t>
  </si>
  <si>
    <t>SetFactory, nâng cấp FW</t>
  </si>
  <si>
    <t>13/03/2019</t>
  </si>
  <si>
    <t>TG102SE</t>
  </si>
  <si>
    <t>16/03/2019</t>
  </si>
  <si>
    <t>LE.1.00.---01.180710</t>
  </si>
  <si>
    <t>203.162.69.75,20375</t>
  </si>
  <si>
    <t>Hỏng Diode quá áp,bong via chân connector</t>
  </si>
  <si>
    <t>Thay diode quá áp,chân connector</t>
  </si>
  <si>
    <t>203.162.69.75,20575</t>
  </si>
  <si>
    <t>Xử lý phần cứng nâng cấp FW</t>
  </si>
  <si>
    <t>Hàn lại chân connector,nâng cấp FW</t>
  </si>
  <si>
    <t>203.162.69.75,20075</t>
  </si>
  <si>
    <t>SE.3.00.---02.180711</t>
  </si>
  <si>
    <t>Hỏng Didoe quá áp</t>
  </si>
  <si>
    <t>Thay diode quá áp,nạp lại FW</t>
  </si>
  <si>
    <t>203.162.69.18,16884</t>
  </si>
  <si>
    <t>VI.1.00.---01.170906</t>
  </si>
  <si>
    <t>203.162.69.42,20004</t>
  </si>
  <si>
    <t>Bong chân anten GSM</t>
  </si>
  <si>
    <t xml:space="preserve">W.1.00.---01.180629 </t>
  </si>
  <si>
    <t>Hỏng Diode quá áp,IC nguồn 4.4V,module GSM</t>
  </si>
  <si>
    <t>Thay Diode quá áp,ic nguồn,module GSM</t>
  </si>
  <si>
    <t>Anten lá/ID mới " 869627031816689</t>
  </si>
  <si>
    <t>Thay module GSM</t>
  </si>
  <si>
    <t>ID mới :869627031845258</t>
  </si>
  <si>
    <t>22/03/2019</t>
  </si>
  <si>
    <t>SIM</t>
  </si>
  <si>
    <t>25/03/2019</t>
  </si>
  <si>
    <t>Khách báo lỗi nhảy GPS</t>
  </si>
  <si>
    <t>Tháo pin,nâng cấp FW</t>
  </si>
  <si>
    <t>SE.3.00.---01.120817</t>
  </si>
  <si>
    <t>203.162.69.18,16885</t>
  </si>
  <si>
    <t>LE.1.00.---01.181005</t>
  </si>
  <si>
    <t>203.162.69.57,20003</t>
  </si>
  <si>
    <t xml:space="preserve">W.1.00.---01.180320 </t>
  </si>
  <si>
    <t>125.212.203.114,16363</t>
  </si>
  <si>
    <t>203.162.69.75,20175</t>
  </si>
  <si>
    <t>Lỗi GPS</t>
  </si>
  <si>
    <t>LE.1.00.---01.180405</t>
  </si>
  <si>
    <t>Lỗi connector</t>
  </si>
  <si>
    <t>29/03/20/19</t>
  </si>
  <si>
    <t>Setfactory 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</si>
</sst>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6" t="s">
        <v>6</v>
      </c>
      <c r="K4" s="66" t="s">
        <v>15</v>
      </c>
      <c r="L4" s="66"/>
      <c r="M4" s="66" t="s">
        <v>8</v>
      </c>
      <c r="N4" s="66"/>
      <c r="O4" s="73" t="s">
        <v>9</v>
      </c>
      <c r="P4" s="73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>
        <v>43680</v>
      </c>
      <c r="C6" s="21">
        <v>43772</v>
      </c>
      <c r="D6" s="4" t="s">
        <v>56</v>
      </c>
      <c r="E6" s="22">
        <v>864811036988215</v>
      </c>
      <c r="F6" s="44"/>
      <c r="G6" s="4" t="s">
        <v>57</v>
      </c>
      <c r="H6" s="16"/>
      <c r="I6" s="24" t="s">
        <v>75</v>
      </c>
      <c r="J6" s="16" t="s">
        <v>70</v>
      </c>
      <c r="K6" s="16" t="s">
        <v>63</v>
      </c>
      <c r="L6" s="16"/>
      <c r="M6" s="16" t="s">
        <v>71</v>
      </c>
      <c r="N6" s="61" t="s">
        <v>77</v>
      </c>
      <c r="O6" s="16" t="s">
        <v>84</v>
      </c>
      <c r="P6" s="16" t="s">
        <v>85</v>
      </c>
      <c r="Q6" s="31" t="s">
        <v>24</v>
      </c>
      <c r="R6" s="32" t="s">
        <v>37</v>
      </c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43680</v>
      </c>
      <c r="C7" s="21">
        <v>43772</v>
      </c>
      <c r="D7" s="4" t="s">
        <v>56</v>
      </c>
      <c r="E7" s="22">
        <v>864811036926876</v>
      </c>
      <c r="F7" s="44"/>
      <c r="G7" s="4" t="s">
        <v>57</v>
      </c>
      <c r="H7" s="17"/>
      <c r="I7" s="24" t="s">
        <v>65</v>
      </c>
      <c r="J7" s="16" t="s">
        <v>67</v>
      </c>
      <c r="K7" s="16" t="s">
        <v>64</v>
      </c>
      <c r="L7" s="16"/>
      <c r="M7" s="16" t="s">
        <v>76</v>
      </c>
      <c r="N7" s="61" t="s">
        <v>77</v>
      </c>
      <c r="O7" s="16" t="s">
        <v>84</v>
      </c>
      <c r="P7" s="16" t="s">
        <v>85</v>
      </c>
      <c r="Q7" s="31" t="s">
        <v>26</v>
      </c>
      <c r="R7" s="32" t="s">
        <v>31</v>
      </c>
      <c r="U7" s="64"/>
      <c r="V7" s="32" t="s">
        <v>43</v>
      </c>
    </row>
    <row r="8" spans="1:22" s="2" customFormat="1" ht="15.75" customHeight="1" x14ac:dyDescent="0.25">
      <c r="A8" s="32">
        <v>3</v>
      </c>
      <c r="B8" s="21">
        <v>43680</v>
      </c>
      <c r="C8" s="21">
        <v>43772</v>
      </c>
      <c r="D8" s="4" t="s">
        <v>56</v>
      </c>
      <c r="E8" s="22">
        <v>864811036959109</v>
      </c>
      <c r="F8" s="44"/>
      <c r="G8" s="4" t="s">
        <v>60</v>
      </c>
      <c r="H8" s="25" t="s">
        <v>83</v>
      </c>
      <c r="I8" s="24" t="s">
        <v>78</v>
      </c>
      <c r="J8" s="16"/>
      <c r="K8" s="16" t="s">
        <v>63</v>
      </c>
      <c r="L8" s="16"/>
      <c r="M8" s="16" t="s">
        <v>71</v>
      </c>
      <c r="N8" s="61" t="s">
        <v>77</v>
      </c>
      <c r="O8" s="16" t="s">
        <v>84</v>
      </c>
      <c r="P8" s="16" t="s">
        <v>85</v>
      </c>
      <c r="Q8" s="28" t="s">
        <v>24</v>
      </c>
      <c r="R8" s="4" t="s">
        <v>37</v>
      </c>
      <c r="U8" s="64"/>
      <c r="V8" s="32" t="s">
        <v>28</v>
      </c>
    </row>
    <row r="9" spans="1:22" s="2" customFormat="1" ht="15.75" customHeight="1" x14ac:dyDescent="0.25">
      <c r="A9" s="32">
        <v>4</v>
      </c>
      <c r="B9" s="21">
        <v>43680</v>
      </c>
      <c r="C9" s="21">
        <v>43772</v>
      </c>
      <c r="D9" s="4" t="s">
        <v>56</v>
      </c>
      <c r="E9" s="22">
        <v>868926033970739</v>
      </c>
      <c r="F9" s="44"/>
      <c r="G9" s="4" t="s">
        <v>57</v>
      </c>
      <c r="H9" s="62"/>
      <c r="I9" s="24" t="s">
        <v>69</v>
      </c>
      <c r="J9" s="16" t="s">
        <v>70</v>
      </c>
      <c r="K9" s="16" t="s">
        <v>63</v>
      </c>
      <c r="L9" s="16"/>
      <c r="M9" s="16" t="s">
        <v>71</v>
      </c>
      <c r="N9" s="61" t="s">
        <v>77</v>
      </c>
      <c r="O9" s="16" t="s">
        <v>84</v>
      </c>
      <c r="P9" s="16" t="s">
        <v>85</v>
      </c>
      <c r="Q9" s="28" t="s">
        <v>24</v>
      </c>
      <c r="R9" s="4" t="s">
        <v>37</v>
      </c>
      <c r="U9" s="64"/>
      <c r="V9" s="32" t="s">
        <v>38</v>
      </c>
    </row>
    <row r="10" spans="1:22" s="2" customFormat="1" ht="15.75" customHeight="1" x14ac:dyDescent="0.25">
      <c r="A10" s="32">
        <v>5</v>
      </c>
      <c r="B10" s="21">
        <v>43680</v>
      </c>
      <c r="C10" s="21">
        <v>43772</v>
      </c>
      <c r="D10" s="4" t="s">
        <v>56</v>
      </c>
      <c r="E10" s="22">
        <v>868926033938769</v>
      </c>
      <c r="F10" s="44"/>
      <c r="G10" s="4" t="s">
        <v>57</v>
      </c>
      <c r="H10" s="25"/>
      <c r="I10" s="25" t="s">
        <v>69</v>
      </c>
      <c r="J10" s="16" t="s">
        <v>70</v>
      </c>
      <c r="K10" s="16" t="s">
        <v>63</v>
      </c>
      <c r="L10" s="16"/>
      <c r="M10" s="16" t="s">
        <v>71</v>
      </c>
      <c r="N10" s="61" t="s">
        <v>77</v>
      </c>
      <c r="O10" s="16" t="s">
        <v>84</v>
      </c>
      <c r="P10" s="16" t="s">
        <v>85</v>
      </c>
      <c r="Q10" s="28" t="s">
        <v>24</v>
      </c>
      <c r="R10" s="4" t="s">
        <v>37</v>
      </c>
      <c r="U10" s="64"/>
      <c r="V10" s="32" t="s">
        <v>44</v>
      </c>
    </row>
    <row r="11" spans="1:22" s="2" customFormat="1" ht="15.75" customHeight="1" x14ac:dyDescent="0.25">
      <c r="A11" s="32">
        <v>6</v>
      </c>
      <c r="B11" s="21">
        <v>43680</v>
      </c>
      <c r="C11" s="21">
        <v>43772</v>
      </c>
      <c r="D11" s="4" t="s">
        <v>56</v>
      </c>
      <c r="E11" s="22">
        <v>866192037826201</v>
      </c>
      <c r="F11" s="44"/>
      <c r="G11" s="4" t="s">
        <v>57</v>
      </c>
      <c r="H11" s="16"/>
      <c r="I11" s="17" t="s">
        <v>73</v>
      </c>
      <c r="J11" s="16"/>
      <c r="K11" s="16" t="s">
        <v>72</v>
      </c>
      <c r="L11" s="16"/>
      <c r="M11" s="16" t="s">
        <v>71</v>
      </c>
      <c r="N11" s="61" t="s">
        <v>77</v>
      </c>
      <c r="O11" s="16" t="s">
        <v>84</v>
      </c>
      <c r="P11" s="16" t="s">
        <v>85</v>
      </c>
      <c r="Q11" s="28" t="s">
        <v>24</v>
      </c>
      <c r="R11" s="4" t="s">
        <v>37</v>
      </c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>
        <v>43680</v>
      </c>
      <c r="C12" s="21">
        <v>43772</v>
      </c>
      <c r="D12" s="4" t="s">
        <v>56</v>
      </c>
      <c r="E12" s="22">
        <v>866192037805049</v>
      </c>
      <c r="F12" s="44"/>
      <c r="G12" s="4" t="s">
        <v>57</v>
      </c>
      <c r="H12" s="16"/>
      <c r="I12" s="16" t="s">
        <v>74</v>
      </c>
      <c r="J12" s="16" t="s">
        <v>67</v>
      </c>
      <c r="K12" s="16" t="s">
        <v>63</v>
      </c>
      <c r="L12" s="16"/>
      <c r="M12" s="16" t="s">
        <v>76</v>
      </c>
      <c r="N12" s="61" t="s">
        <v>77</v>
      </c>
      <c r="O12" s="16" t="s">
        <v>84</v>
      </c>
      <c r="P12" s="16" t="s">
        <v>85</v>
      </c>
      <c r="Q12" s="28" t="s">
        <v>24</v>
      </c>
      <c r="R12" s="4" t="s">
        <v>37</v>
      </c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>
        <v>43680</v>
      </c>
      <c r="C13" s="21">
        <v>43772</v>
      </c>
      <c r="D13" s="4" t="s">
        <v>56</v>
      </c>
      <c r="E13" s="22">
        <v>866192037774088</v>
      </c>
      <c r="F13" s="44"/>
      <c r="G13" s="4" t="s">
        <v>57</v>
      </c>
      <c r="H13" s="26" t="s">
        <v>68</v>
      </c>
      <c r="I13" s="26" t="s">
        <v>66</v>
      </c>
      <c r="J13" s="26" t="s">
        <v>61</v>
      </c>
      <c r="K13" s="26" t="s">
        <v>62</v>
      </c>
      <c r="L13" s="16" t="s">
        <v>63</v>
      </c>
      <c r="M13" s="16" t="s">
        <v>93</v>
      </c>
      <c r="N13" s="61" t="s">
        <v>77</v>
      </c>
      <c r="O13" s="16" t="s">
        <v>84</v>
      </c>
      <c r="P13" s="16" t="s">
        <v>85</v>
      </c>
      <c r="Q13" s="31" t="s">
        <v>24</v>
      </c>
      <c r="R13" s="4" t="s">
        <v>38</v>
      </c>
      <c r="U13" s="64"/>
      <c r="V13" s="32" t="s">
        <v>47</v>
      </c>
    </row>
    <row r="14" spans="1:22" s="57" customFormat="1" ht="15.75" customHeight="1" x14ac:dyDescent="0.25">
      <c r="A14" s="32">
        <v>9</v>
      </c>
      <c r="B14" s="21">
        <v>43802</v>
      </c>
      <c r="C14" s="21" t="s">
        <v>102</v>
      </c>
      <c r="D14" s="4" t="s">
        <v>56</v>
      </c>
      <c r="E14" s="22">
        <v>868345035601319</v>
      </c>
      <c r="F14" s="16"/>
      <c r="G14" s="16" t="s">
        <v>57</v>
      </c>
      <c r="H14" s="16" t="s">
        <v>100</v>
      </c>
      <c r="I14" s="16" t="s">
        <v>87</v>
      </c>
      <c r="J14" s="16" t="s">
        <v>89</v>
      </c>
      <c r="K14" s="16" t="s">
        <v>86</v>
      </c>
      <c r="L14" s="16" t="s">
        <v>72</v>
      </c>
      <c r="M14" s="17" t="s">
        <v>90</v>
      </c>
      <c r="N14" s="61" t="s">
        <v>77</v>
      </c>
      <c r="O14" s="16" t="s">
        <v>84</v>
      </c>
      <c r="P14" s="16" t="s">
        <v>88</v>
      </c>
      <c r="Q14" s="31" t="s">
        <v>24</v>
      </c>
      <c r="R14" s="4" t="s">
        <v>43</v>
      </c>
      <c r="U14" s="64"/>
      <c r="V14" s="52" t="s">
        <v>46</v>
      </c>
    </row>
    <row r="15" spans="1:22" ht="16.5" x14ac:dyDescent="0.25">
      <c r="A15" s="32">
        <v>10</v>
      </c>
      <c r="B15" s="21">
        <v>43802</v>
      </c>
      <c r="C15" s="21" t="s">
        <v>102</v>
      </c>
      <c r="D15" s="4" t="s">
        <v>56</v>
      </c>
      <c r="E15" s="22">
        <v>868345035600063</v>
      </c>
      <c r="F15" s="16"/>
      <c r="G15" s="16" t="s">
        <v>57</v>
      </c>
      <c r="H15" s="16" t="s">
        <v>100</v>
      </c>
      <c r="I15" s="27" t="s">
        <v>87</v>
      </c>
      <c r="J15" s="16" t="s">
        <v>70</v>
      </c>
      <c r="K15" s="16" t="s">
        <v>86</v>
      </c>
      <c r="L15" s="16" t="s">
        <v>72</v>
      </c>
      <c r="M15" s="16" t="s">
        <v>92</v>
      </c>
      <c r="N15" s="61" t="s">
        <v>77</v>
      </c>
      <c r="O15" s="16" t="s">
        <v>84</v>
      </c>
      <c r="P15" s="16" t="s">
        <v>88</v>
      </c>
      <c r="Q15" s="31" t="s">
        <v>24</v>
      </c>
      <c r="R15" s="4" t="s">
        <v>43</v>
      </c>
      <c r="U15" s="64"/>
      <c r="V15" s="32" t="s">
        <v>31</v>
      </c>
    </row>
    <row r="16" spans="1:22" ht="16.5" x14ac:dyDescent="0.25">
      <c r="A16" s="32">
        <v>11</v>
      </c>
      <c r="B16" s="21" t="s">
        <v>104</v>
      </c>
      <c r="C16" s="21" t="s">
        <v>126</v>
      </c>
      <c r="D16" s="4" t="s">
        <v>56</v>
      </c>
      <c r="E16" s="22">
        <v>868345035623875</v>
      </c>
      <c r="F16" s="44"/>
      <c r="G16" s="4" t="s">
        <v>57</v>
      </c>
      <c r="H16" s="16"/>
      <c r="I16" s="16" t="s">
        <v>69</v>
      </c>
      <c r="J16" s="16" t="s">
        <v>119</v>
      </c>
      <c r="K16" s="16" t="s">
        <v>63</v>
      </c>
      <c r="L16" s="16"/>
      <c r="M16" s="16" t="s">
        <v>98</v>
      </c>
      <c r="N16" s="61" t="s">
        <v>77</v>
      </c>
      <c r="O16" s="16" t="s">
        <v>84</v>
      </c>
      <c r="P16" s="16" t="s">
        <v>85</v>
      </c>
      <c r="Q16" s="31" t="s">
        <v>24</v>
      </c>
      <c r="R16" s="4" t="s">
        <v>37</v>
      </c>
      <c r="U16" s="65"/>
      <c r="V16" s="32" t="s">
        <v>32</v>
      </c>
    </row>
    <row r="17" spans="1:22" ht="16.5" x14ac:dyDescent="0.25">
      <c r="A17" s="32">
        <v>12</v>
      </c>
      <c r="B17" s="21" t="s">
        <v>104</v>
      </c>
      <c r="C17" s="21" t="s">
        <v>126</v>
      </c>
      <c r="D17" s="4" t="s">
        <v>56</v>
      </c>
      <c r="E17" s="22">
        <v>864811037212219</v>
      </c>
      <c r="F17" s="44"/>
      <c r="G17" s="4" t="s">
        <v>60</v>
      </c>
      <c r="H17" s="16" t="s">
        <v>123</v>
      </c>
      <c r="I17" s="16" t="s">
        <v>118</v>
      </c>
      <c r="J17" s="16" t="s">
        <v>121</v>
      </c>
      <c r="K17" s="16" t="s">
        <v>117</v>
      </c>
      <c r="L17" s="16" t="s">
        <v>72</v>
      </c>
      <c r="M17" s="16" t="s">
        <v>122</v>
      </c>
      <c r="N17" s="61" t="s">
        <v>77</v>
      </c>
      <c r="O17" s="16" t="s">
        <v>84</v>
      </c>
      <c r="P17" s="16" t="s">
        <v>85</v>
      </c>
      <c r="Q17" s="31" t="s">
        <v>24</v>
      </c>
      <c r="R17" s="4" t="s">
        <v>38</v>
      </c>
      <c r="U17" s="47"/>
      <c r="V17" s="47"/>
    </row>
    <row r="18" spans="1:22" ht="16.5" x14ac:dyDescent="0.25">
      <c r="A18" s="32">
        <v>13</v>
      </c>
      <c r="B18" s="21" t="s">
        <v>104</v>
      </c>
      <c r="C18" s="21" t="s">
        <v>126</v>
      </c>
      <c r="D18" s="4" t="s">
        <v>56</v>
      </c>
      <c r="E18" s="22">
        <v>868345035626183</v>
      </c>
      <c r="F18" s="44"/>
      <c r="G18" s="4" t="s">
        <v>57</v>
      </c>
      <c r="H18" s="16"/>
      <c r="I18" s="16" t="s">
        <v>73</v>
      </c>
      <c r="J18" s="16"/>
      <c r="K18" s="16" t="s">
        <v>120</v>
      </c>
      <c r="L18" s="16" t="s">
        <v>63</v>
      </c>
      <c r="M18" s="16" t="s">
        <v>50</v>
      </c>
      <c r="N18" s="61" t="s">
        <v>77</v>
      </c>
      <c r="O18" s="16" t="s">
        <v>84</v>
      </c>
      <c r="P18" s="16" t="s">
        <v>85</v>
      </c>
      <c r="Q18" s="31" t="s">
        <v>26</v>
      </c>
      <c r="R18" s="4" t="s">
        <v>31</v>
      </c>
      <c r="U18" s="48"/>
      <c r="V18" s="48"/>
    </row>
    <row r="19" spans="1:22" ht="16.5" x14ac:dyDescent="0.25">
      <c r="A19" s="32">
        <v>14</v>
      </c>
      <c r="B19" s="21" t="s">
        <v>128</v>
      </c>
      <c r="C19" s="21" t="s">
        <v>141</v>
      </c>
      <c r="D19" s="4" t="s">
        <v>56</v>
      </c>
      <c r="E19" s="22">
        <v>866192037838644</v>
      </c>
      <c r="F19" s="44"/>
      <c r="G19" s="4" t="s">
        <v>57</v>
      </c>
      <c r="H19" s="16"/>
      <c r="I19" s="16" t="s">
        <v>74</v>
      </c>
      <c r="J19" s="16" t="s">
        <v>129</v>
      </c>
      <c r="K19" s="16" t="s">
        <v>117</v>
      </c>
      <c r="L19" s="16" t="s">
        <v>72</v>
      </c>
      <c r="M19" s="16" t="s">
        <v>130</v>
      </c>
      <c r="N19" s="61" t="s">
        <v>77</v>
      </c>
      <c r="O19" s="16" t="s">
        <v>84</v>
      </c>
      <c r="P19" s="16" t="s">
        <v>85</v>
      </c>
      <c r="Q19" s="31" t="s">
        <v>26</v>
      </c>
      <c r="R19" s="4" t="s">
        <v>31</v>
      </c>
      <c r="U19" s="44" t="s">
        <v>40</v>
      </c>
      <c r="V19" s="4" t="s">
        <v>21</v>
      </c>
    </row>
    <row r="20" spans="1:22" ht="16.5" x14ac:dyDescent="0.25">
      <c r="A20" s="32">
        <v>15</v>
      </c>
      <c r="B20" s="21" t="s">
        <v>128</v>
      </c>
      <c r="C20" s="21" t="s">
        <v>141</v>
      </c>
      <c r="D20" s="4" t="s">
        <v>56</v>
      </c>
      <c r="E20" s="22">
        <v>864811036928732</v>
      </c>
      <c r="F20" s="44"/>
      <c r="G20" s="4" t="s">
        <v>57</v>
      </c>
      <c r="H20" s="25" t="s">
        <v>83</v>
      </c>
      <c r="I20" s="16" t="s">
        <v>134</v>
      </c>
      <c r="J20" s="16"/>
      <c r="K20" s="16" t="s">
        <v>120</v>
      </c>
      <c r="L20" s="16" t="s">
        <v>63</v>
      </c>
      <c r="M20" s="4" t="s">
        <v>50</v>
      </c>
      <c r="N20" s="61" t="s">
        <v>77</v>
      </c>
      <c r="O20" s="16" t="s">
        <v>84</v>
      </c>
      <c r="P20" s="16" t="s">
        <v>85</v>
      </c>
      <c r="Q20" s="31" t="s">
        <v>26</v>
      </c>
      <c r="R20" s="4" t="s">
        <v>31</v>
      </c>
      <c r="U20" s="4" t="s">
        <v>23</v>
      </c>
      <c r="V20" s="4">
        <f>COUNTIF($Q$6:$Q$55,"PM")</f>
        <v>5</v>
      </c>
    </row>
    <row r="21" spans="1:22" ht="16.5" x14ac:dyDescent="0.25">
      <c r="A21" s="32">
        <v>16</v>
      </c>
      <c r="B21" s="21" t="s">
        <v>128</v>
      </c>
      <c r="C21" s="21" t="s">
        <v>141</v>
      </c>
      <c r="D21" s="4" t="s">
        <v>56</v>
      </c>
      <c r="E21" s="22">
        <v>869627031775265</v>
      </c>
      <c r="F21" s="44"/>
      <c r="G21" s="4" t="s">
        <v>60</v>
      </c>
      <c r="H21" s="16"/>
      <c r="I21" s="16" t="s">
        <v>74</v>
      </c>
      <c r="J21" s="16"/>
      <c r="K21" s="16" t="s">
        <v>135</v>
      </c>
      <c r="L21" s="16" t="s">
        <v>63</v>
      </c>
      <c r="M21" s="4" t="s">
        <v>50</v>
      </c>
      <c r="N21" s="61" t="s">
        <v>77</v>
      </c>
      <c r="O21" s="16" t="s">
        <v>84</v>
      </c>
      <c r="P21" s="16" t="s">
        <v>85</v>
      </c>
      <c r="Q21" s="31" t="s">
        <v>26</v>
      </c>
      <c r="R21" s="4" t="s">
        <v>31</v>
      </c>
      <c r="U21" s="4" t="s">
        <v>22</v>
      </c>
      <c r="V21" s="4">
        <f>COUNTIF($Q$6:$Q$56,"PC")</f>
        <v>11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16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4"/>
      <c r="M23" s="44"/>
      <c r="N23" s="44"/>
      <c r="O23" s="44"/>
      <c r="P23" s="4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4"/>
      <c r="K24" s="4"/>
      <c r="L24" s="44"/>
      <c r="M24" s="44"/>
      <c r="N24" s="44"/>
      <c r="O24" s="44"/>
      <c r="P24" s="4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4"/>
      <c r="M25" s="44"/>
      <c r="N25" s="44"/>
      <c r="O25" s="44"/>
      <c r="P25" s="4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7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5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16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R6" sqref="B6:R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6" t="s">
        <v>6</v>
      </c>
      <c r="K4" s="66" t="s">
        <v>15</v>
      </c>
      <c r="L4" s="66"/>
      <c r="M4" s="66" t="s">
        <v>8</v>
      </c>
      <c r="N4" s="66"/>
      <c r="O4" s="73" t="s">
        <v>9</v>
      </c>
      <c r="P4" s="73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>
        <v>43680</v>
      </c>
      <c r="C6" s="21">
        <v>43772</v>
      </c>
      <c r="D6" s="4" t="s">
        <v>58</v>
      </c>
      <c r="E6" s="22">
        <v>868183034588066</v>
      </c>
      <c r="F6" s="44"/>
      <c r="G6" s="4" t="s">
        <v>57</v>
      </c>
      <c r="H6" s="4" t="s">
        <v>59</v>
      </c>
      <c r="I6" s="16" t="s">
        <v>82</v>
      </c>
      <c r="J6" s="16" t="s">
        <v>80</v>
      </c>
      <c r="K6" s="16" t="s">
        <v>79</v>
      </c>
      <c r="L6" s="16"/>
      <c r="M6" s="16" t="s">
        <v>81</v>
      </c>
      <c r="N6" s="16"/>
      <c r="O6" s="16" t="s">
        <v>84</v>
      </c>
      <c r="P6" s="16" t="s">
        <v>85</v>
      </c>
      <c r="Q6" s="28" t="s">
        <v>24</v>
      </c>
      <c r="R6" s="4" t="s">
        <v>37</v>
      </c>
      <c r="S6" s="47"/>
      <c r="T6" s="47"/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43680</v>
      </c>
      <c r="C7" s="21">
        <v>43772</v>
      </c>
      <c r="D7" s="4" t="s">
        <v>58</v>
      </c>
      <c r="E7" s="22">
        <v>868183034726138</v>
      </c>
      <c r="F7" s="44"/>
      <c r="G7" s="4" t="s">
        <v>57</v>
      </c>
      <c r="H7" s="4" t="s">
        <v>59</v>
      </c>
      <c r="I7" s="16" t="s">
        <v>69</v>
      </c>
      <c r="J7" s="16"/>
      <c r="K7" s="16" t="s">
        <v>79</v>
      </c>
      <c r="L7" s="16"/>
      <c r="M7" s="16" t="s">
        <v>76</v>
      </c>
      <c r="N7" s="16"/>
      <c r="O7" s="16" t="s">
        <v>84</v>
      </c>
      <c r="P7" s="16" t="s">
        <v>85</v>
      </c>
      <c r="Q7" s="28" t="s">
        <v>26</v>
      </c>
      <c r="R7" s="4" t="s">
        <v>31</v>
      </c>
      <c r="S7" s="47"/>
      <c r="T7" s="47"/>
      <c r="U7" s="64"/>
      <c r="V7" s="32" t="s">
        <v>43</v>
      </c>
    </row>
    <row r="8" spans="1:22" s="2" customFormat="1" ht="15.75" customHeight="1" x14ac:dyDescent="0.25">
      <c r="A8" s="32">
        <v>3</v>
      </c>
      <c r="B8" s="21">
        <v>43680</v>
      </c>
      <c r="C8" s="21">
        <v>43772</v>
      </c>
      <c r="D8" s="4" t="s">
        <v>58</v>
      </c>
      <c r="E8" s="22">
        <v>868183033856332</v>
      </c>
      <c r="F8" s="44"/>
      <c r="G8" s="4" t="s">
        <v>57</v>
      </c>
      <c r="H8" s="44"/>
      <c r="I8" s="16" t="s">
        <v>69</v>
      </c>
      <c r="J8" s="16"/>
      <c r="K8" s="16" t="s">
        <v>79</v>
      </c>
      <c r="L8" s="16"/>
      <c r="M8" s="16" t="s">
        <v>76</v>
      </c>
      <c r="N8" s="16"/>
      <c r="O8" s="16" t="s">
        <v>84</v>
      </c>
      <c r="P8" s="16" t="s">
        <v>85</v>
      </c>
      <c r="Q8" s="28" t="s">
        <v>26</v>
      </c>
      <c r="R8" s="4" t="s">
        <v>31</v>
      </c>
      <c r="S8" s="47"/>
      <c r="T8" s="47"/>
      <c r="U8" s="64"/>
      <c r="V8" s="32" t="s">
        <v>28</v>
      </c>
    </row>
    <row r="9" spans="1:22" s="2" customFormat="1" ht="15.75" customHeight="1" x14ac:dyDescent="0.25">
      <c r="A9" s="32">
        <v>4</v>
      </c>
      <c r="B9" s="21">
        <v>43802</v>
      </c>
      <c r="C9" s="21" t="s">
        <v>102</v>
      </c>
      <c r="D9" s="4" t="s">
        <v>58</v>
      </c>
      <c r="E9" s="22">
        <v>868183034561816</v>
      </c>
      <c r="F9" s="4"/>
      <c r="G9" s="4" t="s">
        <v>57</v>
      </c>
      <c r="H9" s="25"/>
      <c r="I9" s="24" t="s">
        <v>69</v>
      </c>
      <c r="J9" s="16" t="s">
        <v>70</v>
      </c>
      <c r="K9" s="24" t="s">
        <v>79</v>
      </c>
      <c r="L9" s="16"/>
      <c r="M9" s="16" t="s">
        <v>98</v>
      </c>
      <c r="N9" s="16"/>
      <c r="O9" s="16" t="s">
        <v>84</v>
      </c>
      <c r="P9" s="16" t="s">
        <v>88</v>
      </c>
      <c r="Q9" s="28" t="s">
        <v>24</v>
      </c>
      <c r="R9" s="4" t="s">
        <v>43</v>
      </c>
      <c r="S9" s="47"/>
      <c r="T9" s="47"/>
      <c r="U9" s="64"/>
      <c r="V9" s="32" t="s">
        <v>38</v>
      </c>
    </row>
    <row r="10" spans="1:22" s="2" customFormat="1" ht="15.75" customHeight="1" x14ac:dyDescent="0.25">
      <c r="A10" s="32">
        <v>5</v>
      </c>
      <c r="B10" s="21">
        <v>43802</v>
      </c>
      <c r="C10" s="21" t="s">
        <v>102</v>
      </c>
      <c r="D10" s="4" t="s">
        <v>58</v>
      </c>
      <c r="E10" s="22">
        <v>868183034799721</v>
      </c>
      <c r="F10" s="4"/>
      <c r="G10" s="4" t="s">
        <v>57</v>
      </c>
      <c r="H10" s="25"/>
      <c r="I10" s="25" t="s">
        <v>69</v>
      </c>
      <c r="J10" s="16" t="s">
        <v>99</v>
      </c>
      <c r="K10" s="16" t="s">
        <v>96</v>
      </c>
      <c r="L10" s="16" t="s">
        <v>79</v>
      </c>
      <c r="M10" s="16" t="s">
        <v>101</v>
      </c>
      <c r="N10" s="16"/>
      <c r="O10" s="16" t="s">
        <v>84</v>
      </c>
      <c r="P10" s="16" t="s">
        <v>88</v>
      </c>
      <c r="Q10" s="31" t="s">
        <v>24</v>
      </c>
      <c r="R10" s="4" t="s">
        <v>43</v>
      </c>
      <c r="S10" s="47"/>
      <c r="T10" s="47"/>
      <c r="U10" s="64"/>
      <c r="V10" s="32" t="s">
        <v>44</v>
      </c>
    </row>
    <row r="11" spans="1:22" s="2" customFormat="1" ht="15.75" customHeight="1" x14ac:dyDescent="0.25">
      <c r="A11" s="32">
        <v>6</v>
      </c>
      <c r="B11" s="21">
        <v>43802</v>
      </c>
      <c r="C11" s="21" t="s">
        <v>102</v>
      </c>
      <c r="D11" s="4" t="s">
        <v>58</v>
      </c>
      <c r="E11" s="22">
        <v>867857039891481</v>
      </c>
      <c r="F11" s="4"/>
      <c r="G11" s="4" t="s">
        <v>57</v>
      </c>
      <c r="H11" s="16"/>
      <c r="I11" s="17" t="s">
        <v>91</v>
      </c>
      <c r="J11" s="16" t="s">
        <v>94</v>
      </c>
      <c r="K11" s="16" t="s">
        <v>97</v>
      </c>
      <c r="L11" s="16" t="s">
        <v>79</v>
      </c>
      <c r="M11" s="16" t="s">
        <v>95</v>
      </c>
      <c r="N11" s="16"/>
      <c r="O11" s="16" t="s">
        <v>84</v>
      </c>
      <c r="P11" s="16" t="s">
        <v>88</v>
      </c>
      <c r="Q11" s="31" t="s">
        <v>24</v>
      </c>
      <c r="R11" s="4" t="s">
        <v>43</v>
      </c>
      <c r="S11" s="47"/>
      <c r="T11" s="47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 t="s">
        <v>104</v>
      </c>
      <c r="C12" s="21" t="s">
        <v>126</v>
      </c>
      <c r="D12" s="16" t="s">
        <v>58</v>
      </c>
      <c r="E12" s="34">
        <v>868183034601364</v>
      </c>
      <c r="F12" s="16"/>
      <c r="G12" s="16" t="s">
        <v>57</v>
      </c>
      <c r="H12" s="16" t="s">
        <v>59</v>
      </c>
      <c r="I12" s="16" t="s">
        <v>106</v>
      </c>
      <c r="J12" s="16" t="s">
        <v>39</v>
      </c>
      <c r="K12" s="16" t="s">
        <v>105</v>
      </c>
      <c r="L12" s="16" t="s">
        <v>79</v>
      </c>
      <c r="M12" s="16" t="s">
        <v>110</v>
      </c>
      <c r="N12" s="16"/>
      <c r="O12" s="16" t="s">
        <v>84</v>
      </c>
      <c r="P12" s="16" t="s">
        <v>85</v>
      </c>
      <c r="Q12" s="31" t="s">
        <v>24</v>
      </c>
      <c r="R12" s="4" t="s">
        <v>38</v>
      </c>
      <c r="S12" s="47"/>
      <c r="T12" s="47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104</v>
      </c>
      <c r="C13" s="21" t="s">
        <v>126</v>
      </c>
      <c r="D13" s="16" t="s">
        <v>58</v>
      </c>
      <c r="E13" s="34">
        <v>868183034654801</v>
      </c>
      <c r="F13" s="16"/>
      <c r="G13" s="16" t="s">
        <v>57</v>
      </c>
      <c r="H13" s="26"/>
      <c r="I13" s="26" t="s">
        <v>69</v>
      </c>
      <c r="J13" s="26" t="s">
        <v>39</v>
      </c>
      <c r="K13" s="16" t="s">
        <v>79</v>
      </c>
      <c r="L13" s="16"/>
      <c r="M13" s="16" t="s">
        <v>81</v>
      </c>
      <c r="N13" s="26"/>
      <c r="O13" s="16" t="s">
        <v>84</v>
      </c>
      <c r="P13" s="16" t="s">
        <v>85</v>
      </c>
      <c r="Q13" s="31" t="s">
        <v>24</v>
      </c>
      <c r="R13" s="4" t="s">
        <v>38</v>
      </c>
      <c r="S13" s="47"/>
      <c r="T13" s="47"/>
      <c r="U13" s="64"/>
      <c r="V13" s="32" t="s">
        <v>47</v>
      </c>
    </row>
    <row r="14" spans="1:22" s="2" customFormat="1" ht="15.75" customHeight="1" x14ac:dyDescent="0.25">
      <c r="A14" s="32">
        <v>9</v>
      </c>
      <c r="B14" s="21" t="s">
        <v>104</v>
      </c>
      <c r="C14" s="21" t="s">
        <v>126</v>
      </c>
      <c r="D14" s="16" t="s">
        <v>58</v>
      </c>
      <c r="E14" s="34">
        <v>868183033810040</v>
      </c>
      <c r="F14" s="16"/>
      <c r="G14" s="16" t="s">
        <v>57</v>
      </c>
      <c r="H14" s="16"/>
      <c r="I14" s="16" t="s">
        <v>106</v>
      </c>
      <c r="J14" s="16"/>
      <c r="K14" s="16" t="s">
        <v>79</v>
      </c>
      <c r="L14" s="16"/>
      <c r="M14" s="16" t="s">
        <v>76</v>
      </c>
      <c r="N14" s="16"/>
      <c r="O14" s="16" t="s">
        <v>84</v>
      </c>
      <c r="P14" s="16" t="s">
        <v>85</v>
      </c>
      <c r="Q14" s="31" t="s">
        <v>26</v>
      </c>
      <c r="R14" s="4" t="s">
        <v>31</v>
      </c>
      <c r="S14" s="47"/>
      <c r="T14" s="47"/>
      <c r="U14" s="64"/>
      <c r="V14" s="32" t="s">
        <v>46</v>
      </c>
    </row>
    <row r="15" spans="1:22" ht="16.5" x14ac:dyDescent="0.25">
      <c r="A15" s="32">
        <v>10</v>
      </c>
      <c r="B15" s="21" t="s">
        <v>104</v>
      </c>
      <c r="C15" s="21" t="s">
        <v>126</v>
      </c>
      <c r="D15" s="16" t="s">
        <v>58</v>
      </c>
      <c r="E15" s="34">
        <v>867857039929661</v>
      </c>
      <c r="F15" s="16"/>
      <c r="G15" s="16" t="s">
        <v>57</v>
      </c>
      <c r="H15" s="16"/>
      <c r="I15" s="27" t="s">
        <v>109</v>
      </c>
      <c r="J15" s="16"/>
      <c r="K15" s="16" t="s">
        <v>97</v>
      </c>
      <c r="L15" s="16" t="s">
        <v>79</v>
      </c>
      <c r="M15" s="16" t="s">
        <v>111</v>
      </c>
      <c r="N15" s="16"/>
      <c r="O15" s="16" t="s">
        <v>84</v>
      </c>
      <c r="P15" s="16" t="s">
        <v>85</v>
      </c>
      <c r="Q15" s="31" t="s">
        <v>24</v>
      </c>
      <c r="R15" s="4" t="s">
        <v>37</v>
      </c>
      <c r="S15" s="48"/>
      <c r="T15" s="48"/>
      <c r="U15" s="64"/>
      <c r="V15" s="32" t="s">
        <v>31</v>
      </c>
    </row>
    <row r="16" spans="1:22" ht="16.5" x14ac:dyDescent="0.25">
      <c r="A16" s="32">
        <v>11</v>
      </c>
      <c r="B16" s="21" t="s">
        <v>104</v>
      </c>
      <c r="C16" s="21" t="s">
        <v>126</v>
      </c>
      <c r="D16" s="16" t="s">
        <v>58</v>
      </c>
      <c r="E16" s="34">
        <v>868183033797999</v>
      </c>
      <c r="F16" s="16"/>
      <c r="G16" s="16" t="s">
        <v>57</v>
      </c>
      <c r="H16" s="16"/>
      <c r="I16" s="16" t="s">
        <v>106</v>
      </c>
      <c r="J16" s="16" t="s">
        <v>107</v>
      </c>
      <c r="K16" s="16" t="s">
        <v>105</v>
      </c>
      <c r="L16" s="16" t="s">
        <v>79</v>
      </c>
      <c r="M16" s="16" t="s">
        <v>108</v>
      </c>
      <c r="N16" s="16"/>
      <c r="O16" s="16" t="s">
        <v>84</v>
      </c>
      <c r="P16" s="16" t="s">
        <v>85</v>
      </c>
      <c r="Q16" s="31" t="s">
        <v>24</v>
      </c>
      <c r="R16" s="4" t="s">
        <v>38</v>
      </c>
      <c r="S16" s="48"/>
      <c r="T16" s="48"/>
      <c r="U16" s="65"/>
      <c r="V16" s="32" t="s">
        <v>32</v>
      </c>
    </row>
    <row r="17" spans="1:22" ht="16.5" x14ac:dyDescent="0.25">
      <c r="A17" s="32">
        <v>12</v>
      </c>
      <c r="B17" s="21" t="s">
        <v>128</v>
      </c>
      <c r="C17" s="21" t="s">
        <v>141</v>
      </c>
      <c r="D17" s="4" t="s">
        <v>58</v>
      </c>
      <c r="E17" s="22">
        <v>868183034794920</v>
      </c>
      <c r="F17" s="4" t="s">
        <v>127</v>
      </c>
      <c r="G17" s="4" t="s">
        <v>57</v>
      </c>
      <c r="H17" s="16"/>
      <c r="I17" s="16" t="s">
        <v>69</v>
      </c>
      <c r="J17" s="16"/>
      <c r="K17" s="16" t="s">
        <v>133</v>
      </c>
      <c r="L17" s="16" t="s">
        <v>79</v>
      </c>
      <c r="M17" s="16" t="s">
        <v>50</v>
      </c>
      <c r="N17" s="16"/>
      <c r="O17" s="16" t="s">
        <v>84</v>
      </c>
      <c r="P17" s="16" t="s">
        <v>85</v>
      </c>
      <c r="Q17" s="31" t="s">
        <v>26</v>
      </c>
      <c r="R17" s="4" t="s">
        <v>31</v>
      </c>
      <c r="S17" s="48"/>
      <c r="T17" s="48"/>
      <c r="U17" s="47"/>
      <c r="V17" s="47"/>
    </row>
    <row r="18" spans="1:22" ht="16.5" x14ac:dyDescent="0.25">
      <c r="A18" s="32">
        <v>13</v>
      </c>
      <c r="B18" s="21" t="s">
        <v>128</v>
      </c>
      <c r="C18" s="21" t="s">
        <v>141</v>
      </c>
      <c r="D18" s="4" t="s">
        <v>58</v>
      </c>
      <c r="E18" s="22">
        <v>868183034799911</v>
      </c>
      <c r="F18" s="4" t="s">
        <v>127</v>
      </c>
      <c r="G18" s="4" t="s">
        <v>57</v>
      </c>
      <c r="H18" s="16"/>
      <c r="I18" s="16" t="s">
        <v>69</v>
      </c>
      <c r="J18" s="16"/>
      <c r="K18" s="16" t="s">
        <v>79</v>
      </c>
      <c r="L18" s="16"/>
      <c r="M18" s="16" t="s">
        <v>76</v>
      </c>
      <c r="N18" s="16"/>
      <c r="O18" s="16" t="s">
        <v>84</v>
      </c>
      <c r="P18" s="16" t="s">
        <v>85</v>
      </c>
      <c r="Q18" s="31" t="s">
        <v>26</v>
      </c>
      <c r="R18" s="4" t="s">
        <v>31</v>
      </c>
      <c r="S18" s="48"/>
      <c r="T18" s="48"/>
      <c r="U18" s="48"/>
      <c r="V18" s="48"/>
    </row>
    <row r="19" spans="1:22" ht="16.5" x14ac:dyDescent="0.25">
      <c r="A19" s="32">
        <v>14</v>
      </c>
      <c r="B19" s="21" t="s">
        <v>128</v>
      </c>
      <c r="C19" s="21" t="s">
        <v>141</v>
      </c>
      <c r="D19" s="4" t="s">
        <v>58</v>
      </c>
      <c r="E19" s="22">
        <v>868183034665856</v>
      </c>
      <c r="F19" s="44"/>
      <c r="G19" s="4" t="s">
        <v>57</v>
      </c>
      <c r="H19" s="16"/>
      <c r="I19" s="16" t="s">
        <v>136</v>
      </c>
      <c r="J19" s="16"/>
      <c r="K19" s="16" t="s">
        <v>133</v>
      </c>
      <c r="L19" s="16" t="s">
        <v>79</v>
      </c>
      <c r="M19" s="16" t="s">
        <v>50</v>
      </c>
      <c r="N19" s="16"/>
      <c r="O19" s="16" t="s">
        <v>84</v>
      </c>
      <c r="P19" s="16" t="s">
        <v>85</v>
      </c>
      <c r="Q19" s="31" t="s">
        <v>26</v>
      </c>
      <c r="R19" s="4" t="s">
        <v>31</v>
      </c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 t="s">
        <v>128</v>
      </c>
      <c r="C20" s="21" t="s">
        <v>141</v>
      </c>
      <c r="D20" s="4" t="s">
        <v>58</v>
      </c>
      <c r="E20" s="22">
        <v>868183033787412</v>
      </c>
      <c r="F20" s="44"/>
      <c r="G20" s="4" t="s">
        <v>57</v>
      </c>
      <c r="H20" s="16"/>
      <c r="I20" s="16" t="s">
        <v>136</v>
      </c>
      <c r="J20" s="16" t="s">
        <v>138</v>
      </c>
      <c r="K20" s="16" t="s">
        <v>79</v>
      </c>
      <c r="L20" s="16"/>
      <c r="M20" s="4" t="s">
        <v>81</v>
      </c>
      <c r="N20" s="16"/>
      <c r="O20" s="16" t="s">
        <v>84</v>
      </c>
      <c r="P20" s="16" t="s">
        <v>85</v>
      </c>
      <c r="Q20" s="31" t="s">
        <v>24</v>
      </c>
      <c r="R20" s="4" t="s">
        <v>37</v>
      </c>
      <c r="S20" s="48"/>
      <c r="T20" s="48"/>
      <c r="U20" s="4" t="s">
        <v>23</v>
      </c>
      <c r="V20" s="4">
        <f>COUNTIF($Q$6:$Q$55,"PM")</f>
        <v>10</v>
      </c>
    </row>
    <row r="21" spans="1:22" ht="16.5" x14ac:dyDescent="0.25">
      <c r="A21" s="32">
        <v>16</v>
      </c>
      <c r="B21" s="21" t="s">
        <v>128</v>
      </c>
      <c r="C21" s="21" t="s">
        <v>141</v>
      </c>
      <c r="D21" s="4" t="s">
        <v>58</v>
      </c>
      <c r="E21" s="22">
        <v>868183034785019</v>
      </c>
      <c r="F21" s="44"/>
      <c r="G21" s="4" t="s">
        <v>57</v>
      </c>
      <c r="H21" s="16"/>
      <c r="I21" s="16" t="s">
        <v>136</v>
      </c>
      <c r="J21" s="16"/>
      <c r="K21" s="16" t="s">
        <v>79</v>
      </c>
      <c r="L21" s="16"/>
      <c r="M21" s="16" t="s">
        <v>76</v>
      </c>
      <c r="N21" s="16"/>
      <c r="O21" s="16" t="s">
        <v>84</v>
      </c>
      <c r="P21" s="16" t="s">
        <v>85</v>
      </c>
      <c r="Q21" s="31" t="s">
        <v>26</v>
      </c>
      <c r="R21" s="4" t="s">
        <v>31</v>
      </c>
      <c r="S21" s="48"/>
      <c r="T21" s="48"/>
      <c r="U21" s="4" t="s">
        <v>22</v>
      </c>
      <c r="V21" s="4">
        <f>COUNTIF($Q$6:$Q$56,"PC")</f>
        <v>10</v>
      </c>
    </row>
    <row r="22" spans="1:22" ht="16.5" x14ac:dyDescent="0.25">
      <c r="A22" s="32">
        <v>17</v>
      </c>
      <c r="B22" s="21" t="s">
        <v>128</v>
      </c>
      <c r="C22" s="21" t="s">
        <v>141</v>
      </c>
      <c r="D22" s="4" t="s">
        <v>58</v>
      </c>
      <c r="E22" s="22">
        <v>867857039920728</v>
      </c>
      <c r="F22" s="44"/>
      <c r="G22" s="4" t="s">
        <v>57</v>
      </c>
      <c r="H22" s="4"/>
      <c r="I22" s="4" t="s">
        <v>74</v>
      </c>
      <c r="J22" s="16" t="s">
        <v>70</v>
      </c>
      <c r="K22" s="4" t="s">
        <v>139</v>
      </c>
      <c r="L22" s="4" t="s">
        <v>79</v>
      </c>
      <c r="M22" s="16" t="s">
        <v>101</v>
      </c>
      <c r="N22" s="4"/>
      <c r="O22" s="16" t="s">
        <v>84</v>
      </c>
      <c r="P22" s="16" t="s">
        <v>85</v>
      </c>
      <c r="Q22" s="31" t="s">
        <v>26</v>
      </c>
      <c r="R22" s="4" t="s">
        <v>47</v>
      </c>
      <c r="S22" s="48"/>
      <c r="T22" s="48"/>
      <c r="U22" s="44" t="s">
        <v>41</v>
      </c>
      <c r="V22" s="4">
        <f>SUM(V20:V21)</f>
        <v>20</v>
      </c>
    </row>
    <row r="23" spans="1:22" ht="16.5" x14ac:dyDescent="0.25">
      <c r="A23" s="32">
        <v>18</v>
      </c>
      <c r="B23" s="21" t="s">
        <v>128</v>
      </c>
      <c r="C23" s="21" t="s">
        <v>141</v>
      </c>
      <c r="D23" s="4" t="s">
        <v>58</v>
      </c>
      <c r="E23" s="22">
        <v>868183034586565</v>
      </c>
      <c r="F23" s="44"/>
      <c r="G23" s="4" t="s">
        <v>57</v>
      </c>
      <c r="H23" s="4"/>
      <c r="I23" s="4" t="s">
        <v>69</v>
      </c>
      <c r="J23" s="4"/>
      <c r="K23" s="4" t="s">
        <v>79</v>
      </c>
      <c r="L23" s="4"/>
      <c r="M23" s="16" t="s">
        <v>76</v>
      </c>
      <c r="N23" s="4"/>
      <c r="O23" s="16" t="s">
        <v>84</v>
      </c>
      <c r="P23" s="16" t="s">
        <v>85</v>
      </c>
      <c r="Q23" s="31" t="s">
        <v>26</v>
      </c>
      <c r="R23" s="4" t="s">
        <v>31</v>
      </c>
      <c r="S23" s="48"/>
      <c r="T23" s="48"/>
      <c r="U23" s="48"/>
      <c r="V23" s="48"/>
    </row>
    <row r="24" spans="1:22" ht="16.5" x14ac:dyDescent="0.25">
      <c r="A24" s="32">
        <v>19</v>
      </c>
      <c r="B24" s="21" t="s">
        <v>128</v>
      </c>
      <c r="C24" s="21" t="s">
        <v>141</v>
      </c>
      <c r="D24" s="4" t="s">
        <v>58</v>
      </c>
      <c r="E24" s="22">
        <v>868183033839064</v>
      </c>
      <c r="F24" s="44"/>
      <c r="G24" s="4" t="s">
        <v>57</v>
      </c>
      <c r="H24" s="4"/>
      <c r="I24" s="4" t="s">
        <v>137</v>
      </c>
      <c r="J24" s="16" t="s">
        <v>70</v>
      </c>
      <c r="K24" s="4" t="s">
        <v>105</v>
      </c>
      <c r="L24" s="4" t="s">
        <v>79</v>
      </c>
      <c r="M24" s="16" t="s">
        <v>101</v>
      </c>
      <c r="N24" s="4"/>
      <c r="O24" s="16" t="s">
        <v>84</v>
      </c>
      <c r="P24" s="16" t="s">
        <v>85</v>
      </c>
      <c r="Q24" s="31" t="s">
        <v>26</v>
      </c>
      <c r="R24" s="4" t="s">
        <v>47</v>
      </c>
      <c r="S24" s="48"/>
      <c r="T24" s="48"/>
      <c r="U24" s="48"/>
      <c r="V24" s="48"/>
    </row>
    <row r="25" spans="1:22" ht="16.5" x14ac:dyDescent="0.25">
      <c r="A25" s="32">
        <v>20</v>
      </c>
      <c r="B25" s="21" t="s">
        <v>128</v>
      </c>
      <c r="C25" s="21" t="s">
        <v>141</v>
      </c>
      <c r="D25" s="4" t="s">
        <v>58</v>
      </c>
      <c r="E25" s="22">
        <v>868183034789524</v>
      </c>
      <c r="F25" s="44"/>
      <c r="G25" s="4" t="s">
        <v>57</v>
      </c>
      <c r="H25" s="4"/>
      <c r="I25" s="4" t="s">
        <v>69</v>
      </c>
      <c r="J25" s="4" t="s">
        <v>140</v>
      </c>
      <c r="K25" s="4" t="s">
        <v>79</v>
      </c>
      <c r="L25" s="4"/>
      <c r="M25" s="4" t="s">
        <v>81</v>
      </c>
      <c r="N25" s="4"/>
      <c r="O25" s="16" t="s">
        <v>84</v>
      </c>
      <c r="P25" s="16" t="s">
        <v>85</v>
      </c>
      <c r="Q25" s="31" t="s">
        <v>24</v>
      </c>
      <c r="R25" s="4" t="s">
        <v>37</v>
      </c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3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3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4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2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8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 t="s">
        <v>104</v>
      </c>
      <c r="C6" s="21" t="s">
        <v>126</v>
      </c>
      <c r="D6" s="4" t="s">
        <v>103</v>
      </c>
      <c r="E6" s="22">
        <v>863586032799730</v>
      </c>
      <c r="F6" s="44"/>
      <c r="G6" s="4" t="s">
        <v>60</v>
      </c>
      <c r="H6" s="17" t="s">
        <v>125</v>
      </c>
      <c r="I6" s="16" t="s">
        <v>116</v>
      </c>
      <c r="J6" s="16" t="s">
        <v>42</v>
      </c>
      <c r="K6" s="16" t="s">
        <v>113</v>
      </c>
      <c r="L6" s="47"/>
      <c r="M6" s="16" t="s">
        <v>124</v>
      </c>
      <c r="N6" s="27">
        <v>220000</v>
      </c>
      <c r="O6" s="16" t="s">
        <v>84</v>
      </c>
      <c r="P6" s="16" t="s">
        <v>85</v>
      </c>
      <c r="Q6" s="28" t="s">
        <v>26</v>
      </c>
      <c r="R6" s="32" t="s">
        <v>31</v>
      </c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104</v>
      </c>
      <c r="C7" s="21" t="s">
        <v>126</v>
      </c>
      <c r="D7" s="4" t="s">
        <v>103</v>
      </c>
      <c r="E7" s="22">
        <v>863586032930855</v>
      </c>
      <c r="F7" s="44"/>
      <c r="G7" s="4" t="s">
        <v>60</v>
      </c>
      <c r="H7" s="16"/>
      <c r="I7" s="24" t="s">
        <v>112</v>
      </c>
      <c r="J7" s="16" t="s">
        <v>114</v>
      </c>
      <c r="K7" s="16" t="s">
        <v>113</v>
      </c>
      <c r="L7" s="16"/>
      <c r="M7" s="16" t="s">
        <v>115</v>
      </c>
      <c r="N7" s="27">
        <v>10000</v>
      </c>
      <c r="O7" s="16" t="s">
        <v>84</v>
      </c>
      <c r="P7" s="16" t="s">
        <v>85</v>
      </c>
      <c r="Q7" s="31" t="s">
        <v>24</v>
      </c>
      <c r="R7" s="32" t="s">
        <v>38</v>
      </c>
      <c r="T7" s="64"/>
      <c r="U7" s="32" t="s">
        <v>43</v>
      </c>
    </row>
    <row r="8" spans="1:21" s="2" customFormat="1" ht="15.75" customHeight="1" x14ac:dyDescent="0.25">
      <c r="A8" s="32">
        <v>3</v>
      </c>
      <c r="B8" s="21" t="s">
        <v>128</v>
      </c>
      <c r="C8" s="21" t="s">
        <v>141</v>
      </c>
      <c r="D8" s="4" t="s">
        <v>103</v>
      </c>
      <c r="E8" s="22">
        <v>862631039263669</v>
      </c>
      <c r="F8" s="44"/>
      <c r="G8" s="4" t="s">
        <v>60</v>
      </c>
      <c r="H8" s="17"/>
      <c r="I8" s="24" t="s">
        <v>132</v>
      </c>
      <c r="J8" s="16" t="s">
        <v>70</v>
      </c>
      <c r="K8" s="16" t="s">
        <v>131</v>
      </c>
      <c r="L8" s="16" t="s">
        <v>113</v>
      </c>
      <c r="M8" s="16" t="s">
        <v>142</v>
      </c>
      <c r="N8" s="27"/>
      <c r="O8" s="16" t="s">
        <v>84</v>
      </c>
      <c r="P8" s="16" t="s">
        <v>85</v>
      </c>
      <c r="Q8" s="31" t="s">
        <v>26</v>
      </c>
      <c r="R8" s="32" t="s">
        <v>47</v>
      </c>
      <c r="T8" s="64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4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4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16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N13" s="26"/>
      <c r="O13" s="16"/>
      <c r="P13" s="16"/>
      <c r="Q13" s="31"/>
      <c r="R13" s="33"/>
      <c r="T13" s="64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4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6" t="s">
        <v>6</v>
      </c>
      <c r="K4" s="66" t="s">
        <v>15</v>
      </c>
      <c r="L4" s="66"/>
      <c r="M4" s="66" t="s">
        <v>8</v>
      </c>
      <c r="N4" s="66"/>
      <c r="O4" s="73" t="s">
        <v>9</v>
      </c>
      <c r="P4" s="73" t="s">
        <v>18</v>
      </c>
      <c r="Q4" s="66" t="s">
        <v>25</v>
      </c>
      <c r="R4" s="66" t="s">
        <v>20</v>
      </c>
      <c r="U4" s="66" t="s">
        <v>25</v>
      </c>
      <c r="V4" s="66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6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6"/>
      <c r="R5" s="66"/>
      <c r="U5" s="66"/>
      <c r="V5" s="66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4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4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4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4" zoomScale="55" zoomScaleNormal="55" workbookViewId="0">
      <selection activeCell="B42" sqref="B42:R4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6"/>
      <c r="R5" s="66"/>
      <c r="T5" s="66"/>
      <c r="U5" s="66"/>
    </row>
    <row r="6" spans="1:21" s="2" customFormat="1" ht="15.75" customHeight="1" x14ac:dyDescent="0.25">
      <c r="A6" s="32">
        <v>1</v>
      </c>
      <c r="B6" s="21">
        <v>43680</v>
      </c>
      <c r="C6" s="21">
        <v>43772</v>
      </c>
      <c r="D6" s="4" t="s">
        <v>56</v>
      </c>
      <c r="E6" s="22">
        <v>864811036988215</v>
      </c>
      <c r="F6" s="44"/>
      <c r="G6" s="4" t="s">
        <v>57</v>
      </c>
      <c r="H6" s="16"/>
      <c r="I6" s="24" t="s">
        <v>75</v>
      </c>
      <c r="J6" s="16" t="s">
        <v>70</v>
      </c>
      <c r="K6" s="16" t="s">
        <v>63</v>
      </c>
      <c r="L6" s="16"/>
      <c r="M6" s="16" t="s">
        <v>71</v>
      </c>
      <c r="N6" s="61" t="s">
        <v>77</v>
      </c>
      <c r="O6" s="16" t="s">
        <v>84</v>
      </c>
      <c r="P6" s="16" t="s">
        <v>85</v>
      </c>
      <c r="Q6" s="31" t="s">
        <v>24</v>
      </c>
      <c r="R6" s="32" t="s">
        <v>37</v>
      </c>
      <c r="T6" s="6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43680</v>
      </c>
      <c r="C7" s="21">
        <v>43772</v>
      </c>
      <c r="D7" s="4" t="s">
        <v>56</v>
      </c>
      <c r="E7" s="22">
        <v>864811036926876</v>
      </c>
      <c r="F7" s="44"/>
      <c r="G7" s="4" t="s">
        <v>57</v>
      </c>
      <c r="H7" s="17"/>
      <c r="I7" s="24" t="s">
        <v>65</v>
      </c>
      <c r="J7" s="16" t="s">
        <v>67</v>
      </c>
      <c r="K7" s="16" t="s">
        <v>64</v>
      </c>
      <c r="L7" s="16"/>
      <c r="M7" s="16" t="s">
        <v>76</v>
      </c>
      <c r="N7" s="61" t="s">
        <v>77</v>
      </c>
      <c r="O7" s="16" t="s">
        <v>84</v>
      </c>
      <c r="P7" s="16" t="s">
        <v>85</v>
      </c>
      <c r="Q7" s="31" t="s">
        <v>26</v>
      </c>
      <c r="R7" s="32" t="s">
        <v>31</v>
      </c>
      <c r="T7" s="64"/>
      <c r="U7" s="32" t="s">
        <v>43</v>
      </c>
    </row>
    <row r="8" spans="1:21" s="2" customFormat="1" ht="15.75" customHeight="1" x14ac:dyDescent="0.25">
      <c r="A8" s="32">
        <v>3</v>
      </c>
      <c r="B8" s="21">
        <v>43680</v>
      </c>
      <c r="C8" s="21">
        <v>43772</v>
      </c>
      <c r="D8" s="4" t="s">
        <v>56</v>
      </c>
      <c r="E8" s="22">
        <v>864811036959109</v>
      </c>
      <c r="F8" s="44"/>
      <c r="G8" s="4" t="s">
        <v>60</v>
      </c>
      <c r="H8" s="25" t="s">
        <v>83</v>
      </c>
      <c r="I8" s="24" t="s">
        <v>78</v>
      </c>
      <c r="J8" s="16"/>
      <c r="K8" s="16" t="s">
        <v>63</v>
      </c>
      <c r="L8" s="16"/>
      <c r="M8" s="16" t="s">
        <v>71</v>
      </c>
      <c r="N8" s="61" t="s">
        <v>77</v>
      </c>
      <c r="O8" s="16" t="s">
        <v>84</v>
      </c>
      <c r="P8" s="16" t="s">
        <v>85</v>
      </c>
      <c r="Q8" s="28" t="s">
        <v>24</v>
      </c>
      <c r="R8" s="4" t="s">
        <v>37</v>
      </c>
      <c r="T8" s="64"/>
      <c r="U8" s="32" t="s">
        <v>28</v>
      </c>
    </row>
    <row r="9" spans="1:21" s="2" customFormat="1" ht="15.75" customHeight="1" x14ac:dyDescent="0.25">
      <c r="A9" s="32">
        <v>4</v>
      </c>
      <c r="B9" s="21">
        <v>43680</v>
      </c>
      <c r="C9" s="21">
        <v>43772</v>
      </c>
      <c r="D9" s="4" t="s">
        <v>56</v>
      </c>
      <c r="E9" s="22">
        <v>868926033970739</v>
      </c>
      <c r="F9" s="44"/>
      <c r="G9" s="4" t="s">
        <v>57</v>
      </c>
      <c r="H9" s="62"/>
      <c r="I9" s="24" t="s">
        <v>69</v>
      </c>
      <c r="J9" s="16" t="s">
        <v>70</v>
      </c>
      <c r="K9" s="16" t="s">
        <v>63</v>
      </c>
      <c r="L9" s="16"/>
      <c r="M9" s="16" t="s">
        <v>71</v>
      </c>
      <c r="N9" s="61" t="s">
        <v>77</v>
      </c>
      <c r="O9" s="16" t="s">
        <v>84</v>
      </c>
      <c r="P9" s="16" t="s">
        <v>85</v>
      </c>
      <c r="Q9" s="28" t="s">
        <v>24</v>
      </c>
      <c r="R9" s="4" t="s">
        <v>37</v>
      </c>
      <c r="T9" s="64"/>
      <c r="U9" s="32" t="s">
        <v>38</v>
      </c>
    </row>
    <row r="10" spans="1:21" s="2" customFormat="1" ht="15.75" customHeight="1" x14ac:dyDescent="0.25">
      <c r="A10" s="32">
        <v>5</v>
      </c>
      <c r="B10" s="21">
        <v>43680</v>
      </c>
      <c r="C10" s="21">
        <v>43772</v>
      </c>
      <c r="D10" s="4" t="s">
        <v>56</v>
      </c>
      <c r="E10" s="22">
        <v>868926033938769</v>
      </c>
      <c r="F10" s="44"/>
      <c r="G10" s="4" t="s">
        <v>57</v>
      </c>
      <c r="H10" s="25"/>
      <c r="I10" s="25" t="s">
        <v>69</v>
      </c>
      <c r="J10" s="16" t="s">
        <v>70</v>
      </c>
      <c r="K10" s="16" t="s">
        <v>63</v>
      </c>
      <c r="L10" s="16"/>
      <c r="M10" s="16" t="s">
        <v>71</v>
      </c>
      <c r="N10" s="61" t="s">
        <v>77</v>
      </c>
      <c r="O10" s="16" t="s">
        <v>84</v>
      </c>
      <c r="P10" s="16" t="s">
        <v>85</v>
      </c>
      <c r="Q10" s="28" t="s">
        <v>24</v>
      </c>
      <c r="R10" s="4" t="s">
        <v>37</v>
      </c>
      <c r="T10" s="64"/>
      <c r="U10" s="32" t="s">
        <v>44</v>
      </c>
    </row>
    <row r="11" spans="1:21" s="2" customFormat="1" ht="15.75" customHeight="1" x14ac:dyDescent="0.25">
      <c r="A11" s="32">
        <v>6</v>
      </c>
      <c r="B11" s="21">
        <v>43680</v>
      </c>
      <c r="C11" s="21">
        <v>43772</v>
      </c>
      <c r="D11" s="4" t="s">
        <v>56</v>
      </c>
      <c r="E11" s="22">
        <v>866192037826201</v>
      </c>
      <c r="F11" s="44"/>
      <c r="G11" s="4" t="s">
        <v>57</v>
      </c>
      <c r="H11" s="16"/>
      <c r="I11" s="17" t="s">
        <v>73</v>
      </c>
      <c r="J11" s="16"/>
      <c r="K11" s="16" t="s">
        <v>72</v>
      </c>
      <c r="L11" s="16"/>
      <c r="M11" s="16" t="s">
        <v>71</v>
      </c>
      <c r="N11" s="61" t="s">
        <v>77</v>
      </c>
      <c r="O11" s="16" t="s">
        <v>84</v>
      </c>
      <c r="P11" s="16" t="s">
        <v>85</v>
      </c>
      <c r="Q11" s="28" t="s">
        <v>24</v>
      </c>
      <c r="R11" s="4" t="s">
        <v>37</v>
      </c>
      <c r="T11" s="65"/>
      <c r="U11" s="32" t="s">
        <v>37</v>
      </c>
    </row>
    <row r="12" spans="1:21" s="18" customFormat="1" ht="15.75" customHeight="1" x14ac:dyDescent="0.25">
      <c r="A12" s="32">
        <v>7</v>
      </c>
      <c r="B12" s="21">
        <v>43680</v>
      </c>
      <c r="C12" s="21">
        <v>43772</v>
      </c>
      <c r="D12" s="4" t="s">
        <v>56</v>
      </c>
      <c r="E12" s="22">
        <v>866192037805049</v>
      </c>
      <c r="F12" s="44"/>
      <c r="G12" s="4" t="s">
        <v>57</v>
      </c>
      <c r="H12" s="16"/>
      <c r="I12" s="16" t="s">
        <v>74</v>
      </c>
      <c r="J12" s="16" t="s">
        <v>67</v>
      </c>
      <c r="K12" s="16" t="s">
        <v>63</v>
      </c>
      <c r="L12" s="16"/>
      <c r="M12" s="16" t="s">
        <v>76</v>
      </c>
      <c r="N12" s="61" t="s">
        <v>77</v>
      </c>
      <c r="O12" s="16" t="s">
        <v>84</v>
      </c>
      <c r="P12" s="16" t="s">
        <v>85</v>
      </c>
      <c r="Q12" s="28" t="s">
        <v>24</v>
      </c>
      <c r="R12" s="4" t="s">
        <v>37</v>
      </c>
      <c r="T12" s="6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>
        <v>43680</v>
      </c>
      <c r="C13" s="21">
        <v>43772</v>
      </c>
      <c r="D13" s="4" t="s">
        <v>56</v>
      </c>
      <c r="E13" s="22">
        <v>866192037774088</v>
      </c>
      <c r="F13" s="44"/>
      <c r="G13" s="4" t="s">
        <v>57</v>
      </c>
      <c r="H13" s="26" t="s">
        <v>68</v>
      </c>
      <c r="I13" s="26" t="s">
        <v>66</v>
      </c>
      <c r="J13" s="26" t="s">
        <v>61</v>
      </c>
      <c r="K13" s="26" t="s">
        <v>62</v>
      </c>
      <c r="L13" s="16" t="s">
        <v>63</v>
      </c>
      <c r="M13" s="16" t="s">
        <v>93</v>
      </c>
      <c r="N13" s="61" t="s">
        <v>77</v>
      </c>
      <c r="O13" s="16" t="s">
        <v>84</v>
      </c>
      <c r="P13" s="16" t="s">
        <v>85</v>
      </c>
      <c r="Q13" s="31" t="s">
        <v>24</v>
      </c>
      <c r="R13" s="4" t="s">
        <v>38</v>
      </c>
      <c r="T13" s="64"/>
      <c r="U13" s="32" t="s">
        <v>47</v>
      </c>
    </row>
    <row r="14" spans="1:21" s="2" customFormat="1" ht="15.75" customHeight="1" x14ac:dyDescent="0.25">
      <c r="A14" s="32">
        <v>9</v>
      </c>
      <c r="B14" s="21">
        <v>43802</v>
      </c>
      <c r="C14" s="21" t="s">
        <v>102</v>
      </c>
      <c r="D14" s="4" t="s">
        <v>56</v>
      </c>
      <c r="E14" s="22">
        <v>868345035601319</v>
      </c>
      <c r="F14" s="16"/>
      <c r="G14" s="16" t="s">
        <v>57</v>
      </c>
      <c r="H14" s="16" t="s">
        <v>100</v>
      </c>
      <c r="I14" s="16" t="s">
        <v>87</v>
      </c>
      <c r="J14" s="16" t="s">
        <v>89</v>
      </c>
      <c r="K14" s="16" t="s">
        <v>86</v>
      </c>
      <c r="L14" s="16" t="s">
        <v>72</v>
      </c>
      <c r="M14" s="17" t="s">
        <v>90</v>
      </c>
      <c r="N14" s="61" t="s">
        <v>77</v>
      </c>
      <c r="O14" s="16" t="s">
        <v>84</v>
      </c>
      <c r="P14" s="16" t="s">
        <v>88</v>
      </c>
      <c r="Q14" s="31" t="s">
        <v>24</v>
      </c>
      <c r="R14" s="4" t="s">
        <v>43</v>
      </c>
      <c r="T14" s="64"/>
      <c r="U14" s="32" t="s">
        <v>46</v>
      </c>
    </row>
    <row r="15" spans="1:21" ht="16.5" x14ac:dyDescent="0.25">
      <c r="A15" s="32">
        <v>10</v>
      </c>
      <c r="B15" s="21">
        <v>43802</v>
      </c>
      <c r="C15" s="21" t="s">
        <v>102</v>
      </c>
      <c r="D15" s="4" t="s">
        <v>56</v>
      </c>
      <c r="E15" s="22">
        <v>868345035600063</v>
      </c>
      <c r="F15" s="16"/>
      <c r="G15" s="16" t="s">
        <v>57</v>
      </c>
      <c r="H15" s="16" t="s">
        <v>100</v>
      </c>
      <c r="I15" s="27" t="s">
        <v>87</v>
      </c>
      <c r="J15" s="16" t="s">
        <v>70</v>
      </c>
      <c r="K15" s="16" t="s">
        <v>86</v>
      </c>
      <c r="L15" s="16" t="s">
        <v>72</v>
      </c>
      <c r="M15" s="16" t="s">
        <v>92</v>
      </c>
      <c r="N15" s="61" t="s">
        <v>77</v>
      </c>
      <c r="O15" s="16" t="s">
        <v>84</v>
      </c>
      <c r="P15" s="16" t="s">
        <v>88</v>
      </c>
      <c r="Q15" s="31" t="s">
        <v>24</v>
      </c>
      <c r="R15" s="4" t="s">
        <v>43</v>
      </c>
      <c r="T15" s="64"/>
      <c r="U15" s="32" t="s">
        <v>31</v>
      </c>
    </row>
    <row r="16" spans="1:21" ht="16.5" x14ac:dyDescent="0.25">
      <c r="A16" s="32">
        <v>11</v>
      </c>
      <c r="B16" s="21" t="s">
        <v>104</v>
      </c>
      <c r="C16" s="21" t="s">
        <v>126</v>
      </c>
      <c r="D16" s="4" t="s">
        <v>56</v>
      </c>
      <c r="E16" s="22">
        <v>868345035623875</v>
      </c>
      <c r="F16" s="44"/>
      <c r="G16" s="4" t="s">
        <v>57</v>
      </c>
      <c r="H16" s="16"/>
      <c r="I16" s="16" t="s">
        <v>69</v>
      </c>
      <c r="J16" s="16" t="s">
        <v>119</v>
      </c>
      <c r="K16" s="16" t="s">
        <v>63</v>
      </c>
      <c r="L16" s="16"/>
      <c r="M16" s="16" t="s">
        <v>98</v>
      </c>
      <c r="N16" s="61" t="s">
        <v>77</v>
      </c>
      <c r="O16" s="16" t="s">
        <v>84</v>
      </c>
      <c r="P16" s="16" t="s">
        <v>85</v>
      </c>
      <c r="Q16" s="31" t="s">
        <v>24</v>
      </c>
      <c r="R16" s="4" t="s">
        <v>37</v>
      </c>
      <c r="T16" s="65"/>
      <c r="U16" s="32" t="s">
        <v>32</v>
      </c>
    </row>
    <row r="17" spans="1:21" ht="16.5" x14ac:dyDescent="0.25">
      <c r="A17" s="32">
        <v>12</v>
      </c>
      <c r="B17" s="21" t="s">
        <v>104</v>
      </c>
      <c r="C17" s="21" t="s">
        <v>126</v>
      </c>
      <c r="D17" s="4" t="s">
        <v>56</v>
      </c>
      <c r="E17" s="22">
        <v>864811037212219</v>
      </c>
      <c r="F17" s="44"/>
      <c r="G17" s="4" t="s">
        <v>60</v>
      </c>
      <c r="H17" s="16" t="s">
        <v>123</v>
      </c>
      <c r="I17" s="16" t="s">
        <v>118</v>
      </c>
      <c r="J17" s="16" t="s">
        <v>121</v>
      </c>
      <c r="K17" s="16" t="s">
        <v>117</v>
      </c>
      <c r="L17" s="16" t="s">
        <v>72</v>
      </c>
      <c r="M17" s="16" t="s">
        <v>122</v>
      </c>
      <c r="N17" s="61" t="s">
        <v>77</v>
      </c>
      <c r="O17" s="16" t="s">
        <v>84</v>
      </c>
      <c r="P17" s="16" t="s">
        <v>85</v>
      </c>
      <c r="Q17" s="31" t="s">
        <v>24</v>
      </c>
      <c r="R17" s="4" t="s">
        <v>38</v>
      </c>
      <c r="T17" s="47"/>
      <c r="U17" s="47"/>
    </row>
    <row r="18" spans="1:21" ht="16.5" x14ac:dyDescent="0.25">
      <c r="A18" s="32">
        <v>13</v>
      </c>
      <c r="B18" s="21" t="s">
        <v>104</v>
      </c>
      <c r="C18" s="21" t="s">
        <v>126</v>
      </c>
      <c r="D18" s="4" t="s">
        <v>56</v>
      </c>
      <c r="E18" s="22">
        <v>868345035626183</v>
      </c>
      <c r="F18" s="44"/>
      <c r="G18" s="4" t="s">
        <v>57</v>
      </c>
      <c r="H18" s="16"/>
      <c r="I18" s="16" t="s">
        <v>73</v>
      </c>
      <c r="J18" s="16"/>
      <c r="K18" s="16" t="s">
        <v>120</v>
      </c>
      <c r="L18" s="16" t="s">
        <v>63</v>
      </c>
      <c r="M18" s="16" t="s">
        <v>50</v>
      </c>
      <c r="N18" s="61" t="s">
        <v>77</v>
      </c>
      <c r="O18" s="16" t="s">
        <v>84</v>
      </c>
      <c r="P18" s="16" t="s">
        <v>85</v>
      </c>
      <c r="Q18" s="31" t="s">
        <v>26</v>
      </c>
      <c r="R18" s="4" t="s">
        <v>31</v>
      </c>
      <c r="T18" s="48"/>
      <c r="U18" s="48"/>
    </row>
    <row r="19" spans="1:21" ht="16.5" x14ac:dyDescent="0.25">
      <c r="A19" s="32">
        <v>14</v>
      </c>
      <c r="B19" s="21" t="s">
        <v>128</v>
      </c>
      <c r="C19" s="21" t="s">
        <v>141</v>
      </c>
      <c r="D19" s="4" t="s">
        <v>56</v>
      </c>
      <c r="E19" s="22">
        <v>866192037838644</v>
      </c>
      <c r="F19" s="44"/>
      <c r="G19" s="4" t="s">
        <v>57</v>
      </c>
      <c r="H19" s="16"/>
      <c r="I19" s="16" t="s">
        <v>74</v>
      </c>
      <c r="J19" s="16" t="s">
        <v>129</v>
      </c>
      <c r="K19" s="16" t="s">
        <v>117</v>
      </c>
      <c r="L19" s="16" t="s">
        <v>72</v>
      </c>
      <c r="M19" s="16" t="s">
        <v>130</v>
      </c>
      <c r="N19" s="61" t="s">
        <v>77</v>
      </c>
      <c r="O19" s="16" t="s">
        <v>84</v>
      </c>
      <c r="P19" s="16" t="s">
        <v>85</v>
      </c>
      <c r="Q19" s="31" t="s">
        <v>26</v>
      </c>
      <c r="R19" s="4" t="s">
        <v>31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 t="s">
        <v>128</v>
      </c>
      <c r="C20" s="21" t="s">
        <v>141</v>
      </c>
      <c r="D20" s="4" t="s">
        <v>56</v>
      </c>
      <c r="E20" s="22">
        <v>864811036928732</v>
      </c>
      <c r="F20" s="44"/>
      <c r="G20" s="4" t="s">
        <v>57</v>
      </c>
      <c r="H20" s="25" t="s">
        <v>83</v>
      </c>
      <c r="I20" s="16" t="s">
        <v>134</v>
      </c>
      <c r="J20" s="16"/>
      <c r="K20" s="16" t="s">
        <v>120</v>
      </c>
      <c r="L20" s="16" t="s">
        <v>63</v>
      </c>
      <c r="M20" s="4" t="s">
        <v>50</v>
      </c>
      <c r="N20" s="61" t="s">
        <v>77</v>
      </c>
      <c r="O20" s="16" t="s">
        <v>84</v>
      </c>
      <c r="P20" s="16" t="s">
        <v>85</v>
      </c>
      <c r="Q20" s="31" t="s">
        <v>26</v>
      </c>
      <c r="R20" s="4" t="s">
        <v>31</v>
      </c>
      <c r="T20" s="4" t="s">
        <v>23</v>
      </c>
      <c r="U20" s="4">
        <f>COUNTIF($Q$6:$Q$55,"PM")</f>
        <v>17</v>
      </c>
    </row>
    <row r="21" spans="1:21" ht="16.5" x14ac:dyDescent="0.25">
      <c r="A21" s="32">
        <v>16</v>
      </c>
      <c r="B21" s="21" t="s">
        <v>128</v>
      </c>
      <c r="C21" s="21" t="s">
        <v>141</v>
      </c>
      <c r="D21" s="4" t="s">
        <v>56</v>
      </c>
      <c r="E21" s="22">
        <v>869627031775265</v>
      </c>
      <c r="F21" s="44"/>
      <c r="G21" s="4" t="s">
        <v>60</v>
      </c>
      <c r="H21" s="16"/>
      <c r="I21" s="16" t="s">
        <v>74</v>
      </c>
      <c r="J21" s="16"/>
      <c r="K21" s="16" t="s">
        <v>135</v>
      </c>
      <c r="L21" s="16" t="s">
        <v>63</v>
      </c>
      <c r="M21" s="4" t="s">
        <v>50</v>
      </c>
      <c r="N21" s="61" t="s">
        <v>77</v>
      </c>
      <c r="O21" s="16" t="s">
        <v>84</v>
      </c>
      <c r="P21" s="16" t="s">
        <v>85</v>
      </c>
      <c r="Q21" s="31" t="s">
        <v>26</v>
      </c>
      <c r="R21" s="4" t="s">
        <v>31</v>
      </c>
      <c r="T21" s="4" t="s">
        <v>22</v>
      </c>
      <c r="U21" s="4">
        <f>COUNTIF($Q$6:$Q$56,"PC")</f>
        <v>22</v>
      </c>
    </row>
    <row r="22" spans="1:21" ht="16.5" x14ac:dyDescent="0.25">
      <c r="A22" s="32">
        <v>17</v>
      </c>
      <c r="B22" s="21">
        <v>43680</v>
      </c>
      <c r="C22" s="21">
        <v>43772</v>
      </c>
      <c r="D22" s="4" t="s">
        <v>58</v>
      </c>
      <c r="E22" s="22">
        <v>868183034588066</v>
      </c>
      <c r="F22" s="44"/>
      <c r="G22" s="4" t="s">
        <v>57</v>
      </c>
      <c r="H22" s="4" t="s">
        <v>59</v>
      </c>
      <c r="I22" s="16" t="s">
        <v>82</v>
      </c>
      <c r="J22" s="16" t="s">
        <v>80</v>
      </c>
      <c r="K22" s="16" t="s">
        <v>79</v>
      </c>
      <c r="L22" s="16"/>
      <c r="M22" s="16" t="s">
        <v>81</v>
      </c>
      <c r="N22" s="16"/>
      <c r="O22" s="16" t="s">
        <v>84</v>
      </c>
      <c r="P22" s="16" t="s">
        <v>85</v>
      </c>
      <c r="Q22" s="28" t="s">
        <v>24</v>
      </c>
      <c r="R22" s="4" t="s">
        <v>37</v>
      </c>
      <c r="T22" s="44" t="s">
        <v>41</v>
      </c>
      <c r="U22" s="4">
        <f>SUM(U20:U21)</f>
        <v>39</v>
      </c>
    </row>
    <row r="23" spans="1:21" ht="16.5" x14ac:dyDescent="0.25">
      <c r="A23" s="32">
        <v>18</v>
      </c>
      <c r="B23" s="21">
        <v>43680</v>
      </c>
      <c r="C23" s="21">
        <v>43772</v>
      </c>
      <c r="D23" s="4" t="s">
        <v>58</v>
      </c>
      <c r="E23" s="22">
        <v>868183034726138</v>
      </c>
      <c r="F23" s="44"/>
      <c r="G23" s="4" t="s">
        <v>57</v>
      </c>
      <c r="H23" s="4" t="s">
        <v>59</v>
      </c>
      <c r="I23" s="16" t="s">
        <v>69</v>
      </c>
      <c r="J23" s="16"/>
      <c r="K23" s="16" t="s">
        <v>79</v>
      </c>
      <c r="L23" s="16"/>
      <c r="M23" s="16" t="s">
        <v>76</v>
      </c>
      <c r="N23" s="16"/>
      <c r="O23" s="16" t="s">
        <v>84</v>
      </c>
      <c r="P23" s="16" t="s">
        <v>85</v>
      </c>
      <c r="Q23" s="28" t="s">
        <v>26</v>
      </c>
      <c r="R23" s="4" t="s">
        <v>31</v>
      </c>
      <c r="T23" s="48"/>
      <c r="U23" s="48"/>
    </row>
    <row r="24" spans="1:21" ht="16.5" x14ac:dyDescent="0.25">
      <c r="A24" s="32">
        <v>19</v>
      </c>
      <c r="B24" s="21">
        <v>43680</v>
      </c>
      <c r="C24" s="21">
        <v>43772</v>
      </c>
      <c r="D24" s="4" t="s">
        <v>58</v>
      </c>
      <c r="E24" s="22">
        <v>868183033856332</v>
      </c>
      <c r="F24" s="44"/>
      <c r="G24" s="4" t="s">
        <v>57</v>
      </c>
      <c r="H24" s="44"/>
      <c r="I24" s="16" t="s">
        <v>69</v>
      </c>
      <c r="J24" s="16"/>
      <c r="K24" s="16" t="s">
        <v>79</v>
      </c>
      <c r="L24" s="16"/>
      <c r="M24" s="16" t="s">
        <v>76</v>
      </c>
      <c r="N24" s="16"/>
      <c r="O24" s="16" t="s">
        <v>84</v>
      </c>
      <c r="P24" s="16" t="s">
        <v>85</v>
      </c>
      <c r="Q24" s="28" t="s">
        <v>26</v>
      </c>
      <c r="R24" s="4" t="s">
        <v>31</v>
      </c>
      <c r="T24" s="48"/>
      <c r="U24" s="48"/>
    </row>
    <row r="25" spans="1:21" ht="16.5" x14ac:dyDescent="0.25">
      <c r="A25" s="32">
        <v>20</v>
      </c>
      <c r="B25" s="21">
        <v>43802</v>
      </c>
      <c r="C25" s="21" t="s">
        <v>102</v>
      </c>
      <c r="D25" s="4" t="s">
        <v>58</v>
      </c>
      <c r="E25" s="22">
        <v>868183034561816</v>
      </c>
      <c r="F25" s="4"/>
      <c r="G25" s="4" t="s">
        <v>57</v>
      </c>
      <c r="H25" s="25"/>
      <c r="I25" s="24" t="s">
        <v>69</v>
      </c>
      <c r="J25" s="16" t="s">
        <v>70</v>
      </c>
      <c r="K25" s="24" t="s">
        <v>79</v>
      </c>
      <c r="L25" s="16"/>
      <c r="M25" s="16" t="s">
        <v>98</v>
      </c>
      <c r="N25" s="16"/>
      <c r="O25" s="16" t="s">
        <v>84</v>
      </c>
      <c r="P25" s="16" t="s">
        <v>88</v>
      </c>
      <c r="Q25" s="28" t="s">
        <v>24</v>
      </c>
      <c r="R25" s="4" t="s">
        <v>43</v>
      </c>
      <c r="T25" s="44" t="s">
        <v>20</v>
      </c>
      <c r="U25" s="4" t="s">
        <v>21</v>
      </c>
    </row>
    <row r="26" spans="1:21" ht="16.5" x14ac:dyDescent="0.25">
      <c r="A26" s="32">
        <v>21</v>
      </c>
      <c r="B26" s="21">
        <v>43802</v>
      </c>
      <c r="C26" s="21" t="s">
        <v>102</v>
      </c>
      <c r="D26" s="4" t="s">
        <v>58</v>
      </c>
      <c r="E26" s="22">
        <v>868183034799721</v>
      </c>
      <c r="F26" s="4"/>
      <c r="G26" s="4" t="s">
        <v>57</v>
      </c>
      <c r="H26" s="25"/>
      <c r="I26" s="25" t="s">
        <v>69</v>
      </c>
      <c r="J26" s="16" t="s">
        <v>99</v>
      </c>
      <c r="K26" s="16" t="s">
        <v>96</v>
      </c>
      <c r="L26" s="16" t="s">
        <v>79</v>
      </c>
      <c r="M26" s="16" t="s">
        <v>101</v>
      </c>
      <c r="N26" s="16"/>
      <c r="O26" s="16" t="s">
        <v>84</v>
      </c>
      <c r="P26" s="16" t="s">
        <v>88</v>
      </c>
      <c r="Q26" s="31" t="s">
        <v>24</v>
      </c>
      <c r="R26" s="4" t="s">
        <v>43</v>
      </c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21">
        <v>43802</v>
      </c>
      <c r="C27" s="21" t="s">
        <v>102</v>
      </c>
      <c r="D27" s="4" t="s">
        <v>58</v>
      </c>
      <c r="E27" s="22">
        <v>867857039891481</v>
      </c>
      <c r="F27" s="4"/>
      <c r="G27" s="4" t="s">
        <v>57</v>
      </c>
      <c r="H27" s="16"/>
      <c r="I27" s="17" t="s">
        <v>91</v>
      </c>
      <c r="J27" s="16" t="s">
        <v>94</v>
      </c>
      <c r="K27" s="16" t="s">
        <v>97</v>
      </c>
      <c r="L27" s="16" t="s">
        <v>79</v>
      </c>
      <c r="M27" s="16" t="s">
        <v>95</v>
      </c>
      <c r="N27" s="16"/>
      <c r="O27" s="16" t="s">
        <v>84</v>
      </c>
      <c r="P27" s="16" t="s">
        <v>88</v>
      </c>
      <c r="Q27" s="31" t="s">
        <v>24</v>
      </c>
      <c r="R27" s="4" t="s">
        <v>43</v>
      </c>
      <c r="T27" s="32" t="s">
        <v>42</v>
      </c>
      <c r="U27" s="4">
        <f>COUNTIF($R$6:$R$55,"GSM")</f>
        <v>5</v>
      </c>
    </row>
    <row r="28" spans="1:21" ht="16.5" x14ac:dyDescent="0.25">
      <c r="A28" s="32">
        <v>23</v>
      </c>
      <c r="B28" s="21" t="s">
        <v>104</v>
      </c>
      <c r="C28" s="21" t="s">
        <v>126</v>
      </c>
      <c r="D28" s="16" t="s">
        <v>58</v>
      </c>
      <c r="E28" s="34">
        <v>868183034601364</v>
      </c>
      <c r="F28" s="16"/>
      <c r="G28" s="16" t="s">
        <v>57</v>
      </c>
      <c r="H28" s="16" t="s">
        <v>59</v>
      </c>
      <c r="I28" s="16" t="s">
        <v>106</v>
      </c>
      <c r="J28" s="16" t="s">
        <v>39</v>
      </c>
      <c r="K28" s="16" t="s">
        <v>105</v>
      </c>
      <c r="L28" s="16" t="s">
        <v>79</v>
      </c>
      <c r="M28" s="16" t="s">
        <v>110</v>
      </c>
      <c r="N28" s="16"/>
      <c r="O28" s="16" t="s">
        <v>84</v>
      </c>
      <c r="P28" s="16" t="s">
        <v>85</v>
      </c>
      <c r="Q28" s="31" t="s">
        <v>24</v>
      </c>
      <c r="R28" s="4" t="s">
        <v>38</v>
      </c>
      <c r="T28" s="32" t="s">
        <v>34</v>
      </c>
      <c r="U28" s="4">
        <f>COUNTIF($R$6:$R$55,"GPS")</f>
        <v>0</v>
      </c>
    </row>
    <row r="29" spans="1:21" ht="16.5" x14ac:dyDescent="0.25">
      <c r="A29" s="32">
        <v>24</v>
      </c>
      <c r="B29" s="21" t="s">
        <v>104</v>
      </c>
      <c r="C29" s="21" t="s">
        <v>126</v>
      </c>
      <c r="D29" s="16" t="s">
        <v>58</v>
      </c>
      <c r="E29" s="34">
        <v>868183034654801</v>
      </c>
      <c r="F29" s="16"/>
      <c r="G29" s="16" t="s">
        <v>57</v>
      </c>
      <c r="H29" s="26"/>
      <c r="I29" s="26" t="s">
        <v>69</v>
      </c>
      <c r="J29" s="26" t="s">
        <v>39</v>
      </c>
      <c r="K29" s="16" t="s">
        <v>79</v>
      </c>
      <c r="L29" s="16"/>
      <c r="M29" s="16" t="s">
        <v>81</v>
      </c>
      <c r="N29" s="26"/>
      <c r="O29" s="16" t="s">
        <v>84</v>
      </c>
      <c r="P29" s="16" t="s">
        <v>85</v>
      </c>
      <c r="Q29" s="31" t="s">
        <v>24</v>
      </c>
      <c r="R29" s="4" t="s">
        <v>38</v>
      </c>
      <c r="T29" s="32" t="s">
        <v>39</v>
      </c>
      <c r="U29" s="4">
        <f>COUNTIF($R$6:$R$55,"NG")</f>
        <v>6</v>
      </c>
    </row>
    <row r="30" spans="1:21" ht="16.5" x14ac:dyDescent="0.25">
      <c r="A30" s="32">
        <v>25</v>
      </c>
      <c r="B30" s="21" t="s">
        <v>104</v>
      </c>
      <c r="C30" s="21" t="s">
        <v>126</v>
      </c>
      <c r="D30" s="16" t="s">
        <v>58</v>
      </c>
      <c r="E30" s="34">
        <v>868183033810040</v>
      </c>
      <c r="F30" s="16"/>
      <c r="G30" s="16" t="s">
        <v>57</v>
      </c>
      <c r="H30" s="16"/>
      <c r="I30" s="16" t="s">
        <v>106</v>
      </c>
      <c r="J30" s="16"/>
      <c r="K30" s="16" t="s">
        <v>79</v>
      </c>
      <c r="L30" s="16"/>
      <c r="M30" s="16" t="s">
        <v>76</v>
      </c>
      <c r="N30" s="16"/>
      <c r="O30" s="16" t="s">
        <v>84</v>
      </c>
      <c r="P30" s="16" t="s">
        <v>85</v>
      </c>
      <c r="Q30" s="31" t="s">
        <v>26</v>
      </c>
      <c r="R30" s="4" t="s">
        <v>31</v>
      </c>
      <c r="T30" s="32" t="s">
        <v>45</v>
      </c>
      <c r="U30" s="4">
        <f>COUNTIF($R$6:$R$56,"ACC")</f>
        <v>0</v>
      </c>
    </row>
    <row r="31" spans="1:21" ht="16.5" x14ac:dyDescent="0.25">
      <c r="A31" s="32">
        <v>26</v>
      </c>
      <c r="B31" s="21" t="s">
        <v>104</v>
      </c>
      <c r="C31" s="21" t="s">
        <v>126</v>
      </c>
      <c r="D31" s="16" t="s">
        <v>58</v>
      </c>
      <c r="E31" s="34">
        <v>867857039929661</v>
      </c>
      <c r="F31" s="16"/>
      <c r="G31" s="16" t="s">
        <v>57</v>
      </c>
      <c r="H31" s="16"/>
      <c r="I31" s="27" t="s">
        <v>109</v>
      </c>
      <c r="J31" s="16"/>
      <c r="K31" s="16" t="s">
        <v>97</v>
      </c>
      <c r="L31" s="16" t="s">
        <v>79</v>
      </c>
      <c r="M31" s="16" t="s">
        <v>111</v>
      </c>
      <c r="N31" s="16"/>
      <c r="O31" s="16" t="s">
        <v>84</v>
      </c>
      <c r="P31" s="16" t="s">
        <v>85</v>
      </c>
      <c r="Q31" s="31" t="s">
        <v>24</v>
      </c>
      <c r="R31" s="4" t="s">
        <v>37</v>
      </c>
      <c r="T31" s="32" t="s">
        <v>29</v>
      </c>
      <c r="U31" s="4">
        <f>COUNTIF($R$6:$R$55,"LK")</f>
        <v>11</v>
      </c>
    </row>
    <row r="32" spans="1:21" ht="16.5" x14ac:dyDescent="0.25">
      <c r="A32" s="32">
        <v>27</v>
      </c>
      <c r="B32" s="21" t="s">
        <v>104</v>
      </c>
      <c r="C32" s="21" t="s">
        <v>126</v>
      </c>
      <c r="D32" s="16" t="s">
        <v>58</v>
      </c>
      <c r="E32" s="34">
        <v>868183033797999</v>
      </c>
      <c r="F32" s="16"/>
      <c r="G32" s="16" t="s">
        <v>57</v>
      </c>
      <c r="H32" s="16"/>
      <c r="I32" s="16" t="s">
        <v>106</v>
      </c>
      <c r="J32" s="16" t="s">
        <v>107</v>
      </c>
      <c r="K32" s="16" t="s">
        <v>105</v>
      </c>
      <c r="L32" s="16" t="s">
        <v>79</v>
      </c>
      <c r="M32" s="16" t="s">
        <v>108</v>
      </c>
      <c r="N32" s="16"/>
      <c r="O32" s="16" t="s">
        <v>84</v>
      </c>
      <c r="P32" s="16" t="s">
        <v>85</v>
      </c>
      <c r="Q32" s="31" t="s">
        <v>24</v>
      </c>
      <c r="R32" s="4" t="s">
        <v>38</v>
      </c>
      <c r="T32" s="32" t="s">
        <v>35</v>
      </c>
      <c r="U32" s="4">
        <f>COUNTIF($R$6:$R$55,"MCH")</f>
        <v>0</v>
      </c>
    </row>
    <row r="33" spans="1:21" ht="16.5" x14ac:dyDescent="0.25">
      <c r="A33" s="32">
        <v>28</v>
      </c>
      <c r="B33" s="21" t="s">
        <v>128</v>
      </c>
      <c r="C33" s="21" t="s">
        <v>141</v>
      </c>
      <c r="D33" s="4" t="s">
        <v>58</v>
      </c>
      <c r="E33" s="22">
        <v>868183034794920</v>
      </c>
      <c r="F33" s="4" t="s">
        <v>127</v>
      </c>
      <c r="G33" s="4" t="s">
        <v>57</v>
      </c>
      <c r="H33" s="16"/>
      <c r="I33" s="16" t="s">
        <v>69</v>
      </c>
      <c r="J33" s="16"/>
      <c r="K33" s="16" t="s">
        <v>133</v>
      </c>
      <c r="L33" s="16" t="s">
        <v>79</v>
      </c>
      <c r="M33" s="16" t="s">
        <v>50</v>
      </c>
      <c r="N33" s="16"/>
      <c r="O33" s="16" t="s">
        <v>84</v>
      </c>
      <c r="P33" s="16" t="s">
        <v>85</v>
      </c>
      <c r="Q33" s="31" t="s">
        <v>26</v>
      </c>
      <c r="R33" s="4" t="s">
        <v>31</v>
      </c>
      <c r="T33" s="32" t="s">
        <v>48</v>
      </c>
      <c r="U33" s="4">
        <f>COUNTIF($R$6:$R$55,"SF")</f>
        <v>3</v>
      </c>
    </row>
    <row r="34" spans="1:21" ht="16.5" x14ac:dyDescent="0.25">
      <c r="A34" s="32">
        <v>29</v>
      </c>
      <c r="B34" s="21" t="s">
        <v>128</v>
      </c>
      <c r="C34" s="21" t="s">
        <v>141</v>
      </c>
      <c r="D34" s="4" t="s">
        <v>58</v>
      </c>
      <c r="E34" s="22">
        <v>868183034799911</v>
      </c>
      <c r="F34" s="4" t="s">
        <v>127</v>
      </c>
      <c r="G34" s="4" t="s">
        <v>57</v>
      </c>
      <c r="H34" s="16"/>
      <c r="I34" s="16" t="s">
        <v>69</v>
      </c>
      <c r="J34" s="16"/>
      <c r="K34" s="16" t="s">
        <v>79</v>
      </c>
      <c r="L34" s="16"/>
      <c r="M34" s="16" t="s">
        <v>76</v>
      </c>
      <c r="N34" s="16"/>
      <c r="O34" s="16" t="s">
        <v>84</v>
      </c>
      <c r="P34" s="16" t="s">
        <v>85</v>
      </c>
      <c r="Q34" s="31" t="s">
        <v>26</v>
      </c>
      <c r="R34" s="4" t="s">
        <v>31</v>
      </c>
      <c r="T34" s="32" t="s">
        <v>49</v>
      </c>
      <c r="U34" s="4">
        <f>COUNTIF($R$6:$R$55,"RTB")</f>
        <v>0</v>
      </c>
    </row>
    <row r="35" spans="1:21" ht="16.5" x14ac:dyDescent="0.25">
      <c r="A35" s="32">
        <v>30</v>
      </c>
      <c r="B35" s="21" t="s">
        <v>128</v>
      </c>
      <c r="C35" s="21" t="s">
        <v>141</v>
      </c>
      <c r="D35" s="4" t="s">
        <v>58</v>
      </c>
      <c r="E35" s="22">
        <v>868183034665856</v>
      </c>
      <c r="F35" s="44"/>
      <c r="G35" s="4" t="s">
        <v>57</v>
      </c>
      <c r="H35" s="16"/>
      <c r="I35" s="16" t="s">
        <v>136</v>
      </c>
      <c r="J35" s="16"/>
      <c r="K35" s="16" t="s">
        <v>133</v>
      </c>
      <c r="L35" s="16" t="s">
        <v>79</v>
      </c>
      <c r="M35" s="16" t="s">
        <v>50</v>
      </c>
      <c r="N35" s="16"/>
      <c r="O35" s="16" t="s">
        <v>84</v>
      </c>
      <c r="P35" s="16" t="s">
        <v>85</v>
      </c>
      <c r="Q35" s="31" t="s">
        <v>26</v>
      </c>
      <c r="R35" s="4" t="s">
        <v>31</v>
      </c>
      <c r="T35" s="32" t="s">
        <v>50</v>
      </c>
      <c r="U35" s="4">
        <f>COUNTIF($R$6:$R$55,"NCFW")</f>
        <v>14</v>
      </c>
    </row>
    <row r="36" spans="1:21" ht="16.5" x14ac:dyDescent="0.25">
      <c r="A36" s="32">
        <v>31</v>
      </c>
      <c r="B36" s="21" t="s">
        <v>128</v>
      </c>
      <c r="C36" s="21" t="s">
        <v>141</v>
      </c>
      <c r="D36" s="4" t="s">
        <v>58</v>
      </c>
      <c r="E36" s="22">
        <v>868183033787412</v>
      </c>
      <c r="F36" s="44"/>
      <c r="G36" s="4" t="s">
        <v>57</v>
      </c>
      <c r="H36" s="16"/>
      <c r="I36" s="16" t="s">
        <v>136</v>
      </c>
      <c r="J36" s="16" t="s">
        <v>138</v>
      </c>
      <c r="K36" s="16" t="s">
        <v>79</v>
      </c>
      <c r="L36" s="16"/>
      <c r="M36" s="4" t="s">
        <v>81</v>
      </c>
      <c r="N36" s="16"/>
      <c r="O36" s="16" t="s">
        <v>84</v>
      </c>
      <c r="P36" s="16" t="s">
        <v>85</v>
      </c>
      <c r="Q36" s="31" t="s">
        <v>24</v>
      </c>
      <c r="R36" s="4" t="s">
        <v>37</v>
      </c>
      <c r="T36" s="32" t="s">
        <v>36</v>
      </c>
      <c r="U36" s="4">
        <f>COUNTIF($R$6:$R$55,"KL")</f>
        <v>0</v>
      </c>
    </row>
    <row r="37" spans="1:21" ht="16.5" x14ac:dyDescent="0.25">
      <c r="A37" s="32">
        <v>32</v>
      </c>
      <c r="B37" s="21" t="s">
        <v>128</v>
      </c>
      <c r="C37" s="21" t="s">
        <v>141</v>
      </c>
      <c r="D37" s="4" t="s">
        <v>58</v>
      </c>
      <c r="E37" s="22">
        <v>868183034785019</v>
      </c>
      <c r="F37" s="44"/>
      <c r="G37" s="4" t="s">
        <v>57</v>
      </c>
      <c r="H37" s="16"/>
      <c r="I37" s="16" t="s">
        <v>136</v>
      </c>
      <c r="J37" s="16"/>
      <c r="K37" s="16" t="s">
        <v>79</v>
      </c>
      <c r="L37" s="16"/>
      <c r="M37" s="16" t="s">
        <v>76</v>
      </c>
      <c r="N37" s="16"/>
      <c r="O37" s="16" t="s">
        <v>84</v>
      </c>
      <c r="P37" s="16" t="s">
        <v>85</v>
      </c>
      <c r="Q37" s="31" t="s">
        <v>26</v>
      </c>
      <c r="R37" s="4" t="s">
        <v>31</v>
      </c>
      <c r="T37" s="44" t="s">
        <v>41</v>
      </c>
      <c r="U37" s="4">
        <f>SUM(U26:U36)</f>
        <v>39</v>
      </c>
    </row>
    <row r="38" spans="1:21" ht="16.5" x14ac:dyDescent="0.25">
      <c r="A38" s="32">
        <v>33</v>
      </c>
      <c r="B38" s="21" t="s">
        <v>128</v>
      </c>
      <c r="C38" s="21" t="s">
        <v>141</v>
      </c>
      <c r="D38" s="4" t="s">
        <v>58</v>
      </c>
      <c r="E38" s="22">
        <v>867857039920728</v>
      </c>
      <c r="F38" s="44"/>
      <c r="G38" s="4" t="s">
        <v>57</v>
      </c>
      <c r="H38" s="4"/>
      <c r="I38" s="4" t="s">
        <v>74</v>
      </c>
      <c r="J38" s="16" t="s">
        <v>70</v>
      </c>
      <c r="K38" s="4" t="s">
        <v>139</v>
      </c>
      <c r="L38" s="4" t="s">
        <v>79</v>
      </c>
      <c r="M38" s="16" t="s">
        <v>101</v>
      </c>
      <c r="N38" s="4"/>
      <c r="O38" s="16" t="s">
        <v>84</v>
      </c>
      <c r="P38" s="16" t="s">
        <v>85</v>
      </c>
      <c r="Q38" s="31" t="s">
        <v>26</v>
      </c>
      <c r="R38" s="4" t="s">
        <v>47</v>
      </c>
    </row>
    <row r="39" spans="1:21" ht="16.5" x14ac:dyDescent="0.25">
      <c r="A39" s="32">
        <v>34</v>
      </c>
      <c r="B39" s="21" t="s">
        <v>128</v>
      </c>
      <c r="C39" s="21" t="s">
        <v>141</v>
      </c>
      <c r="D39" s="4" t="s">
        <v>58</v>
      </c>
      <c r="E39" s="22">
        <v>868183034586565</v>
      </c>
      <c r="F39" s="44"/>
      <c r="G39" s="4" t="s">
        <v>57</v>
      </c>
      <c r="H39" s="4"/>
      <c r="I39" s="4" t="s">
        <v>69</v>
      </c>
      <c r="J39" s="4"/>
      <c r="K39" s="4" t="s">
        <v>79</v>
      </c>
      <c r="L39" s="4"/>
      <c r="M39" s="16" t="s">
        <v>76</v>
      </c>
      <c r="N39" s="4"/>
      <c r="O39" s="16" t="s">
        <v>84</v>
      </c>
      <c r="P39" s="16" t="s">
        <v>85</v>
      </c>
      <c r="Q39" s="31" t="s">
        <v>26</v>
      </c>
      <c r="R39" s="4" t="s">
        <v>31</v>
      </c>
    </row>
    <row r="40" spans="1:21" ht="16.5" x14ac:dyDescent="0.25">
      <c r="A40" s="32">
        <v>35</v>
      </c>
      <c r="B40" s="21" t="s">
        <v>128</v>
      </c>
      <c r="C40" s="21" t="s">
        <v>141</v>
      </c>
      <c r="D40" s="4" t="s">
        <v>58</v>
      </c>
      <c r="E40" s="22">
        <v>868183033839064</v>
      </c>
      <c r="F40" s="44"/>
      <c r="G40" s="4" t="s">
        <v>57</v>
      </c>
      <c r="H40" s="4"/>
      <c r="I40" s="4" t="s">
        <v>137</v>
      </c>
      <c r="J40" s="16" t="s">
        <v>70</v>
      </c>
      <c r="K40" s="4" t="s">
        <v>105</v>
      </c>
      <c r="L40" s="4" t="s">
        <v>79</v>
      </c>
      <c r="M40" s="16" t="s">
        <v>101</v>
      </c>
      <c r="N40" s="4"/>
      <c r="O40" s="16" t="s">
        <v>84</v>
      </c>
      <c r="P40" s="16" t="s">
        <v>85</v>
      </c>
      <c r="Q40" s="31" t="s">
        <v>26</v>
      </c>
      <c r="R40" s="4" t="s">
        <v>47</v>
      </c>
    </row>
    <row r="41" spans="1:21" ht="16.5" x14ac:dyDescent="0.25">
      <c r="A41" s="32">
        <v>36</v>
      </c>
      <c r="B41" s="21" t="s">
        <v>128</v>
      </c>
      <c r="C41" s="21" t="s">
        <v>141</v>
      </c>
      <c r="D41" s="4" t="s">
        <v>58</v>
      </c>
      <c r="E41" s="22">
        <v>868183034789524</v>
      </c>
      <c r="F41" s="44"/>
      <c r="G41" s="4" t="s">
        <v>57</v>
      </c>
      <c r="H41" s="4"/>
      <c r="I41" s="4" t="s">
        <v>69</v>
      </c>
      <c r="J41" s="4" t="s">
        <v>140</v>
      </c>
      <c r="K41" s="4" t="s">
        <v>79</v>
      </c>
      <c r="L41" s="4"/>
      <c r="M41" s="4" t="s">
        <v>81</v>
      </c>
      <c r="N41" s="4"/>
      <c r="O41" s="16" t="s">
        <v>84</v>
      </c>
      <c r="P41" s="16" t="s">
        <v>85</v>
      </c>
      <c r="Q41" s="31" t="s">
        <v>24</v>
      </c>
      <c r="R41" s="4" t="s">
        <v>37</v>
      </c>
    </row>
    <row r="42" spans="1:21" ht="16.5" x14ac:dyDescent="0.25">
      <c r="A42" s="32">
        <v>37</v>
      </c>
      <c r="B42" s="21" t="s">
        <v>104</v>
      </c>
      <c r="C42" s="21" t="s">
        <v>126</v>
      </c>
      <c r="D42" s="4" t="s">
        <v>103</v>
      </c>
      <c r="E42" s="22">
        <v>863586032799730</v>
      </c>
      <c r="F42" s="44"/>
      <c r="G42" s="4" t="s">
        <v>60</v>
      </c>
      <c r="H42" s="17" t="s">
        <v>125</v>
      </c>
      <c r="I42" s="16" t="s">
        <v>116</v>
      </c>
      <c r="J42" s="16" t="s">
        <v>42</v>
      </c>
      <c r="K42" s="16" t="s">
        <v>113</v>
      </c>
      <c r="L42" s="47"/>
      <c r="M42" s="16" t="s">
        <v>124</v>
      </c>
      <c r="N42" s="27">
        <v>220000</v>
      </c>
      <c r="O42" s="16" t="s">
        <v>84</v>
      </c>
      <c r="P42" s="16" t="s">
        <v>85</v>
      </c>
      <c r="Q42" s="28" t="s">
        <v>26</v>
      </c>
      <c r="R42" s="32" t="s">
        <v>31</v>
      </c>
    </row>
    <row r="43" spans="1:21" ht="16.5" x14ac:dyDescent="0.25">
      <c r="A43" s="32">
        <v>38</v>
      </c>
      <c r="B43" s="21" t="s">
        <v>104</v>
      </c>
      <c r="C43" s="21" t="s">
        <v>126</v>
      </c>
      <c r="D43" s="4" t="s">
        <v>103</v>
      </c>
      <c r="E43" s="22">
        <v>863586032930855</v>
      </c>
      <c r="F43" s="44"/>
      <c r="G43" s="4" t="s">
        <v>60</v>
      </c>
      <c r="H43" s="16"/>
      <c r="I43" s="24" t="s">
        <v>112</v>
      </c>
      <c r="J43" s="16" t="s">
        <v>114</v>
      </c>
      <c r="K43" s="16" t="s">
        <v>113</v>
      </c>
      <c r="L43" s="16"/>
      <c r="M43" s="16" t="s">
        <v>115</v>
      </c>
      <c r="N43" s="27">
        <v>10000</v>
      </c>
      <c r="O43" s="16" t="s">
        <v>84</v>
      </c>
      <c r="P43" s="16" t="s">
        <v>85</v>
      </c>
      <c r="Q43" s="31" t="s">
        <v>24</v>
      </c>
      <c r="R43" s="32" t="s">
        <v>38</v>
      </c>
    </row>
    <row r="44" spans="1:21" ht="16.5" x14ac:dyDescent="0.25">
      <c r="A44" s="32">
        <v>39</v>
      </c>
      <c r="B44" s="21" t="s">
        <v>128</v>
      </c>
      <c r="C44" s="21" t="s">
        <v>141</v>
      </c>
      <c r="D44" s="4" t="s">
        <v>103</v>
      </c>
      <c r="E44" s="22">
        <v>862631039263669</v>
      </c>
      <c r="F44" s="44"/>
      <c r="G44" s="4" t="s">
        <v>60</v>
      </c>
      <c r="H44" s="17"/>
      <c r="I44" s="24" t="s">
        <v>132</v>
      </c>
      <c r="J44" s="16" t="s">
        <v>70</v>
      </c>
      <c r="K44" s="16" t="s">
        <v>131</v>
      </c>
      <c r="L44" s="16" t="s">
        <v>113</v>
      </c>
      <c r="M44" s="16" t="s">
        <v>142</v>
      </c>
      <c r="N44" s="27"/>
      <c r="O44" s="16" t="s">
        <v>84</v>
      </c>
      <c r="P44" s="16" t="s">
        <v>85</v>
      </c>
      <c r="Q44" s="31" t="s">
        <v>26</v>
      </c>
      <c r="R44" s="32" t="s">
        <v>47</v>
      </c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TG102LE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2019-07-29T03:45:36Z</dcterms:modified>
</cp:coreProperties>
</file>