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NGTANBAO\"/>
    </mc:Choice>
  </mc:AlternateContent>
  <xr:revisionPtr revIDLastSave="0" documentId="13_ncr:1_{C56C8C08-8A66-440E-BE67-310740BA3257}" xr6:coauthVersionLast="47" xr6:coauthVersionMax="47" xr10:uidLastSave="{00000000-0000-0000-0000-000000000000}"/>
  <bookViews>
    <workbookView xWindow="-120" yWindow="-120" windowWidth="29040" windowHeight="15840" xr2:uid="{C01801F3-542E-4FE6-A90E-D7CD82E90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M19" i="1"/>
  <c r="G4" i="1"/>
  <c r="G5" i="1"/>
  <c r="G6" i="1"/>
  <c r="G7" i="1"/>
  <c r="G8" i="1"/>
  <c r="G9" i="1"/>
  <c r="G10" i="1"/>
  <c r="G11" i="1"/>
  <c r="F4" i="1"/>
  <c r="F5" i="1"/>
  <c r="F6" i="1"/>
  <c r="F7" i="1"/>
  <c r="F8" i="1"/>
  <c r="F9" i="1"/>
  <c r="F10" i="1"/>
  <c r="F11" i="1"/>
  <c r="E4" i="1"/>
  <c r="E5" i="1"/>
  <c r="E6" i="1"/>
  <c r="E7" i="1"/>
  <c r="E8" i="1"/>
  <c r="E9" i="1"/>
  <c r="E10" i="1"/>
  <c r="E11" i="1"/>
  <c r="E3" i="1"/>
  <c r="D4" i="1"/>
  <c r="D5" i="1"/>
  <c r="D6" i="1"/>
  <c r="D7" i="1"/>
  <c r="D8" i="1"/>
  <c r="D9" i="1"/>
  <c r="D10" i="1"/>
  <c r="D11" i="1"/>
  <c r="D3" i="1"/>
  <c r="G3" i="1" l="1"/>
  <c r="L19" i="1" s="1"/>
</calcChain>
</file>

<file path=xl/sharedStrings.xml><?xml version="1.0" encoding="utf-8"?>
<sst xmlns="http://schemas.openxmlformats.org/spreadsheetml/2006/main" count="51" uniqueCount="30">
  <si>
    <t>KINH DOANH VẬT TƯ ĐIỆN THÁNG 09 NĂM 2022</t>
  </si>
  <si>
    <t>Mã vật tư</t>
  </si>
  <si>
    <t>HQ</t>
  </si>
  <si>
    <t>TK</t>
  </si>
  <si>
    <t>CL</t>
  </si>
  <si>
    <t>TT</t>
  </si>
  <si>
    <t>Nhãn hiệu</t>
  </si>
  <si>
    <t>Số lượng</t>
  </si>
  <si>
    <t>Tên vật tư</t>
  </si>
  <si>
    <t>Qui cách</t>
  </si>
  <si>
    <t>Đơn giá</t>
  </si>
  <si>
    <t>DQ</t>
  </si>
  <si>
    <t>RD</t>
  </si>
  <si>
    <t>TO</t>
  </si>
  <si>
    <t xml:space="preserve">      Bảng 1</t>
  </si>
  <si>
    <t>Đơn giá (theo Nhãn hiệu)</t>
  </si>
  <si>
    <t>Mã VT</t>
  </si>
  <si>
    <t>Bóng đèn Huỳnh quang</t>
  </si>
  <si>
    <t>25 c</t>
  </si>
  <si>
    <t>Bóng đèn tiết kiệm</t>
  </si>
  <si>
    <t>10 c</t>
  </si>
  <si>
    <t>Chấn lưu 40w</t>
  </si>
  <si>
    <t>Đèn ốp trần</t>
  </si>
  <si>
    <t>1 c</t>
  </si>
  <si>
    <t>Bảng thống kê:</t>
  </si>
  <si>
    <t xml:space="preserve">       Nhãn hiệu</t>
  </si>
  <si>
    <t>Điện Quang</t>
  </si>
  <si>
    <t>Rạng Đông</t>
  </si>
  <si>
    <t>Tổng thành tiền</t>
  </si>
  <si>
    <t xml:space="preserve">Thành tiền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</si>
</sst>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8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3" fillId="3" borderId="7" xfId="1" applyBorder="1" applyAlignment="1">
      <alignment vertical="center" wrapText="1"/>
    </xf>
    <xf numFmtId="0" fontId="3" fillId="3" borderId="7" xfId="1" applyBorder="1" applyAlignment="1">
      <alignment horizontal="center" vertical="center" wrapText="1"/>
    </xf>
    <xf numFmtId="0" fontId="3" fillId="3" borderId="2" xfId="1" applyBorder="1" applyAlignment="1">
      <alignment horizontal="center" vertical="center" wrapText="1"/>
    </xf>
    <xf numFmtId="0" fontId="3" fillId="3" borderId="4" xfId="1" applyBorder="1" applyAlignment="1">
      <alignment horizontal="center" vertical="center" wrapText="1"/>
    </xf>
    <xf numFmtId="0" fontId="3" fillId="3" borderId="1" xfId="1" applyBorder="1" applyAlignment="1">
      <alignment vertical="center" wrapText="1"/>
    </xf>
    <xf numFmtId="0" fontId="3" fillId="3" borderId="3" xfId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2305555555555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Sheet1!$F$1:$F$2</c:f>
              <c:strCache>
                <c:ptCount val="2"/>
                <c:pt idx="0">
                  <c:v>KINH DOANH VẬT TƯ ĐIỆN THÁNG 09 NĂM 2022</c:v>
                </c:pt>
                <c:pt idx="1">
                  <c:v>Đơn giá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96-4CFD-8770-A6CE46D701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96-4CFD-8770-A6CE46D701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96-4CFD-8770-A6CE46D701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96-4CFD-8770-A6CE46D701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96-4CFD-8770-A6CE46D701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96-4CFD-8770-A6CE46D701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96-4CFD-8770-A6CE46D701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96-4CFD-8770-A6CE46D701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96-4CFD-8770-A6CE46D7016D}"/>
              </c:ext>
            </c:extLst>
          </c:dPt>
          <c:cat>
            <c:multiLvlStrRef>
              <c:f>Sheet1!$A$3:$E$11</c:f>
              <c:multiLvlStrCache>
                <c:ptCount val="9"/>
                <c:lvl>
                  <c:pt idx="0">
                    <c:v>25 c</c:v>
                  </c:pt>
                  <c:pt idx="1">
                    <c:v>10 c</c:v>
                  </c:pt>
                  <c:pt idx="2">
                    <c:v>10 c</c:v>
                  </c:pt>
                  <c:pt idx="3">
                    <c:v>1 c</c:v>
                  </c:pt>
                  <c:pt idx="4">
                    <c:v>1 c</c:v>
                  </c:pt>
                  <c:pt idx="5">
                    <c:v>25 c</c:v>
                  </c:pt>
                  <c:pt idx="6">
                    <c:v>25 c</c:v>
                  </c:pt>
                  <c:pt idx="7">
                    <c:v>1 c</c:v>
                  </c:pt>
                  <c:pt idx="8">
                    <c:v>10 c</c:v>
                  </c:pt>
                </c:lvl>
                <c:lvl>
                  <c:pt idx="0">
                    <c:v>Bóng đèn Huỳnh quang</c:v>
                  </c:pt>
                  <c:pt idx="1">
                    <c:v>Bóng đèn tiết kiệm</c:v>
                  </c:pt>
                  <c:pt idx="2">
                    <c:v>Chấn lưu 40w</c:v>
                  </c:pt>
                  <c:pt idx="3">
                    <c:v>Đèn ốp trần</c:v>
                  </c:pt>
                  <c:pt idx="4">
                    <c:v>Đèn ốp trần</c:v>
                  </c:pt>
                  <c:pt idx="5">
                    <c:v>Bóng đèn Huỳnh quang</c:v>
                  </c:pt>
                  <c:pt idx="6">
                    <c:v>Bóng đèn Huỳnh quang</c:v>
                  </c:pt>
                  <c:pt idx="7">
                    <c:v>Đèn ốp trần</c:v>
                  </c:pt>
                  <c:pt idx="8">
                    <c:v>Chấn lưu 40w</c:v>
                  </c:pt>
                </c:lvl>
                <c:lvl>
                  <c:pt idx="0">
                    <c:v>25</c:v>
                  </c:pt>
                  <c:pt idx="1">
                    <c:v>20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50</c:v>
                  </c:pt>
                  <c:pt idx="6">
                    <c:v>45</c:v>
                  </c:pt>
                  <c:pt idx="7">
                    <c:v>30</c:v>
                  </c:pt>
                  <c:pt idx="8">
                    <c:v>25</c:v>
                  </c:pt>
                </c:lvl>
                <c:lvl>
                  <c:pt idx="0">
                    <c:v>DQ</c:v>
                  </c:pt>
                  <c:pt idx="1">
                    <c:v>RD</c:v>
                  </c:pt>
                  <c:pt idx="2">
                    <c:v>DQ</c:v>
                  </c:pt>
                  <c:pt idx="3">
                    <c:v>RD</c:v>
                  </c:pt>
                  <c:pt idx="4">
                    <c:v>DQ</c:v>
                  </c:pt>
                  <c:pt idx="5">
                    <c:v>TO</c:v>
                  </c:pt>
                  <c:pt idx="6">
                    <c:v>RD</c:v>
                  </c:pt>
                  <c:pt idx="7">
                    <c:v>TO</c:v>
                  </c:pt>
                  <c:pt idx="8">
                    <c:v>RD</c:v>
                  </c:pt>
                </c:lvl>
                <c:lvl>
                  <c:pt idx="0">
                    <c:v>HQ</c:v>
                  </c:pt>
                  <c:pt idx="1">
                    <c:v>TK</c:v>
                  </c:pt>
                  <c:pt idx="2">
                    <c:v>CL</c:v>
                  </c:pt>
                  <c:pt idx="3">
                    <c:v>TT</c:v>
                  </c:pt>
                  <c:pt idx="4">
                    <c:v>TT</c:v>
                  </c:pt>
                  <c:pt idx="5">
                    <c:v>HQ</c:v>
                  </c:pt>
                  <c:pt idx="6">
                    <c:v>HQ</c:v>
                  </c:pt>
                  <c:pt idx="7">
                    <c:v>TT</c:v>
                  </c:pt>
                  <c:pt idx="8">
                    <c:v>CL</c:v>
                  </c:pt>
                </c:lvl>
              </c:multiLvlStrCache>
            </c:multiLvlStrRef>
          </c:cat>
          <c:val>
            <c:numRef>
              <c:f>Sheet1!$F$3:$F$11</c:f>
              <c:numCache>
                <c:formatCode>General</c:formatCode>
                <c:ptCount val="9"/>
                <c:pt idx="0">
                  <c:v>250000</c:v>
                </c:pt>
                <c:pt idx="1">
                  <c:v>130000</c:v>
                </c:pt>
                <c:pt idx="2">
                  <c:v>150000</c:v>
                </c:pt>
                <c:pt idx="3">
                  <c:v>230000</c:v>
                </c:pt>
                <c:pt idx="4">
                  <c:v>210000</c:v>
                </c:pt>
                <c:pt idx="5">
                  <c:v>240000</c:v>
                </c:pt>
                <c:pt idx="6">
                  <c:v>220000</c:v>
                </c:pt>
                <c:pt idx="7">
                  <c:v>240000</c:v>
                </c:pt>
                <c:pt idx="8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C-43EF-99A4-EBCF6BA5304F}"/>
            </c:ext>
          </c:extLst>
        </c:ser>
        <c:ser>
          <c:idx val="1"/>
          <c:order val="1"/>
          <c:tx>
            <c:strRef>
              <c:f>Sheet1!$G$1:$G$2</c:f>
              <c:strCache>
                <c:ptCount val="2"/>
                <c:pt idx="0">
                  <c:v>KINH DOANH VẬT TƯ ĐIỆN THÁNG 09 NĂM 2022</c:v>
                </c:pt>
                <c:pt idx="1">
                  <c:v>Thành tiền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96-4CFD-8770-A6CE46D701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596-4CFD-8770-A6CE46D701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596-4CFD-8770-A6CE46D701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596-4CFD-8770-A6CE46D701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596-4CFD-8770-A6CE46D701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596-4CFD-8770-A6CE46D701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596-4CFD-8770-A6CE46D701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596-4CFD-8770-A6CE46D701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596-4CFD-8770-A6CE46D7016D}"/>
              </c:ext>
            </c:extLst>
          </c:dPt>
          <c:cat>
            <c:multiLvlStrRef>
              <c:f>Sheet1!$A$3:$E$11</c:f>
              <c:multiLvlStrCache>
                <c:ptCount val="9"/>
                <c:lvl>
                  <c:pt idx="0">
                    <c:v>25 c</c:v>
                  </c:pt>
                  <c:pt idx="1">
                    <c:v>10 c</c:v>
                  </c:pt>
                  <c:pt idx="2">
                    <c:v>10 c</c:v>
                  </c:pt>
                  <c:pt idx="3">
                    <c:v>1 c</c:v>
                  </c:pt>
                  <c:pt idx="4">
                    <c:v>1 c</c:v>
                  </c:pt>
                  <c:pt idx="5">
                    <c:v>25 c</c:v>
                  </c:pt>
                  <c:pt idx="6">
                    <c:v>25 c</c:v>
                  </c:pt>
                  <c:pt idx="7">
                    <c:v>1 c</c:v>
                  </c:pt>
                  <c:pt idx="8">
                    <c:v>10 c</c:v>
                  </c:pt>
                </c:lvl>
                <c:lvl>
                  <c:pt idx="0">
                    <c:v>Bóng đèn Huỳnh quang</c:v>
                  </c:pt>
                  <c:pt idx="1">
                    <c:v>Bóng đèn tiết kiệm</c:v>
                  </c:pt>
                  <c:pt idx="2">
                    <c:v>Chấn lưu 40w</c:v>
                  </c:pt>
                  <c:pt idx="3">
                    <c:v>Đèn ốp trần</c:v>
                  </c:pt>
                  <c:pt idx="4">
                    <c:v>Đèn ốp trần</c:v>
                  </c:pt>
                  <c:pt idx="5">
                    <c:v>Bóng đèn Huỳnh quang</c:v>
                  </c:pt>
                  <c:pt idx="6">
                    <c:v>Bóng đèn Huỳnh quang</c:v>
                  </c:pt>
                  <c:pt idx="7">
                    <c:v>Đèn ốp trần</c:v>
                  </c:pt>
                  <c:pt idx="8">
                    <c:v>Chấn lưu 40w</c:v>
                  </c:pt>
                </c:lvl>
                <c:lvl>
                  <c:pt idx="0">
                    <c:v>25</c:v>
                  </c:pt>
                  <c:pt idx="1">
                    <c:v>20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50</c:v>
                  </c:pt>
                  <c:pt idx="6">
                    <c:v>45</c:v>
                  </c:pt>
                  <c:pt idx="7">
                    <c:v>30</c:v>
                  </c:pt>
                  <c:pt idx="8">
                    <c:v>25</c:v>
                  </c:pt>
                </c:lvl>
                <c:lvl>
                  <c:pt idx="0">
                    <c:v>DQ</c:v>
                  </c:pt>
                  <c:pt idx="1">
                    <c:v>RD</c:v>
                  </c:pt>
                  <c:pt idx="2">
                    <c:v>DQ</c:v>
                  </c:pt>
                  <c:pt idx="3">
                    <c:v>RD</c:v>
                  </c:pt>
                  <c:pt idx="4">
                    <c:v>DQ</c:v>
                  </c:pt>
                  <c:pt idx="5">
                    <c:v>TO</c:v>
                  </c:pt>
                  <c:pt idx="6">
                    <c:v>RD</c:v>
                  </c:pt>
                  <c:pt idx="7">
                    <c:v>TO</c:v>
                  </c:pt>
                  <c:pt idx="8">
                    <c:v>RD</c:v>
                  </c:pt>
                </c:lvl>
                <c:lvl>
                  <c:pt idx="0">
                    <c:v>HQ</c:v>
                  </c:pt>
                  <c:pt idx="1">
                    <c:v>TK</c:v>
                  </c:pt>
                  <c:pt idx="2">
                    <c:v>CL</c:v>
                  </c:pt>
                  <c:pt idx="3">
                    <c:v>TT</c:v>
                  </c:pt>
                  <c:pt idx="4">
                    <c:v>TT</c:v>
                  </c:pt>
                  <c:pt idx="5">
                    <c:v>HQ</c:v>
                  </c:pt>
                  <c:pt idx="6">
                    <c:v>HQ</c:v>
                  </c:pt>
                  <c:pt idx="7">
                    <c:v>TT</c:v>
                  </c:pt>
                  <c:pt idx="8">
                    <c:v>CL</c:v>
                  </c:pt>
                </c:lvl>
              </c:multiLvlStrCache>
            </c:multiLvlStrRef>
          </c:cat>
          <c:val>
            <c:numRef>
              <c:f>Sheet1!$G$3:$G$11</c:f>
              <c:numCache>
                <c:formatCode>General</c:formatCode>
                <c:ptCount val="9"/>
                <c:pt idx="0">
                  <c:v>6250000</c:v>
                </c:pt>
                <c:pt idx="1">
                  <c:v>2600000</c:v>
                </c:pt>
                <c:pt idx="2">
                  <c:v>1500000</c:v>
                </c:pt>
                <c:pt idx="3">
                  <c:v>4600000</c:v>
                </c:pt>
                <c:pt idx="4">
                  <c:v>6300000</c:v>
                </c:pt>
                <c:pt idx="5">
                  <c:v>10800000</c:v>
                </c:pt>
                <c:pt idx="6">
                  <c:v>8910000</c:v>
                </c:pt>
                <c:pt idx="7">
                  <c:v>7200000</c:v>
                </c:pt>
                <c:pt idx="8">
                  <c:v>3500000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C-43EF-99A4-EBCF6BA5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267432</xdr:colOff>
      <xdr:row>0</xdr:row>
      <xdr:rowOff>101112</xdr:rowOff>
    </xdr:from>
    <xdr:to>
      <xdr:col>14</xdr:col>
      <xdr:colOff>326048</xdr:colOff>
      <xdr:row>13</xdr:row>
      <xdr:rowOff>148004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D9726-821C-DDA0-50EF-23955D0D9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6A19-9B62-4946-A18C-43B4CEEA3856}">
  <dimension ref="A1:M20"/>
  <sheetViews>
    <sheetView tabSelected="1" zoomScale="160" zoomScaleNormal="160" workbookViewId="0">
      <selection activeCell="P16" sqref="P16"/>
    </sheetView>
  </sheetViews>
  <sheetFormatPr defaultRowHeight="15" x14ac:dyDescent="0.25"/>
  <cols>
    <col min="1" max="1" width="11.42578125" bestFit="1" customWidth="1"/>
    <col min="2" max="2" width="12.140625" bestFit="1" customWidth="1"/>
    <col min="3" max="3" width="10.5703125" bestFit="1" customWidth="1"/>
    <col min="4" max="4" width="25.5703125" bestFit="1" customWidth="1"/>
    <col min="5" max="5" width="10.5703125" bestFit="1" customWidth="1"/>
    <col min="6" max="6" width="9.42578125" bestFit="1" customWidth="1"/>
    <col min="7" max="7" width="18.5703125" customWidth="1"/>
    <col min="8" max="8" width="9" bestFit="1" customWidth="1"/>
    <col min="11" max="11" width="17.28515625" bestFit="1" customWidth="1"/>
    <col min="12" max="13" width="11.5703125" bestFit="1" customWidth="1"/>
  </cols>
  <sheetData>
    <row r="1" spans="1:8" ht="15" customHeight="1" x14ac:dyDescent="0.25">
      <c r="A1" s="11" t="s">
        <v>0</v>
      </c>
      <c r="B1" s="11"/>
      <c r="C1" s="11"/>
      <c r="D1" s="11"/>
      <c r="E1" s="11"/>
      <c r="F1" s="11"/>
      <c r="G1" s="11"/>
      <c r="H1" s="5"/>
    </row>
    <row r="2" spans="1:8" x14ac:dyDescent="0.25">
      <c r="A2" s="12" t="s">
        <v>1</v>
      </c>
      <c r="B2" s="12" t="s">
        <v>6</v>
      </c>
      <c r="C2" s="12" t="s">
        <v>7</v>
      </c>
      <c r="D2" s="12" t="s">
        <v>8</v>
      </c>
      <c r="E2" s="12" t="s">
        <v>9</v>
      </c>
      <c r="F2" s="12" t="s">
        <v>10</v>
      </c>
      <c r="G2" s="13" t="s">
        <v>29</v>
      </c>
    </row>
    <row r="3" spans="1:8" ht="16.5" x14ac:dyDescent="0.25">
      <c r="A3" s="7" t="s">
        <v>2</v>
      </c>
      <c r="B3" s="7" t="s">
        <v>11</v>
      </c>
      <c r="C3" s="7">
        <v>25</v>
      </c>
      <c r="D3" s="7" t="str">
        <f>VLOOKUP(A3, $C$16:$D$20, 2, FALSE)</f>
        <v>Bóng đèn Huỳnh quang</v>
      </c>
      <c r="E3" s="7" t="str">
        <f>VLOOKUP(A3, $C$17:$E$20, 3, FALSE)</f>
        <v>25 c</v>
      </c>
      <c r="F3" s="7">
        <f>INDEX($D$16:$H$20, MATCH(A3, $C$16:$C$20, 0), MATCH(B3, $D$16:$H$16, 0))</f>
        <v>250000</v>
      </c>
      <c r="G3" s="7">
        <f>C3 * F3 * IF(C3 &gt; 30, 0.9, 1)</f>
        <v>6250000</v>
      </c>
    </row>
    <row r="4" spans="1:8" ht="16.5" x14ac:dyDescent="0.25">
      <c r="A4" s="7" t="s">
        <v>3</v>
      </c>
      <c r="B4" s="7" t="s">
        <v>12</v>
      </c>
      <c r="C4" s="7">
        <v>20</v>
      </c>
      <c r="D4" s="7" t="str">
        <f t="shared" ref="D4:D11" si="0">VLOOKUP(A4, $C$16:$D$20, 2, FALSE)</f>
        <v>Bóng đèn tiết kiệm</v>
      </c>
      <c r="E4" s="7" t="str">
        <f t="shared" ref="E4:E11" si="1">VLOOKUP(A4, $C$17:$E$20, 3, FALSE)</f>
        <v>10 c</v>
      </c>
      <c r="F4" s="7">
        <f t="shared" ref="F4:F11" si="2">INDEX($D$16:$H$20, MATCH(A4, $C$16:$C$20, 0), MATCH(B4, $D$16:$H$16, 0))</f>
        <v>130000</v>
      </c>
      <c r="G4" s="7">
        <f t="shared" ref="G4:G11" si="3">C4 * F4 * IF(C4 &gt; 30, 0.9, 1)</f>
        <v>2600000</v>
      </c>
    </row>
    <row r="5" spans="1:8" ht="16.5" x14ac:dyDescent="0.25">
      <c r="A5" s="7" t="s">
        <v>4</v>
      </c>
      <c r="B5" s="7" t="s">
        <v>11</v>
      </c>
      <c r="C5" s="7">
        <v>10</v>
      </c>
      <c r="D5" s="7" t="str">
        <f t="shared" si="0"/>
        <v>Chấn lưu 40w</v>
      </c>
      <c r="E5" s="7" t="str">
        <f t="shared" si="1"/>
        <v>10 c</v>
      </c>
      <c r="F5" s="7">
        <f t="shared" si="2"/>
        <v>150000</v>
      </c>
      <c r="G5" s="7">
        <f t="shared" si="3"/>
        <v>1500000</v>
      </c>
    </row>
    <row r="6" spans="1:8" ht="16.5" x14ac:dyDescent="0.25">
      <c r="A6" s="7" t="s">
        <v>5</v>
      </c>
      <c r="B6" s="7" t="s">
        <v>12</v>
      </c>
      <c r="C6" s="7">
        <v>20</v>
      </c>
      <c r="D6" s="7" t="str">
        <f t="shared" si="0"/>
        <v>Đèn ốp trần</v>
      </c>
      <c r="E6" s="7" t="str">
        <f t="shared" si="1"/>
        <v>1 c</v>
      </c>
      <c r="F6" s="7">
        <f t="shared" si="2"/>
        <v>230000</v>
      </c>
      <c r="G6" s="7">
        <f t="shared" si="3"/>
        <v>4600000</v>
      </c>
    </row>
    <row r="7" spans="1:8" ht="16.5" x14ac:dyDescent="0.25">
      <c r="A7" s="7" t="s">
        <v>5</v>
      </c>
      <c r="B7" s="7" t="s">
        <v>11</v>
      </c>
      <c r="C7" s="7">
        <v>30</v>
      </c>
      <c r="D7" s="7" t="str">
        <f t="shared" si="0"/>
        <v>Đèn ốp trần</v>
      </c>
      <c r="E7" s="7" t="str">
        <f t="shared" si="1"/>
        <v>1 c</v>
      </c>
      <c r="F7" s="7">
        <f t="shared" si="2"/>
        <v>210000</v>
      </c>
      <c r="G7" s="7">
        <f t="shared" si="3"/>
        <v>6300000</v>
      </c>
    </row>
    <row r="8" spans="1:8" ht="16.5" x14ac:dyDescent="0.25">
      <c r="A8" s="7" t="s">
        <v>2</v>
      </c>
      <c r="B8" s="7" t="s">
        <v>13</v>
      </c>
      <c r="C8" s="7">
        <v>50</v>
      </c>
      <c r="D8" s="7" t="str">
        <f t="shared" si="0"/>
        <v>Bóng đèn Huỳnh quang</v>
      </c>
      <c r="E8" s="7" t="str">
        <f t="shared" si="1"/>
        <v>25 c</v>
      </c>
      <c r="F8" s="7">
        <f t="shared" si="2"/>
        <v>240000</v>
      </c>
      <c r="G8" s="7">
        <f t="shared" si="3"/>
        <v>10800000</v>
      </c>
    </row>
    <row r="9" spans="1:8" ht="16.5" x14ac:dyDescent="0.25">
      <c r="A9" s="7" t="s">
        <v>2</v>
      </c>
      <c r="B9" s="7" t="s">
        <v>12</v>
      </c>
      <c r="C9" s="7">
        <v>45</v>
      </c>
      <c r="D9" s="7" t="str">
        <f t="shared" si="0"/>
        <v>Bóng đèn Huỳnh quang</v>
      </c>
      <c r="E9" s="7" t="str">
        <f t="shared" si="1"/>
        <v>25 c</v>
      </c>
      <c r="F9" s="7">
        <f t="shared" si="2"/>
        <v>220000</v>
      </c>
      <c r="G9" s="7">
        <f t="shared" si="3"/>
        <v>8910000</v>
      </c>
    </row>
    <row r="10" spans="1:8" ht="16.5" x14ac:dyDescent="0.25">
      <c r="A10" s="7" t="s">
        <v>5</v>
      </c>
      <c r="B10" s="7" t="s">
        <v>13</v>
      </c>
      <c r="C10" s="7">
        <v>30</v>
      </c>
      <c r="D10" s="7" t="str">
        <f t="shared" si="0"/>
        <v>Đèn ốp trần</v>
      </c>
      <c r="E10" s="7" t="str">
        <f t="shared" si="1"/>
        <v>1 c</v>
      </c>
      <c r="F10" s="7">
        <f t="shared" si="2"/>
        <v>240000</v>
      </c>
      <c r="G10" s="7">
        <f t="shared" si="3"/>
        <v>7200000</v>
      </c>
    </row>
    <row r="11" spans="1:8" ht="16.5" x14ac:dyDescent="0.25">
      <c r="A11" s="7" t="s">
        <v>4</v>
      </c>
      <c r="B11" s="7" t="s">
        <v>12</v>
      </c>
      <c r="C11" s="7">
        <v>25</v>
      </c>
      <c r="D11" s="7" t="str">
        <f t="shared" si="0"/>
        <v>Chấn lưu 40w</v>
      </c>
      <c r="E11" s="7" t="str">
        <f t="shared" si="1"/>
        <v>10 c</v>
      </c>
      <c r="F11" s="7">
        <f t="shared" si="2"/>
        <v>140000</v>
      </c>
      <c r="G11" s="7">
        <f t="shared" si="3"/>
        <v>3500000</v>
      </c>
    </row>
    <row r="14" spans="1:8" ht="15.75" thickBot="1" x14ac:dyDescent="0.3"/>
    <row r="15" spans="1:8" ht="17.25" thickBot="1" x14ac:dyDescent="0.3">
      <c r="C15" s="8" t="s">
        <v>14</v>
      </c>
      <c r="D15" s="9"/>
      <c r="E15" s="10"/>
      <c r="F15" s="8" t="s">
        <v>15</v>
      </c>
      <c r="G15" s="9"/>
      <c r="H15" s="10"/>
    </row>
    <row r="16" spans="1:8" ht="33" customHeight="1" thickBot="1" x14ac:dyDescent="0.3">
      <c r="C16" s="14" t="s">
        <v>16</v>
      </c>
      <c r="D16" s="15" t="s">
        <v>8</v>
      </c>
      <c r="E16" s="15" t="s">
        <v>9</v>
      </c>
      <c r="F16" s="15" t="s">
        <v>11</v>
      </c>
      <c r="G16" s="15" t="s">
        <v>12</v>
      </c>
      <c r="H16" s="15" t="s">
        <v>13</v>
      </c>
    </row>
    <row r="17" spans="3:13" ht="50.25" customHeight="1" thickBot="1" x14ac:dyDescent="0.3">
      <c r="C17" s="1" t="s">
        <v>2</v>
      </c>
      <c r="D17" s="3" t="s">
        <v>17</v>
      </c>
      <c r="E17" s="2" t="s">
        <v>18</v>
      </c>
      <c r="F17" s="4">
        <v>250000</v>
      </c>
      <c r="G17" s="4">
        <v>220000</v>
      </c>
      <c r="H17" s="4">
        <v>240000</v>
      </c>
      <c r="K17" s="5" t="s">
        <v>24</v>
      </c>
    </row>
    <row r="18" spans="3:13" ht="33.75" customHeight="1" thickBot="1" x14ac:dyDescent="0.3">
      <c r="C18" s="1" t="s">
        <v>3</v>
      </c>
      <c r="D18" s="3" t="s">
        <v>19</v>
      </c>
      <c r="E18" s="2" t="s">
        <v>20</v>
      </c>
      <c r="F18" s="4">
        <v>115000</v>
      </c>
      <c r="G18" s="4">
        <v>130000</v>
      </c>
      <c r="H18" s="4">
        <v>150000</v>
      </c>
      <c r="K18" s="16" t="s">
        <v>25</v>
      </c>
      <c r="L18" s="17" t="s">
        <v>26</v>
      </c>
      <c r="M18" s="17" t="s">
        <v>27</v>
      </c>
    </row>
    <row r="19" spans="3:13" ht="33.75" customHeight="1" thickBot="1" x14ac:dyDescent="0.3">
      <c r="C19" s="1" t="s">
        <v>4</v>
      </c>
      <c r="D19" s="3" t="s">
        <v>21</v>
      </c>
      <c r="E19" s="2" t="s">
        <v>20</v>
      </c>
      <c r="F19" s="4">
        <v>150000</v>
      </c>
      <c r="G19" s="4">
        <v>140000</v>
      </c>
      <c r="H19" s="4">
        <v>170000</v>
      </c>
      <c r="K19" s="6" t="s">
        <v>28</v>
      </c>
      <c r="L19" s="2">
        <f>SUMIF(Sheet1!B:B, "DQ", Sheet1!G:G)</f>
        <v>14050000</v>
      </c>
      <c r="M19" s="2">
        <f>SUMIF(Sheet1!B:B, "RD", Sheet1!G:G)</f>
        <v>19610000</v>
      </c>
    </row>
    <row r="20" spans="3:13" ht="17.25" thickBot="1" x14ac:dyDescent="0.3">
      <c r="C20" s="1" t="s">
        <v>5</v>
      </c>
      <c r="D20" s="3" t="s">
        <v>22</v>
      </c>
      <c r="E20" s="2" t="s">
        <v>23</v>
      </c>
      <c r="F20" s="4">
        <v>210000</v>
      </c>
      <c r="G20" s="4">
        <v>230000</v>
      </c>
      <c r="H20" s="4">
        <v>240000</v>
      </c>
    </row>
  </sheetData>
  <mergeCells count="3">
    <mergeCell ref="C15:E15"/>
    <mergeCell ref="F15:H15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</dc:creator>
  <cp:lastModifiedBy>DHA</cp:lastModifiedBy>
  <dcterms:created xsi:type="dcterms:W3CDTF">2024-10-02T11:53:10Z</dcterms:created>
  <dcterms:modified xsi:type="dcterms:W3CDTF">2024-10-02T12:23:13Z</dcterms:modified>
</cp:coreProperties>
</file>