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680" windowHeight="4620" tabRatio="767"/>
  </bookViews>
  <sheets>
    <sheet name="control" sheetId="72" r:id="rId1"/>
    <sheet name="alloy_diagram" sheetId="71" r:id="rId2"/>
  </sheets>
  <calcPr calcId="125725"/>
</workbook>
</file>

<file path=xl/calcChain.xml><?xml version="1.0" encoding="utf-8"?>
<calcChain xmlns="http://schemas.openxmlformats.org/spreadsheetml/2006/main">
  <c r="M19" i="72"/>
  <c r="M18"/>
  <c r="M17"/>
  <c r="M16"/>
  <c r="L19"/>
  <c r="L18"/>
  <c r="L17"/>
  <c r="L16"/>
  <c r="K19"/>
  <c r="K18"/>
  <c r="K17"/>
  <c r="K16"/>
  <c r="J19"/>
  <c r="J18"/>
  <c r="J17"/>
  <c r="J16"/>
  <c r="I19"/>
  <c r="I18"/>
  <c r="I17"/>
  <c r="I16"/>
  <c r="G11"/>
  <c r="G10"/>
  <c r="G9"/>
  <c r="G8"/>
  <c r="I5" i="71" l="1"/>
  <c r="I4"/>
  <c r="I3"/>
  <c r="A10" i="72" l="1"/>
  <c r="A11" s="1"/>
  <c r="A12" s="1"/>
  <c r="A13" s="1"/>
  <c r="A14" s="1"/>
  <c r="A15" s="1"/>
  <c r="A16" s="1"/>
  <c r="C8"/>
  <c r="B4"/>
  <c r="B3"/>
  <c r="I3" s="1"/>
  <c r="L2" s="1"/>
  <c r="B2"/>
  <c r="B5" i="71"/>
  <c r="B4"/>
  <c r="B3"/>
  <c r="F5"/>
  <c r="F4"/>
  <c r="F3"/>
  <c r="E5"/>
  <c r="E4"/>
  <c r="E3"/>
  <c r="D5"/>
  <c r="D4"/>
  <c r="D3"/>
  <c r="C5"/>
  <c r="C4"/>
  <c r="C3"/>
</calcChain>
</file>

<file path=xl/sharedStrings.xml><?xml version="1.0" encoding="utf-8"?>
<sst xmlns="http://schemas.openxmlformats.org/spreadsheetml/2006/main" count="19" uniqueCount="19">
  <si>
    <t>mass_Ar</t>
  </si>
  <si>
    <t>kg</t>
  </si>
  <si>
    <t>Num atoms</t>
  </si>
  <si>
    <t>eps_Ar</t>
  </si>
  <si>
    <t>J</t>
  </si>
  <si>
    <t>time step</t>
  </si>
  <si>
    <t>fs</t>
  </si>
  <si>
    <t>t*</t>
  </si>
  <si>
    <t>sigma_Ar</t>
  </si>
  <si>
    <t>m</t>
  </si>
  <si>
    <t>tau_Ar</t>
  </si>
  <si>
    <t>s</t>
  </si>
  <si>
    <t>kb</t>
  </si>
  <si>
    <t>J/K</t>
  </si>
  <si>
    <t>Alan Thesis Crystal</t>
  </si>
  <si>
    <t>k_direct</t>
  </si>
  <si>
    <t>Perfect</t>
  </si>
  <si>
    <t>m1</t>
  </si>
  <si>
    <t>T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</si>
</sst>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"/>
  </numFmts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11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996401038822193"/>
          <c:y val="4.7101589672805567E-2"/>
          <c:w val="0.76344388225973614"/>
          <c:h val="0.72667969044124558"/>
        </c:manualLayout>
      </c:layout>
      <c:scatterChart>
        <c:scatterStyle val="lineMarker"/>
        <c:ser>
          <c:idx val="0"/>
          <c:order val="0"/>
          <c:tx>
            <c:v>Pure</c:v>
          </c:tx>
          <c:spPr>
            <a:ln w="28575">
              <a:noFill/>
            </a:ln>
          </c:spPr>
          <c:xVal>
            <c:numRef>
              <c:f>control!$A$19:$A$28</c:f>
              <c:numCache>
                <c:formatCode>General</c:formatCode>
                <c:ptCount val="10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</c:numCache>
            </c:numRef>
          </c:xVal>
          <c:yVal>
            <c:numRef>
              <c:f>control!$B$19:$B$28</c:f>
              <c:numCache>
                <c:formatCode>General</c:formatCode>
                <c:ptCount val="10"/>
                <c:pt idx="0">
                  <c:v>20</c:v>
                </c:pt>
                <c:pt idx="1">
                  <c:v>8.3034999999999997</c:v>
                </c:pt>
                <c:pt idx="2">
                  <c:v>3.4281999999999999</c:v>
                </c:pt>
                <c:pt idx="3">
                  <c:v>1.228</c:v>
                </c:pt>
                <c:pt idx="4">
                  <c:v>0.72499999999999998</c:v>
                </c:pt>
                <c:pt idx="5">
                  <c:v>0.46800000000000003</c:v>
                </c:pt>
                <c:pt idx="6">
                  <c:v>0.32800000000000001</c:v>
                </c:pt>
                <c:pt idx="7">
                  <c:v>0.254</c:v>
                </c:pt>
                <c:pt idx="8">
                  <c:v>0.19900000000000001</c:v>
                </c:pt>
                <c:pt idx="9">
                  <c:v>0.159</c:v>
                </c:pt>
              </c:numCache>
            </c:numRef>
          </c:yVal>
        </c:ser>
        <c:ser>
          <c:idx val="2"/>
          <c:order val="1"/>
          <c:tx>
            <c:v>0.05</c:v>
          </c:tx>
          <c:spPr>
            <a:ln w="28575">
              <a:noFill/>
            </a:ln>
          </c:spPr>
          <c:xVal>
            <c:numRef>
              <c:f>control!$I$8:$I$11</c:f>
              <c:numCache>
                <c:formatCode>General</c:formatCode>
                <c:ptCount val="4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40</c:v>
                </c:pt>
              </c:numCache>
            </c:numRef>
          </c:xVal>
          <c:yVal>
            <c:numRef>
              <c:f>control!$J$8:$J$11</c:f>
              <c:numCache>
                <c:formatCode>General</c:formatCode>
                <c:ptCount val="4"/>
                <c:pt idx="0">
                  <c:v>1.6135999999999999</c:v>
                </c:pt>
                <c:pt idx="1">
                  <c:v>1.1938</c:v>
                </c:pt>
                <c:pt idx="2">
                  <c:v>0.9627</c:v>
                </c:pt>
                <c:pt idx="3">
                  <c:v>0.35210000000000002</c:v>
                </c:pt>
              </c:numCache>
            </c:numRef>
          </c:yVal>
        </c:ser>
        <c:ser>
          <c:idx val="1"/>
          <c:order val="2"/>
          <c:tx>
            <c:v>0.1</c:v>
          </c:tx>
          <c:spPr>
            <a:ln w="28575">
              <a:noFill/>
            </a:ln>
          </c:spPr>
          <c:xVal>
            <c:numRef>
              <c:f>control!$M$8:$M$11</c:f>
              <c:numCache>
                <c:formatCode>General</c:formatCode>
                <c:ptCount val="4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40</c:v>
                </c:pt>
              </c:numCache>
            </c:numRef>
          </c:xVal>
          <c:yVal>
            <c:numRef>
              <c:f>control!$N$8:$N$11</c:f>
              <c:numCache>
                <c:formatCode>General</c:formatCode>
                <c:ptCount val="4"/>
                <c:pt idx="0">
                  <c:v>0.7611</c:v>
                </c:pt>
                <c:pt idx="1">
                  <c:v>0.60470000000000002</c:v>
                </c:pt>
                <c:pt idx="2">
                  <c:v>0.53800000000000003</c:v>
                </c:pt>
                <c:pt idx="3">
                  <c:v>0.32179999999999997</c:v>
                </c:pt>
              </c:numCache>
            </c:numRef>
          </c:yVal>
        </c:ser>
        <c:ser>
          <c:idx val="3"/>
          <c:order val="3"/>
          <c:tx>
            <c:v>0.5</c:v>
          </c:tx>
          <c:spPr>
            <a:ln w="28575">
              <a:noFill/>
            </a:ln>
          </c:spPr>
          <c:xVal>
            <c:numRef>
              <c:f>control!$Q$8:$Q$11</c:f>
              <c:numCache>
                <c:formatCode>General</c:formatCode>
                <c:ptCount val="4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40</c:v>
                </c:pt>
              </c:numCache>
            </c:numRef>
          </c:xVal>
          <c:yVal>
            <c:numRef>
              <c:f>control!$R$8:$R$11</c:f>
              <c:numCache>
                <c:formatCode>General</c:formatCode>
                <c:ptCount val="4"/>
                <c:pt idx="0">
                  <c:v>0.20979999999999999</c:v>
                </c:pt>
                <c:pt idx="1">
                  <c:v>0.2223</c:v>
                </c:pt>
                <c:pt idx="2">
                  <c:v>0.24179999999999999</c:v>
                </c:pt>
                <c:pt idx="3">
                  <c:v>0.1613</c:v>
                </c:pt>
              </c:numCache>
            </c:numRef>
          </c:yVal>
        </c:ser>
        <c:ser>
          <c:idx val="4"/>
          <c:order val="4"/>
          <c:tx>
            <c:v>0.9</c:v>
          </c:tx>
          <c:spPr>
            <a:ln w="28575">
              <a:noFill/>
            </a:ln>
          </c:spPr>
          <c:xVal>
            <c:numRef>
              <c:f>control!$U$8:$U$11</c:f>
              <c:numCache>
                <c:formatCode>General</c:formatCode>
                <c:ptCount val="4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40</c:v>
                </c:pt>
              </c:numCache>
            </c:numRef>
          </c:xVal>
          <c:yVal>
            <c:numRef>
              <c:f>control!$V$8:$V$11</c:f>
              <c:numCache>
                <c:formatCode>General</c:formatCode>
                <c:ptCount val="4"/>
                <c:pt idx="0">
                  <c:v>0.96419999999999995</c:v>
                </c:pt>
                <c:pt idx="1">
                  <c:v>0.77910000000000001</c:v>
                </c:pt>
                <c:pt idx="2">
                  <c:v>0.69710000000000005</c:v>
                </c:pt>
                <c:pt idx="3">
                  <c:v>0.2631</c:v>
                </c:pt>
              </c:numCache>
            </c:numRef>
          </c:yVal>
        </c:ser>
        <c:ser>
          <c:idx val="5"/>
          <c:order val="5"/>
          <c:tx>
            <c:v>0.95</c:v>
          </c:tx>
          <c:spPr>
            <a:ln w="28575">
              <a:noFill/>
            </a:ln>
          </c:spPr>
          <c:xVal>
            <c:numRef>
              <c:f>control!$Y$8:$Y$11</c:f>
              <c:numCache>
                <c:formatCode>General</c:formatCode>
                <c:ptCount val="4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40</c:v>
                </c:pt>
              </c:numCache>
            </c:numRef>
          </c:xVal>
          <c:yVal>
            <c:numRef>
              <c:f>control!$Z$8:$Z$11</c:f>
              <c:numCache>
                <c:formatCode>General</c:formatCode>
                <c:ptCount val="4"/>
                <c:pt idx="0">
                  <c:v>1.5741000000000001</c:v>
                </c:pt>
                <c:pt idx="1">
                  <c:v>1.4699</c:v>
                </c:pt>
                <c:pt idx="2">
                  <c:v>0.95099999999999996</c:v>
                </c:pt>
                <c:pt idx="3">
                  <c:v>0.27360000000000001</c:v>
                </c:pt>
              </c:numCache>
            </c:numRef>
          </c:yVal>
        </c:ser>
        <c:axId val="89046400"/>
        <c:axId val="89048576"/>
      </c:scatterChart>
      <c:valAx>
        <c:axId val="89046400"/>
        <c:scaling>
          <c:logBase val="10"/>
          <c:orientation val="minMax"/>
          <c:max val="100"/>
          <c:min val="1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T (K)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89048576"/>
        <c:crossesAt val="0.1"/>
        <c:crossBetween val="midCat"/>
      </c:valAx>
      <c:valAx>
        <c:axId val="89048576"/>
        <c:scaling>
          <c:logBase val="10"/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k (W/m-K)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sz="1800"/>
            </a:pPr>
            <a:endParaRPr lang="en-US"/>
          </a:p>
        </c:txPr>
        <c:crossAx val="89046400"/>
        <c:crosses val="autoZero"/>
        <c:crossBetween val="midCat"/>
      </c:valAx>
    </c:plotArea>
    <c:legend>
      <c:legendPos val="r"/>
      <c:legendEntry>
        <c:idx val="2"/>
        <c:txPr>
          <a:bodyPr/>
          <a:lstStyle/>
          <a:p>
            <a:pPr>
              <a:defRPr sz="1800">
                <a:latin typeface="Times New Roman"/>
                <a:cs typeface="Times New Roman"/>
              </a:defRPr>
            </a:pPr>
            <a:endParaRPr lang="en-US"/>
          </a:p>
        </c:txPr>
      </c:legendEntry>
      <c:layout>
        <c:manualLayout>
          <c:xMode val="edge"/>
          <c:yMode val="edge"/>
          <c:x val="0.6835842402264809"/>
          <c:y val="7.4039023877034663E-2"/>
          <c:w val="0.14356326780813541"/>
          <c:h val="0.54536523126654834"/>
        </c:manualLayout>
      </c:layout>
      <c:txPr>
        <a:bodyPr/>
        <a:lstStyle/>
        <a:p>
          <a:pPr>
            <a:defRPr sz="1800"/>
          </a:pPr>
          <a:endParaRPr lang="en-US"/>
        </a:p>
      </c:txPr>
    </c:legend>
    <c:plotVisOnly val="1"/>
  </c:chart>
  <c:printSettings>
    <c:headerFooter/>
    <c:pageMargins b="0.75000000000000544" l="0.70000000000000062" r="0.70000000000000062" t="0.750000000000005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2.5K</c:v>
          </c:tx>
          <c:spPr>
            <a:ln w="28575">
              <a:noFill/>
            </a:ln>
          </c:spPr>
          <c:xVal>
            <c:numRef>
              <c:f>control!$I$15:$M$15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0.5</c:v>
                </c:pt>
                <c:pt idx="3">
                  <c:v>0.9</c:v>
                </c:pt>
                <c:pt idx="4">
                  <c:v>0.95</c:v>
                </c:pt>
              </c:numCache>
            </c:numRef>
          </c:xVal>
          <c:yVal>
            <c:numRef>
              <c:f>control!$I$16:$M$16</c:f>
              <c:numCache>
                <c:formatCode>0.0000</c:formatCode>
                <c:ptCount val="5"/>
                <c:pt idx="0">
                  <c:v>1.6135999999999999</c:v>
                </c:pt>
                <c:pt idx="1">
                  <c:v>0.7611</c:v>
                </c:pt>
                <c:pt idx="2">
                  <c:v>0.20979999999999999</c:v>
                </c:pt>
                <c:pt idx="3">
                  <c:v>0.96419999999999995</c:v>
                </c:pt>
                <c:pt idx="4">
                  <c:v>1.5741000000000001</c:v>
                </c:pt>
              </c:numCache>
            </c:numRef>
          </c:yVal>
        </c:ser>
        <c:ser>
          <c:idx val="1"/>
          <c:order val="1"/>
          <c:tx>
            <c:v>5K</c:v>
          </c:tx>
          <c:spPr>
            <a:ln w="28575">
              <a:noFill/>
            </a:ln>
          </c:spPr>
          <c:xVal>
            <c:numRef>
              <c:f>control!$I$15:$M$15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0.5</c:v>
                </c:pt>
                <c:pt idx="3">
                  <c:v>0.9</c:v>
                </c:pt>
                <c:pt idx="4">
                  <c:v>0.95</c:v>
                </c:pt>
              </c:numCache>
            </c:numRef>
          </c:xVal>
          <c:yVal>
            <c:numRef>
              <c:f>control!$I$17:$M$17</c:f>
              <c:numCache>
                <c:formatCode>0.0000</c:formatCode>
                <c:ptCount val="5"/>
                <c:pt idx="0">
                  <c:v>1.1938</c:v>
                </c:pt>
                <c:pt idx="1">
                  <c:v>0.60470000000000002</c:v>
                </c:pt>
                <c:pt idx="2">
                  <c:v>0.2223</c:v>
                </c:pt>
                <c:pt idx="3">
                  <c:v>0.77910000000000001</c:v>
                </c:pt>
                <c:pt idx="4">
                  <c:v>1.4699</c:v>
                </c:pt>
              </c:numCache>
            </c:numRef>
          </c:yVal>
        </c:ser>
        <c:ser>
          <c:idx val="2"/>
          <c:order val="2"/>
          <c:tx>
            <c:v>10K</c:v>
          </c:tx>
          <c:spPr>
            <a:ln w="28575">
              <a:noFill/>
            </a:ln>
          </c:spPr>
          <c:xVal>
            <c:numRef>
              <c:f>control!$I$15:$M$15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0.5</c:v>
                </c:pt>
                <c:pt idx="3">
                  <c:v>0.9</c:v>
                </c:pt>
                <c:pt idx="4">
                  <c:v>0.95</c:v>
                </c:pt>
              </c:numCache>
            </c:numRef>
          </c:xVal>
          <c:yVal>
            <c:numRef>
              <c:f>control!$I$18:$M$18</c:f>
              <c:numCache>
                <c:formatCode>0.0000</c:formatCode>
                <c:ptCount val="5"/>
                <c:pt idx="0">
                  <c:v>0.9627</c:v>
                </c:pt>
                <c:pt idx="1">
                  <c:v>0.53800000000000003</c:v>
                </c:pt>
                <c:pt idx="2">
                  <c:v>0.24179999999999999</c:v>
                </c:pt>
                <c:pt idx="3">
                  <c:v>0.69710000000000005</c:v>
                </c:pt>
                <c:pt idx="4">
                  <c:v>0.95099999999999996</c:v>
                </c:pt>
              </c:numCache>
            </c:numRef>
          </c:yVal>
        </c:ser>
        <c:ser>
          <c:idx val="3"/>
          <c:order val="3"/>
          <c:tx>
            <c:v>40K</c:v>
          </c:tx>
          <c:spPr>
            <a:ln w="28575">
              <a:noFill/>
            </a:ln>
          </c:spPr>
          <c:xVal>
            <c:numRef>
              <c:f>control!$I$15:$M$15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0.5</c:v>
                </c:pt>
                <c:pt idx="3">
                  <c:v>0.9</c:v>
                </c:pt>
                <c:pt idx="4">
                  <c:v>0.95</c:v>
                </c:pt>
              </c:numCache>
            </c:numRef>
          </c:xVal>
          <c:yVal>
            <c:numRef>
              <c:f>control!$I$19:$M$19</c:f>
              <c:numCache>
                <c:formatCode>0.0000</c:formatCode>
                <c:ptCount val="5"/>
                <c:pt idx="0">
                  <c:v>0.35210000000000002</c:v>
                </c:pt>
                <c:pt idx="1">
                  <c:v>0.32179999999999997</c:v>
                </c:pt>
                <c:pt idx="2">
                  <c:v>0.1613</c:v>
                </c:pt>
                <c:pt idx="3">
                  <c:v>0.2631</c:v>
                </c:pt>
                <c:pt idx="4">
                  <c:v>0.27360000000000001</c:v>
                </c:pt>
              </c:numCache>
            </c:numRef>
          </c:yVal>
        </c:ser>
        <c:axId val="106513152"/>
        <c:axId val="106208256"/>
      </c:scatterChart>
      <c:valAx>
        <c:axId val="106513152"/>
        <c:scaling>
          <c:orientation val="minMax"/>
        </c:scaling>
        <c:axPos val="b"/>
        <c:numFmt formatCode="General" sourceLinked="1"/>
        <c:tickLblPos val="nextTo"/>
        <c:crossAx val="106208256"/>
        <c:crosses val="autoZero"/>
        <c:crossBetween val="midCat"/>
      </c:valAx>
      <c:valAx>
        <c:axId val="106208256"/>
        <c:scaling>
          <c:orientation val="minMax"/>
        </c:scaling>
        <c:axPos val="l"/>
        <c:numFmt formatCode="0.0000" sourceLinked="1"/>
        <c:tickLblPos val="nextTo"/>
        <c:crossAx val="106513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3"/>
          <c:order val="0"/>
          <c:tx>
            <c:v>40K</c:v>
          </c:tx>
          <c:spPr>
            <a:ln w="28575">
              <a:noFill/>
            </a:ln>
          </c:spPr>
          <c:xVal>
            <c:numRef>
              <c:f>control!$I$15:$M$15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0.5</c:v>
                </c:pt>
                <c:pt idx="3">
                  <c:v>0.9</c:v>
                </c:pt>
                <c:pt idx="4">
                  <c:v>0.95</c:v>
                </c:pt>
              </c:numCache>
            </c:numRef>
          </c:xVal>
          <c:yVal>
            <c:numRef>
              <c:f>control!$I$19:$M$19</c:f>
              <c:numCache>
                <c:formatCode>0.0000</c:formatCode>
                <c:ptCount val="5"/>
                <c:pt idx="0">
                  <c:v>0.35210000000000002</c:v>
                </c:pt>
                <c:pt idx="1">
                  <c:v>0.32179999999999997</c:v>
                </c:pt>
                <c:pt idx="2">
                  <c:v>0.1613</c:v>
                </c:pt>
                <c:pt idx="3">
                  <c:v>0.2631</c:v>
                </c:pt>
                <c:pt idx="4">
                  <c:v>0.27360000000000001</c:v>
                </c:pt>
              </c:numCache>
            </c:numRef>
          </c:yVal>
        </c:ser>
        <c:axId val="96532736"/>
        <c:axId val="98770944"/>
      </c:scatterChart>
      <c:valAx>
        <c:axId val="96532736"/>
        <c:scaling>
          <c:orientation val="minMax"/>
        </c:scaling>
        <c:axPos val="b"/>
        <c:numFmt formatCode="General" sourceLinked="1"/>
        <c:tickLblPos val="nextTo"/>
        <c:crossAx val="98770944"/>
        <c:crosses val="autoZero"/>
        <c:crossBetween val="midCat"/>
      </c:valAx>
      <c:valAx>
        <c:axId val="98770944"/>
        <c:scaling>
          <c:orientation val="minMax"/>
        </c:scaling>
        <c:axPos val="l"/>
        <c:numFmt formatCode="0.0000" sourceLinked="1"/>
        <c:tickLblPos val="nextTo"/>
        <c:crossAx val="96532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05995188101487"/>
          <c:y val="5.1400554097404488E-2"/>
          <c:w val="0.8209851268591426"/>
          <c:h val="0.77507691746864993"/>
        </c:manualLayout>
      </c:layout>
      <c:scatterChart>
        <c:scatterStyle val="lineMarker"/>
        <c:ser>
          <c:idx val="0"/>
          <c:order val="0"/>
          <c:tx>
            <c:v>T=2.5K</c:v>
          </c:tx>
          <c:spPr>
            <a:ln w="28575">
              <a:noFill/>
            </a:ln>
          </c:spPr>
          <c:xVal>
            <c:numRef>
              <c:f>alloy_diagram!$B$2:$I$2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0.5</c:v>
                </c:pt>
                <c:pt idx="7">
                  <c:v>1</c:v>
                </c:pt>
              </c:numCache>
            </c:numRef>
          </c:xVal>
          <c:yVal>
            <c:numRef>
              <c:f>alloy_diagram!$B$3:$I$3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7">
                  <c:v>0</c:v>
                </c:pt>
              </c:numCache>
            </c:numRef>
          </c:yVal>
        </c:ser>
        <c:ser>
          <c:idx val="1"/>
          <c:order val="1"/>
          <c:tx>
            <c:v>T=5K</c:v>
          </c:tx>
          <c:spPr>
            <a:ln w="28575">
              <a:noFill/>
            </a:ln>
          </c:spPr>
          <c:xVal>
            <c:numRef>
              <c:f>alloy_diagram!$B$2:$I$2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0.5</c:v>
                </c:pt>
                <c:pt idx="7">
                  <c:v>1</c:v>
                </c:pt>
              </c:numCache>
            </c:numRef>
          </c:xVal>
          <c:yVal>
            <c:numRef>
              <c:f>alloy_diagram!$B$4:$I$4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7">
                  <c:v>0</c:v>
                </c:pt>
              </c:numCache>
            </c:numRef>
          </c:yVal>
        </c:ser>
        <c:ser>
          <c:idx val="2"/>
          <c:order val="2"/>
          <c:tx>
            <c:v>T=10K</c:v>
          </c:tx>
          <c:spPr>
            <a:ln w="28575">
              <a:noFill/>
            </a:ln>
          </c:spPr>
          <c:xVal>
            <c:numRef>
              <c:f>alloy_diagram!$B$2:$I$2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</c:v>
                </c:pt>
                <c:pt idx="4">
                  <c:v>0.5</c:v>
                </c:pt>
                <c:pt idx="7">
                  <c:v>1</c:v>
                </c:pt>
              </c:numCache>
            </c:numRef>
          </c:xVal>
          <c:yVal>
            <c:numRef>
              <c:f>alloy_diagram!$B$5:$I$5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7">
                  <c:v>0</c:v>
                </c:pt>
              </c:numCache>
            </c:numRef>
          </c:yVal>
        </c:ser>
        <c:axId val="110313856"/>
        <c:axId val="110315776"/>
      </c:scatterChart>
      <c:valAx>
        <c:axId val="110313856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x</a:t>
                </a:r>
              </a:p>
            </c:rich>
          </c:tx>
          <c:layout/>
        </c:title>
        <c:numFmt formatCode="General" sourceLinked="1"/>
        <c:tickLblPos val="nextTo"/>
        <c:crossAx val="110315776"/>
        <c:crosses val="autoZero"/>
        <c:crossBetween val="midCat"/>
      </c:valAx>
      <c:valAx>
        <c:axId val="1103157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 (W/m-K)</a:t>
                </a:r>
              </a:p>
            </c:rich>
          </c:tx>
          <c:layout/>
        </c:title>
        <c:numFmt formatCode="General" sourceLinked="1"/>
        <c:tickLblPos val="nextTo"/>
        <c:crossAx val="110313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72353455818085"/>
          <c:y val="0.11053514144065331"/>
          <c:w val="0.12416535433070866"/>
          <c:h val="0.25115157480314959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449037</xdr:colOff>
      <xdr:row>13</xdr:row>
      <xdr:rowOff>13611</xdr:rowOff>
    </xdr:from>
    <xdr:to>
      <xdr:col>31</xdr:col>
      <xdr:colOff>204108</xdr:colOff>
      <xdr:row>32</xdr:row>
      <xdr:rowOff>27218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367393</xdr:colOff>
      <xdr:row>19</xdr:row>
      <xdr:rowOff>340178</xdr:rowOff>
    </xdr:from>
    <xdr:to>
      <xdr:col>8</xdr:col>
      <xdr:colOff>717096</xdr:colOff>
      <xdr:row>37</xdr:row>
      <xdr:rowOff>61231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04357" y="4068535"/>
          <a:ext cx="3656239" cy="3394982"/>
        </a:xfrm>
        <a:prstGeom prst="rect">
          <a:avLst/>
        </a:prstGeom>
        <a:noFill/>
      </xdr:spPr>
    </xdr:pic>
    <xdr:clientData/>
  </xdr:twoCellAnchor>
  <xdr:twoCellAnchor>
    <xdr:from>
      <xdr:col>9</xdr:col>
      <xdr:colOff>435428</xdr:colOff>
      <xdr:row>20</xdr:row>
      <xdr:rowOff>68035</xdr:rowOff>
    </xdr:from>
    <xdr:to>
      <xdr:col>16</xdr:col>
      <xdr:colOff>122464</xdr:colOff>
      <xdr:row>34</xdr:row>
      <xdr:rowOff>149678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449035</xdr:colOff>
      <xdr:row>36</xdr:row>
      <xdr:rowOff>0</xdr:rowOff>
    </xdr:from>
    <xdr:to>
      <xdr:col>16</xdr:col>
      <xdr:colOff>136071</xdr:colOff>
      <xdr:row>50</xdr:row>
      <xdr:rowOff>81643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6</xdr:row>
      <xdr:rowOff>85725</xdr:rowOff>
    </xdr:from>
    <xdr:to>
      <xdr:col>13</xdr:col>
      <xdr:colOff>285750</xdr:colOff>
      <xdr:row>20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topLeftCell="A7" zoomScale="70" zoomScaleNormal="70" workbookViewId="0">
      <selection activeCell="K40" sqref="K40"/>
    </sheetView>
  </sheetViews>
  <sheetFormatPr defaultRowHeight="15"/>
  <cols>
    <col min="5" max="5" width="9.28515625" bestFit="1" customWidth="1"/>
    <col min="6" max="6" width="9.28515625" customWidth="1"/>
    <col min="7" max="9" width="10.7109375" customWidth="1"/>
    <col min="10" max="10" width="12.5703125" bestFit="1" customWidth="1"/>
    <col min="12" max="12" width="14.7109375" bestFit="1" customWidth="1"/>
  </cols>
  <sheetData>
    <row r="1" spans="1:27">
      <c r="A1" t="s">
        <v>0</v>
      </c>
      <c r="B1" s="1">
        <v>6.6299999999999996E-26</v>
      </c>
      <c r="C1" t="s">
        <v>1</v>
      </c>
      <c r="E1" t="s">
        <v>2</v>
      </c>
      <c r="I1">
        <v>256</v>
      </c>
    </row>
    <row r="2" spans="1:27">
      <c r="A2" t="s">
        <v>3</v>
      </c>
      <c r="B2">
        <f>1.67E-21</f>
        <v>1.67E-21</v>
      </c>
      <c r="C2" t="s">
        <v>4</v>
      </c>
      <c r="E2" t="s">
        <v>5</v>
      </c>
      <c r="I2">
        <v>4.2850000000000001</v>
      </c>
      <c r="J2" t="s">
        <v>6</v>
      </c>
      <c r="K2" t="s">
        <v>7</v>
      </c>
      <c r="L2" s="2">
        <f>(I2*0.000000000000001)/I3</f>
        <v>2.0001998049401417E-3</v>
      </c>
    </row>
    <row r="3" spans="1:27">
      <c r="A3" t="s">
        <v>8</v>
      </c>
      <c r="B3">
        <f>0.00000000034</f>
        <v>3.4000000000000001E-10</v>
      </c>
      <c r="C3" t="s">
        <v>9</v>
      </c>
      <c r="E3" t="s">
        <v>10</v>
      </c>
      <c r="I3">
        <f>SQRT((B1*(B3^2))/B2)</f>
        <v>2.1422859803389664E-12</v>
      </c>
      <c r="J3" t="s">
        <v>11</v>
      </c>
    </row>
    <row r="4" spans="1:27">
      <c r="A4" t="s">
        <v>12</v>
      </c>
      <c r="B4">
        <f>1.3806E-23</f>
        <v>1.3805999999999999E-23</v>
      </c>
      <c r="C4" t="s">
        <v>13</v>
      </c>
    </row>
    <row r="6" spans="1:27" ht="23.25">
      <c r="E6" s="7"/>
      <c r="F6" s="5"/>
      <c r="G6" s="5"/>
      <c r="H6" s="5"/>
      <c r="I6" s="7">
        <v>0.05</v>
      </c>
      <c r="J6" s="5"/>
      <c r="K6" s="5"/>
      <c r="L6" s="5"/>
      <c r="M6" s="7">
        <v>0.1</v>
      </c>
      <c r="N6" s="5"/>
      <c r="O6" s="5"/>
      <c r="P6" s="5"/>
      <c r="Q6" s="7">
        <v>0.5</v>
      </c>
      <c r="R6" s="5"/>
      <c r="S6" s="5"/>
      <c r="T6" s="5"/>
      <c r="U6" s="4">
        <v>0.9</v>
      </c>
      <c r="Y6" s="4">
        <v>0.95</v>
      </c>
    </row>
    <row r="7" spans="1:27">
      <c r="A7" t="s">
        <v>14</v>
      </c>
      <c r="C7" t="s">
        <v>15</v>
      </c>
      <c r="E7" s="5"/>
      <c r="F7" s="5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7">
      <c r="B8">
        <v>2.5</v>
      </c>
      <c r="C8">
        <f>101.82*B8^(-1.467)</f>
        <v>26.549423794970714</v>
      </c>
      <c r="E8" s="5"/>
      <c r="F8" s="5">
        <v>2.0667665000000002E-2</v>
      </c>
      <c r="G8" s="5">
        <f>F8*($B$2/$B$4)</f>
        <v>2.5000000398377522</v>
      </c>
      <c r="H8" s="5"/>
      <c r="I8" s="5">
        <v>2.5</v>
      </c>
      <c r="J8" s="5">
        <v>1.6135999999999999</v>
      </c>
      <c r="K8" s="5">
        <v>8.0500000000000002E-2</v>
      </c>
      <c r="L8" s="5"/>
      <c r="M8" s="5">
        <v>2.5</v>
      </c>
      <c r="N8" s="5">
        <v>0.7611</v>
      </c>
      <c r="O8" s="5">
        <v>1.34E-2</v>
      </c>
      <c r="P8" s="5"/>
      <c r="Q8" s="5">
        <v>2.5</v>
      </c>
      <c r="R8" s="5">
        <v>0.20979999999999999</v>
      </c>
      <c r="S8" s="5">
        <v>6.4999999999999997E-3</v>
      </c>
      <c r="T8" s="5"/>
      <c r="U8">
        <v>2.5</v>
      </c>
      <c r="V8">
        <v>0.96419999999999995</v>
      </c>
      <c r="W8">
        <v>1.47E-2</v>
      </c>
      <c r="Y8">
        <v>2.5</v>
      </c>
      <c r="Z8">
        <v>1.5741000000000001</v>
      </c>
      <c r="AA8">
        <v>6.6E-3</v>
      </c>
    </row>
    <row r="9" spans="1:27">
      <c r="A9">
        <v>1</v>
      </c>
      <c r="B9">
        <v>10</v>
      </c>
      <c r="C9">
        <v>3.403</v>
      </c>
      <c r="E9" s="5"/>
      <c r="F9" s="5">
        <v>4.1334999999999997E-2</v>
      </c>
      <c r="G9" s="5">
        <f>F9*($B$2/$B$4)</f>
        <v>4.9999601622482981</v>
      </c>
      <c r="H9" s="5"/>
      <c r="I9" s="5">
        <v>5</v>
      </c>
      <c r="J9" s="5">
        <v>1.1938</v>
      </c>
      <c r="K9" s="5">
        <v>9.4999999999999998E-3</v>
      </c>
      <c r="L9" s="5"/>
      <c r="M9" s="5">
        <v>5</v>
      </c>
      <c r="N9" s="5">
        <v>0.60470000000000002</v>
      </c>
      <c r="O9" s="5">
        <v>1.4800000000000001E-2</v>
      </c>
      <c r="P9" s="5"/>
      <c r="Q9" s="5">
        <v>5</v>
      </c>
      <c r="R9" s="5">
        <v>0.2223</v>
      </c>
      <c r="S9" s="5">
        <v>4.5999999999999999E-3</v>
      </c>
      <c r="T9" s="5"/>
      <c r="U9">
        <v>5</v>
      </c>
      <c r="V9">
        <v>0.77910000000000001</v>
      </c>
      <c r="W9">
        <v>1.2200000000000001E-2</v>
      </c>
      <c r="Y9">
        <v>5</v>
      </c>
      <c r="Z9">
        <v>1.4699</v>
      </c>
      <c r="AA9">
        <v>0.02</v>
      </c>
    </row>
    <row r="10" spans="1:27">
      <c r="A10">
        <f>A9+1</f>
        <v>2</v>
      </c>
      <c r="B10">
        <v>20</v>
      </c>
      <c r="C10">
        <v>1.228</v>
      </c>
      <c r="E10" s="5"/>
      <c r="F10" s="5">
        <v>8.2670999999999994E-2</v>
      </c>
      <c r="G10" s="5">
        <f>F10*($B$2/$B$4)</f>
        <v>10.000041286397218</v>
      </c>
      <c r="H10" s="5"/>
      <c r="I10" s="5">
        <v>10</v>
      </c>
      <c r="J10" s="5">
        <v>0.9627</v>
      </c>
      <c r="K10" s="5">
        <v>1.44E-2</v>
      </c>
      <c r="L10" s="5"/>
      <c r="M10" s="5">
        <v>10</v>
      </c>
      <c r="N10" s="5">
        <v>0.53800000000000003</v>
      </c>
      <c r="O10" s="5">
        <v>1.04E-2</v>
      </c>
      <c r="P10" s="5"/>
      <c r="Q10" s="5">
        <v>10</v>
      </c>
      <c r="R10" s="5">
        <v>0.24179999999999999</v>
      </c>
      <c r="S10" s="5">
        <v>9.4000000000000004E-3</v>
      </c>
      <c r="T10" s="5"/>
      <c r="U10">
        <v>10</v>
      </c>
      <c r="V10">
        <v>0.69710000000000005</v>
      </c>
      <c r="W10">
        <v>1.6500000000000001E-2</v>
      </c>
      <c r="Y10">
        <v>10</v>
      </c>
      <c r="Z10">
        <v>0.95099999999999996</v>
      </c>
      <c r="AA10">
        <v>8.0000000000000002E-3</v>
      </c>
    </row>
    <row r="11" spans="1:27">
      <c r="A11">
        <f t="shared" ref="A11:A16" si="0">A10+1</f>
        <v>3</v>
      </c>
      <c r="B11">
        <v>30</v>
      </c>
      <c r="C11">
        <v>0.72499999999999998</v>
      </c>
      <c r="E11" s="5"/>
      <c r="F11" s="5">
        <v>0.330683</v>
      </c>
      <c r="G11" s="5">
        <f>F11*($B$2/$B$4)</f>
        <v>40.000044183688253</v>
      </c>
      <c r="H11" s="5"/>
      <c r="I11" s="5">
        <v>40</v>
      </c>
      <c r="J11" s="5">
        <v>0.35210000000000002</v>
      </c>
      <c r="K11" s="5">
        <v>1.0699999999999999E-2</v>
      </c>
      <c r="L11" s="5"/>
      <c r="M11" s="5">
        <v>40</v>
      </c>
      <c r="N11" s="5">
        <v>0.32179999999999997</v>
      </c>
      <c r="O11" s="5">
        <v>8.9999999999999993E-3</v>
      </c>
      <c r="P11" s="5"/>
      <c r="Q11" s="5">
        <v>40</v>
      </c>
      <c r="R11" s="5">
        <v>0.1613</v>
      </c>
      <c r="S11" s="5">
        <v>3.8E-3</v>
      </c>
      <c r="T11" s="5"/>
      <c r="U11">
        <v>40</v>
      </c>
      <c r="V11">
        <v>0.2631</v>
      </c>
      <c r="W11">
        <v>7.7000000000000002E-3</v>
      </c>
      <c r="Y11">
        <v>40</v>
      </c>
      <c r="Z11">
        <v>0.27360000000000001</v>
      </c>
      <c r="AA11">
        <v>8.2000000000000007E-3</v>
      </c>
    </row>
    <row r="12" spans="1:27">
      <c r="A12">
        <f t="shared" si="0"/>
        <v>4</v>
      </c>
      <c r="B12">
        <v>40</v>
      </c>
      <c r="C12">
        <v>0.46800000000000003</v>
      </c>
      <c r="D12" s="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7">
      <c r="A13">
        <f t="shared" si="0"/>
        <v>5</v>
      </c>
      <c r="B13">
        <v>50</v>
      </c>
      <c r="C13">
        <v>0.32800000000000001</v>
      </c>
      <c r="E13" s="5"/>
      <c r="F13" s="5"/>
      <c r="G13" s="5"/>
      <c r="H13" s="5"/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7">
      <c r="A14">
        <f t="shared" si="0"/>
        <v>6</v>
      </c>
      <c r="B14">
        <v>60</v>
      </c>
      <c r="C14">
        <v>0.254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7">
      <c r="A15">
        <f t="shared" si="0"/>
        <v>7</v>
      </c>
      <c r="B15">
        <v>70</v>
      </c>
      <c r="C15">
        <v>0.19900000000000001</v>
      </c>
      <c r="D15" s="1"/>
      <c r="E15" s="5"/>
      <c r="F15" s="5"/>
      <c r="G15" s="5"/>
      <c r="H15" s="5"/>
      <c r="I15" s="5">
        <v>0.05</v>
      </c>
      <c r="J15" s="5">
        <v>0.1</v>
      </c>
      <c r="K15" s="5">
        <v>0.5</v>
      </c>
      <c r="L15" s="5">
        <v>0.9</v>
      </c>
      <c r="M15" s="5">
        <v>0.95</v>
      </c>
      <c r="N15" s="5"/>
      <c r="O15" s="5"/>
      <c r="P15" s="5"/>
      <c r="Q15" s="5"/>
      <c r="R15" s="5"/>
      <c r="S15" s="5"/>
      <c r="T15" s="5"/>
    </row>
    <row r="16" spans="1:27">
      <c r="A16">
        <f t="shared" si="0"/>
        <v>8</v>
      </c>
      <c r="B16">
        <v>80</v>
      </c>
      <c r="C16">
        <v>0.159</v>
      </c>
      <c r="E16" s="5"/>
      <c r="F16" s="5"/>
      <c r="G16" s="5"/>
      <c r="H16" s="5">
        <v>2.5</v>
      </c>
      <c r="I16" s="10">
        <f>J8</f>
        <v>1.6135999999999999</v>
      </c>
      <c r="J16" s="10">
        <f>N8</f>
        <v>0.7611</v>
      </c>
      <c r="K16" s="10">
        <f>R8</f>
        <v>0.20979999999999999</v>
      </c>
      <c r="L16" s="10">
        <f>V8</f>
        <v>0.96419999999999995</v>
      </c>
      <c r="M16" s="10">
        <f>Z8</f>
        <v>1.5741000000000001</v>
      </c>
      <c r="N16" s="5"/>
      <c r="O16" s="9"/>
      <c r="P16" s="5"/>
      <c r="Q16" s="5"/>
      <c r="R16" s="5"/>
      <c r="S16" s="5"/>
      <c r="T16" s="5"/>
    </row>
    <row r="17" spans="1:15">
      <c r="H17" s="5">
        <v>5</v>
      </c>
      <c r="I17" s="10">
        <f>J9</f>
        <v>1.1938</v>
      </c>
      <c r="J17" s="10">
        <f>N9</f>
        <v>0.60470000000000002</v>
      </c>
      <c r="K17" s="10">
        <f>R9</f>
        <v>0.2223</v>
      </c>
      <c r="L17" s="10">
        <f>V9</f>
        <v>0.77910000000000001</v>
      </c>
      <c r="M17" s="10">
        <f>Z9</f>
        <v>1.4699</v>
      </c>
      <c r="O17" s="1"/>
    </row>
    <row r="18" spans="1:15">
      <c r="A18" t="s">
        <v>16</v>
      </c>
      <c r="B18" t="s">
        <v>17</v>
      </c>
      <c r="H18" s="5">
        <v>10</v>
      </c>
      <c r="I18" s="10">
        <f>J10</f>
        <v>0.9627</v>
      </c>
      <c r="J18" s="10">
        <f>N10</f>
        <v>0.53800000000000003</v>
      </c>
      <c r="K18" s="10">
        <f>R10</f>
        <v>0.24179999999999999</v>
      </c>
      <c r="L18" s="10">
        <f>V10</f>
        <v>0.69710000000000005</v>
      </c>
      <c r="M18" s="10">
        <f>Z10</f>
        <v>0.95099999999999996</v>
      </c>
    </row>
    <row r="19" spans="1:15">
      <c r="A19">
        <v>2.5</v>
      </c>
      <c r="B19">
        <v>20</v>
      </c>
      <c r="H19" s="5">
        <v>40</v>
      </c>
      <c r="I19" s="10">
        <f>J11</f>
        <v>0.35210000000000002</v>
      </c>
      <c r="J19" s="10">
        <f>N11</f>
        <v>0.32179999999999997</v>
      </c>
      <c r="K19" s="10">
        <f>R11</f>
        <v>0.1613</v>
      </c>
      <c r="L19" s="10">
        <f>V11</f>
        <v>0.2631</v>
      </c>
      <c r="M19" s="10">
        <f>Z11</f>
        <v>0.27360000000000001</v>
      </c>
    </row>
    <row r="20" spans="1:15" ht="33.75">
      <c r="A20">
        <v>5</v>
      </c>
      <c r="B20">
        <v>8.3034999999999997</v>
      </c>
      <c r="C20">
        <v>3.2899999999999999E-2</v>
      </c>
      <c r="I20" s="6"/>
      <c r="J20" s="5"/>
    </row>
    <row r="21" spans="1:15">
      <c r="A21">
        <v>10</v>
      </c>
      <c r="B21">
        <v>3.4281999999999999</v>
      </c>
      <c r="C21">
        <v>0.11269999999999999</v>
      </c>
      <c r="I21" s="5"/>
      <c r="J21" s="5"/>
    </row>
    <row r="22" spans="1:15">
      <c r="A22">
        <v>20</v>
      </c>
      <c r="B22">
        <v>1.228</v>
      </c>
      <c r="C22">
        <v>2.6100000000000002E-2</v>
      </c>
      <c r="I22" s="5"/>
      <c r="J22" s="5"/>
    </row>
    <row r="23" spans="1:15">
      <c r="A23">
        <v>30</v>
      </c>
      <c r="B23">
        <v>0.72499999999999998</v>
      </c>
      <c r="D23" s="1"/>
      <c r="I23" s="5"/>
      <c r="J23" s="5"/>
    </row>
    <row r="24" spans="1:15">
      <c r="A24">
        <v>40</v>
      </c>
      <c r="B24">
        <v>0.46800000000000003</v>
      </c>
      <c r="I24" s="5"/>
      <c r="J24" s="5"/>
    </row>
    <row r="25" spans="1:15">
      <c r="A25">
        <v>50</v>
      </c>
      <c r="B25">
        <v>0.32800000000000001</v>
      </c>
      <c r="I25" s="5"/>
      <c r="J25" s="5"/>
    </row>
    <row r="26" spans="1:15">
      <c r="A26">
        <v>60</v>
      </c>
      <c r="B26">
        <v>0.254</v>
      </c>
    </row>
    <row r="27" spans="1:15">
      <c r="A27">
        <v>70</v>
      </c>
      <c r="B27">
        <v>0.19900000000000001</v>
      </c>
    </row>
    <row r="28" spans="1:15">
      <c r="A28">
        <v>80</v>
      </c>
      <c r="B28">
        <v>0.159</v>
      </c>
    </row>
    <row r="41" spans="4:27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workbookViewId="0">
      <selection activeCell="C15" sqref="C15"/>
    </sheetView>
  </sheetViews>
  <sheetFormatPr defaultRowHeight="15"/>
  <sheetData>
    <row r="2" spans="1:9">
      <c r="B2">
        <v>0</v>
      </c>
      <c r="C2">
        <v>0.01</v>
      </c>
      <c r="D2">
        <v>0.05</v>
      </c>
      <c r="E2">
        <v>0.1</v>
      </c>
      <c r="F2">
        <v>0.5</v>
      </c>
      <c r="I2">
        <v>1</v>
      </c>
    </row>
    <row r="3" spans="1:9">
      <c r="A3">
        <v>2.5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I3" t="e">
        <f>#REF!</f>
        <v>#REF!</v>
      </c>
    </row>
    <row r="4" spans="1:9">
      <c r="A4">
        <v>5</v>
      </c>
      <c r="B4" t="e">
        <f>#REF!</f>
        <v>#REF!</v>
      </c>
      <c r="C4" t="e">
        <f>#REF!</f>
        <v>#REF!</v>
      </c>
      <c r="D4" t="e">
        <f>#REF!</f>
        <v>#REF!</v>
      </c>
      <c r="E4" t="e">
        <f>#REF!</f>
        <v>#REF!</v>
      </c>
      <c r="F4" t="e">
        <f>#REF!</f>
        <v>#REF!</v>
      </c>
      <c r="I4" t="e">
        <f>#REF!</f>
        <v>#REF!</v>
      </c>
    </row>
    <row r="5" spans="1:9">
      <c r="A5">
        <v>10</v>
      </c>
      <c r="B5" t="e">
        <f>#REF!</f>
        <v>#REF!</v>
      </c>
      <c r="C5" t="e">
        <f>#REF!</f>
        <v>#REF!</v>
      </c>
      <c r="D5" t="e">
        <f>#REF!</f>
        <v>#REF!</v>
      </c>
      <c r="E5" t="e">
        <f>#REF!</f>
        <v>#REF!</v>
      </c>
      <c r="F5" t="e">
        <f>#REF!</f>
        <v>#REF!</v>
      </c>
      <c r="I5" t="e">
        <f>#REF!</f>
        <v>#REF!</v>
      </c>
    </row>
    <row r="6" spans="1:9">
      <c r="A6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alloy_diagram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2010-10-27T15:12:22Z</dcterms:created>
  <dcterms:modified xsi:type="dcterms:W3CDTF">2011-04-02T16:02:33Z</dcterms:modified>
</cp:coreProperties>
</file>