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mily\Desktop\"/>
    </mc:Choice>
  </mc:AlternateContent>
  <xr:revisionPtr revIDLastSave="0" documentId="8_{F1E36283-D32B-410E-BBD6-40340914274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GanttChart!$A$1:$BN$29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81029"/>
</workbook>
</file>

<file path=xl/calcChain.xml><?xml version="1.0" encoding="utf-8"?>
<calcChain xmlns="http://schemas.openxmlformats.org/spreadsheetml/2006/main">
  <c r="F24" i="9" l="1"/>
  <c r="I24" i="9" s="1"/>
  <c r="F14" i="9"/>
  <c r="I14" i="9" s="1"/>
  <c r="F16" i="9"/>
  <c r="I16" i="9" s="1"/>
  <c r="F17" i="9"/>
  <c r="I17" i="9" s="1"/>
  <c r="F52" i="9"/>
  <c r="I52" i="9" s="1"/>
  <c r="F50" i="9"/>
  <c r="I50" i="9" s="1"/>
  <c r="F19" i="9"/>
  <c r="I19" i="9" s="1"/>
  <c r="F20" i="9"/>
  <c r="I20" i="9" s="1"/>
  <c r="F18" i="9"/>
  <c r="I18" i="9" s="1"/>
  <c r="F21" i="9"/>
  <c r="I21" i="9" s="1"/>
  <c r="F30" i="9"/>
  <c r="I30" i="9" s="1"/>
  <c r="F29" i="9"/>
  <c r="I29" i="9" s="1"/>
  <c r="F27" i="9"/>
  <c r="I27" i="9" s="1"/>
  <c r="F48" i="9" l="1"/>
  <c r="I48" i="9" s="1"/>
  <c r="F47" i="9"/>
  <c r="I47" i="9" s="1"/>
  <c r="F55" i="9"/>
  <c r="I55" i="9" s="1"/>
  <c r="F54" i="9"/>
  <c r="I54" i="9" s="1"/>
  <c r="F53" i="9"/>
  <c r="I53" i="9" s="1"/>
  <c r="F51" i="9"/>
  <c r="I51" i="9" s="1"/>
  <c r="F49" i="9"/>
  <c r="I49" i="9" s="1"/>
  <c r="F46" i="9"/>
  <c r="I46" i="9" s="1"/>
  <c r="F45" i="9"/>
  <c r="I45" i="9" s="1"/>
  <c r="F44" i="9"/>
  <c r="I44" i="9" s="1"/>
  <c r="F43" i="9"/>
  <c r="I43" i="9" s="1"/>
  <c r="F42" i="9"/>
  <c r="I42" i="9" s="1"/>
  <c r="F41" i="9"/>
  <c r="I41" i="9" s="1"/>
  <c r="F40" i="9"/>
  <c r="I40" i="9" s="1"/>
  <c r="F39" i="9"/>
  <c r="I39" i="9" s="1"/>
  <c r="F38" i="9"/>
  <c r="I38" i="9" s="1"/>
  <c r="F37" i="9"/>
  <c r="I37" i="9" s="1"/>
  <c r="F36" i="9"/>
  <c r="I36" i="9" s="1"/>
  <c r="F35" i="9"/>
  <c r="I35" i="9" s="1"/>
  <c r="F34" i="9"/>
  <c r="I34" i="9" s="1"/>
  <c r="F33" i="9"/>
  <c r="I33" i="9" s="1"/>
  <c r="F32" i="9"/>
  <c r="I32" i="9" s="1"/>
  <c r="F31" i="9"/>
  <c r="I31" i="9" s="1"/>
  <c r="F25" i="9"/>
  <c r="I25" i="9" s="1"/>
  <c r="F26" i="9"/>
  <c r="I26" i="9" s="1"/>
  <c r="F23" i="9"/>
  <c r="I23" i="9" s="1"/>
  <c r="F8" i="9" l="1"/>
  <c r="I8" i="9" s="1"/>
  <c r="F10" i="9"/>
  <c r="I10" i="9" s="1"/>
  <c r="F9" i="9" l="1"/>
  <c r="I9" i="9" s="1"/>
  <c r="K6" i="9"/>
  <c r="A8" i="9" l="1"/>
  <c r="L6" i="9" l="1"/>
  <c r="F12" i="9" l="1"/>
  <c r="I12" i="9" s="1"/>
  <c r="F11" i="9"/>
  <c r="I11" i="9" s="1"/>
  <c r="F22" i="9"/>
  <c r="I22" i="9" s="1"/>
  <c r="F28" i="9"/>
  <c r="I28" i="9" s="1"/>
  <c r="M6" i="9"/>
  <c r="N6" i="9" l="1"/>
  <c r="O6" i="9" l="1"/>
  <c r="K5" i="9"/>
  <c r="P6" i="9" l="1"/>
  <c r="Q6" i="9" l="1"/>
  <c r="R6" i="9" l="1"/>
  <c r="S6" i="9" l="1"/>
  <c r="T6" i="9" l="1"/>
  <c r="U6" i="9" l="1"/>
  <c r="V6" i="9" l="1"/>
  <c r="R5" i="9"/>
  <c r="W6" i="9" l="1"/>
  <c r="X6" i="9" l="1"/>
  <c r="Y6" i="9" l="1"/>
  <c r="Z6" i="9" l="1"/>
  <c r="AA6" i="9" l="1"/>
  <c r="AB6" i="9" l="1"/>
  <c r="Y5" i="9"/>
  <c r="AC6" i="9" l="1"/>
  <c r="AD6" i="9" l="1"/>
  <c r="AE6" i="9" l="1"/>
  <c r="AF6" i="9" l="1"/>
  <c r="AG6" i="9" l="1"/>
  <c r="AH6" i="9" l="1"/>
  <c r="AI6" i="9" l="1"/>
  <c r="AF5" i="9"/>
  <c r="AJ6" i="9" l="1"/>
  <c r="AK6" i="9" l="1"/>
  <c r="AL6" i="9" l="1"/>
  <c r="AM6" i="9" l="1"/>
  <c r="AN6" i="9" l="1"/>
  <c r="AO6" i="9" l="1"/>
  <c r="AP6" i="9" l="1"/>
  <c r="AM5" i="9"/>
  <c r="AQ6" i="9" l="1"/>
  <c r="AR6" i="9" l="1"/>
  <c r="AS6" i="9" l="1"/>
  <c r="AT6" i="9" l="1"/>
  <c r="AU6" i="9" l="1"/>
  <c r="AV6" i="9" l="1"/>
  <c r="AW6" i="9" l="1"/>
  <c r="AT5" i="9"/>
  <c r="AX6" i="9" l="1"/>
  <c r="AY6" i="9" l="1"/>
  <c r="AZ6" i="9" l="1"/>
  <c r="BA6" i="9" l="1"/>
  <c r="BB6" i="9" l="1"/>
  <c r="BC6" i="9" l="1"/>
  <c r="BD6" i="9" l="1"/>
  <c r="BA5" i="9"/>
  <c r="BE6" i="9" l="1"/>
  <c r="BF6" i="9" l="1"/>
  <c r="BG6" i="9" l="1"/>
  <c r="BH6" i="9" l="1"/>
  <c r="BI6" i="9" l="1"/>
  <c r="BJ6" i="9" l="1"/>
  <c r="BK6" i="9" l="1"/>
  <c r="BH5" i="9"/>
  <c r="BL6" i="9" l="1"/>
  <c r="BM6" i="9" l="1"/>
  <c r="BN6" i="9" l="1"/>
  <c r="A9" i="9" l="1"/>
  <c r="A10" i="9" l="1"/>
  <c r="A11" i="9" s="1"/>
  <c r="A12" i="9" s="1"/>
  <c r="A13" i="9" l="1"/>
  <c r="A14" i="9" l="1"/>
  <c r="A15" i="9" s="1"/>
  <c r="A16" i="9" s="1"/>
  <c r="F13" i="9"/>
  <c r="A17" i="9" l="1"/>
  <c r="A18" i="9" s="1"/>
  <c r="A19" i="9" s="1"/>
  <c r="A20" i="9" s="1"/>
  <c r="A21" i="9" s="1"/>
  <c r="A22" i="9" s="1"/>
  <c r="A23" i="9" s="1"/>
  <c r="I13" i="9"/>
  <c r="F15" i="9"/>
  <c r="I15" i="9" l="1"/>
  <c r="A25" i="9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2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  <author>Vertex42.com Templates</author>
  </authors>
  <commentList>
    <comment ref="C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Task Lead</t>
        </r>
        <r>
          <rPr>
            <sz val="9"/>
            <color indexed="81"/>
            <rFont val="Tahoma"/>
            <family val="2"/>
          </rPr>
          <t xml:space="preserve">
Enter the name of the Task Lead in this column.</t>
        </r>
      </text>
    </comment>
    <comment ref="D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  <comment ref="E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Task Start Date</t>
        </r>
        <r>
          <rPr>
            <sz val="9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i/>
            <sz val="9"/>
            <color indexed="81"/>
            <rFont val="Tahoma"/>
            <family val="2"/>
          </rPr>
          <t>enddate</t>
        </r>
        <r>
          <rPr>
            <b/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9"/>
            <color indexed="81"/>
            <rFont val="Tahoma"/>
            <family val="2"/>
          </rPr>
          <t>=WORKDAY(</t>
        </r>
        <r>
          <rPr>
            <b/>
            <i/>
            <sz val="9"/>
            <color indexed="81"/>
            <rFont val="Tahoma"/>
            <family val="2"/>
          </rPr>
          <t>enddate</t>
        </r>
        <r>
          <rPr>
            <b/>
            <sz val="9"/>
            <color indexed="81"/>
            <rFont val="Tahoma"/>
            <family val="2"/>
          </rPr>
          <t>,1)</t>
        </r>
        <r>
          <rPr>
            <sz val="9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9"/>
            <color indexed="81"/>
            <rFont val="Tahoma"/>
            <family val="2"/>
          </rPr>
          <t>enddate</t>
        </r>
        <r>
          <rPr>
            <sz val="9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F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End Date:</t>
        </r>
        <r>
          <rPr>
            <sz val="9"/>
            <color indexed="81"/>
            <rFont val="Tahoma"/>
            <family val="2"/>
          </rPr>
          <t xml:space="preserve">
The End Date is calculated based on the Start Date and the Calendar Days columns.</t>
        </r>
      </text>
    </comment>
    <comment ref="G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Duration (Calendar Days)</t>
        </r>
        <r>
          <rPr>
            <sz val="9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9"/>
            <color indexed="81"/>
            <rFont val="Tahoma"/>
            <family val="2"/>
          </rPr>
          <t>End</t>
        </r>
        <r>
          <rPr>
            <sz val="9"/>
            <color indexed="81"/>
            <rFont val="Tahoma"/>
            <family val="2"/>
          </rPr>
          <t xml:space="preserve"> Date minus the </t>
        </r>
        <r>
          <rPr>
            <b/>
            <sz val="9"/>
            <color indexed="81"/>
            <rFont val="Tahoma"/>
            <family val="2"/>
          </rPr>
          <t>Start</t>
        </r>
        <r>
          <rPr>
            <sz val="9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Percent Complete</t>
        </r>
        <r>
          <rPr>
            <sz val="9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Work Days</t>
        </r>
        <r>
          <rPr>
            <sz val="9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<sst xmlns="http://schemas.openxmlformats.org/spreadsheetml/2006/main" count="172" uniqueCount="90">
  <si>
    <t>Start</t>
  </si>
  <si>
    <t>W</t>
  </si>
  <si>
    <t>S</t>
  </si>
  <si>
    <t>Finish</t>
  </si>
  <si>
    <t>% work done</t>
  </si>
  <si>
    <t>work-days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</si>
  <si>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</si>
  <si>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</si>
  <si>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</si>
  <si>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</si>
  <si>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</si>
  <si>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</si>
  <si>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</si>
  <si>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</si>
  <si>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M</t>
  </si>
  <si>
    <t>T</t>
  </si>
  <si>
    <t>F</t>
  </si>
  <si>
    <t>Days</t>
  </si>
  <si>
    <t>START DAY</t>
  </si>
  <si>
    <t>PROJECT MENAGER</t>
  </si>
  <si>
    <t>Bart Gaj</t>
  </si>
  <si>
    <t>website for ‘Loftus frukt og saft’</t>
  </si>
  <si>
    <t>People Assigned</t>
  </si>
  <si>
    <t>People Assign</t>
  </si>
  <si>
    <t>Main Layout</t>
  </si>
  <si>
    <t>Collect Client's Vision and Goals</t>
  </si>
  <si>
    <t>Request Client Moodboard</t>
  </si>
  <si>
    <t>Design Concepts</t>
  </si>
  <si>
    <t>Review with Marketing</t>
  </si>
  <si>
    <t>Build</t>
  </si>
  <si>
    <t>Technical Drawings-Pictures</t>
  </si>
  <si>
    <t>Set up website customization</t>
  </si>
  <si>
    <t>Payment gateway Integration</t>
  </si>
  <si>
    <t>Build Template Design</t>
  </si>
  <si>
    <t>Testing</t>
  </si>
  <si>
    <t>The visitor-customer flow</t>
  </si>
  <si>
    <t>The Functionalities</t>
  </si>
  <si>
    <t>Secruity</t>
  </si>
  <si>
    <t>Implementation</t>
  </si>
  <si>
    <t>Technical Issue -Analytics</t>
  </si>
  <si>
    <t>Tools and Technology</t>
  </si>
  <si>
    <t>Webepage Design Mockup Complet Checking</t>
  </si>
  <si>
    <t>Setup Servers - Database</t>
  </si>
  <si>
    <t>Approval of the project</t>
  </si>
  <si>
    <t>Establishing a Plan, Team meeting</t>
  </si>
  <si>
    <t>Research - Page Features</t>
  </si>
  <si>
    <t>Approval the complete site</t>
  </si>
  <si>
    <t>Meetings</t>
  </si>
  <si>
    <t>Team kick-off meeting</t>
  </si>
  <si>
    <t>Meeting with Client</t>
  </si>
  <si>
    <t>Finallize the Project</t>
  </si>
  <si>
    <t>Summary Meeting</t>
  </si>
  <si>
    <t>Launching fully working site</t>
  </si>
  <si>
    <t>Complete checking and debuging</t>
  </si>
  <si>
    <t>Programming</t>
  </si>
  <si>
    <t>Color and Graphics</t>
  </si>
  <si>
    <t>Content and Material</t>
  </si>
  <si>
    <t>Advertisement</t>
  </si>
  <si>
    <t>Adwords</t>
  </si>
  <si>
    <t>Facebook</t>
  </si>
  <si>
    <t>Instagram</t>
  </si>
  <si>
    <t>Youtube</t>
  </si>
  <si>
    <t>User Experience</t>
  </si>
  <si>
    <t>Promotion</t>
  </si>
  <si>
    <t>Copywriting</t>
  </si>
  <si>
    <t>Social Marketing</t>
  </si>
  <si>
    <t>Mobile APP structure</t>
  </si>
  <si>
    <t>Target Market</t>
  </si>
  <si>
    <t>Expectations</t>
  </si>
  <si>
    <t>Objectives</t>
  </si>
  <si>
    <t>Ending-Final Report</t>
  </si>
  <si>
    <t>All team</t>
  </si>
  <si>
    <t>Grantt Chart - Project</t>
  </si>
  <si>
    <t>FINISH DAY</t>
  </si>
  <si>
    <t>Ordering form spec</t>
  </si>
  <si>
    <t>Marketing Strategist</t>
  </si>
  <si>
    <t>MS + PM</t>
  </si>
  <si>
    <t>Developer</t>
  </si>
  <si>
    <t>Copywriter</t>
  </si>
  <si>
    <t>UI/UX</t>
  </si>
  <si>
    <t>UI/UX + PM</t>
  </si>
  <si>
    <t>QA enginner</t>
  </si>
  <si>
    <t>PM Project Menager</t>
  </si>
  <si>
    <t>Dev + PM</t>
  </si>
  <si>
    <t>28/10/20 - 8/11/20</t>
  </si>
  <si>
    <t>9/11/20-22/11/20</t>
  </si>
  <si>
    <t>11-30-2020</t>
  </si>
  <si>
    <t>23/11/20-28/11/20</t>
  </si>
  <si>
    <t>9/11/20-20/11/20</t>
  </si>
  <si>
    <t>27/11/20-30/11/20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</si>
</sst>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i/>
      <sz val="8"/>
      <color theme="1" tint="0.34998626667073579"/>
      <name val="Arial"/>
      <family val="2"/>
    </font>
    <font>
      <sz val="2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  <scheme val="minor"/>
    </font>
    <font>
      <u/>
      <sz val="9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0" fillId="0" borderId="0" xfId="0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32" fillId="0" borderId="0" xfId="0" applyNumberFormat="1" applyFont="1" applyFill="1" applyBorder="1" applyProtection="1"/>
    <xf numFmtId="0" fontId="32" fillId="0" borderId="0" xfId="0" applyFont="1" applyProtection="1"/>
    <xf numFmtId="0" fontId="32" fillId="0" borderId="0" xfId="0" applyNumberFormat="1" applyFont="1" applyProtection="1"/>
    <xf numFmtId="0" fontId="33" fillId="0" borderId="0" xfId="0" applyNumberFormat="1" applyFont="1" applyAlignment="1" applyProtection="1">
      <alignment vertical="center"/>
      <protection locked="0"/>
    </xf>
    <xf numFmtId="0" fontId="35" fillId="21" borderId="10" xfId="0" applyNumberFormat="1" applyFont="1" applyFill="1" applyBorder="1" applyAlignment="1" applyProtection="1">
      <alignment horizontal="left" vertical="center"/>
    </xf>
    <xf numFmtId="0" fontId="35" fillId="21" borderId="10" xfId="0" applyFont="1" applyFill="1" applyBorder="1" applyAlignment="1" applyProtection="1">
      <alignment vertical="center"/>
    </xf>
    <xf numFmtId="0" fontId="31" fillId="21" borderId="10" xfId="0" applyFont="1" applyFill="1" applyBorder="1" applyAlignment="1" applyProtection="1">
      <alignment vertical="center"/>
    </xf>
    <xf numFmtId="0" fontId="31" fillId="21" borderId="10" xfId="0" applyNumberFormat="1" applyFont="1" applyFill="1" applyBorder="1" applyAlignment="1" applyProtection="1">
      <alignment horizontal="center" vertical="center"/>
    </xf>
    <xf numFmtId="1" fontId="31" fillId="21" borderId="10" xfId="40" applyNumberFormat="1" applyFont="1" applyFill="1" applyBorder="1" applyAlignment="1" applyProtection="1">
      <alignment horizontal="center" vertical="center"/>
    </xf>
    <xf numFmtId="9" fontId="31" fillId="21" borderId="10" xfId="40" applyFont="1" applyFill="1" applyBorder="1" applyAlignment="1" applyProtection="1">
      <alignment horizontal="center" vertical="center"/>
    </xf>
    <xf numFmtId="1" fontId="31" fillId="21" borderId="10" xfId="0" applyNumberFormat="1" applyFont="1" applyFill="1" applyBorder="1" applyAlignment="1" applyProtection="1">
      <alignment horizontal="center" vertical="center"/>
    </xf>
    <xf numFmtId="0" fontId="31" fillId="0" borderId="10" xfId="0" applyNumberFormat="1" applyFont="1" applyFill="1" applyBorder="1" applyAlignment="1" applyProtection="1">
      <alignment horizontal="left" vertical="center"/>
    </xf>
    <xf numFmtId="0" fontId="31" fillId="0" borderId="10" xfId="0" applyFont="1" applyFill="1" applyBorder="1" applyAlignment="1" applyProtection="1">
      <alignment vertical="center"/>
    </xf>
    <xf numFmtId="1" fontId="36" fillId="23" borderId="11" xfId="0" applyNumberFormat="1" applyFont="1" applyFill="1" applyBorder="1" applyAlignment="1" applyProtection="1">
      <alignment horizontal="center" vertical="center"/>
    </xf>
    <xf numFmtId="9" fontId="36" fillId="23" borderId="11" xfId="40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/>
    </xf>
    <xf numFmtId="0" fontId="31" fillId="0" borderId="0" xfId="0" applyFont="1" applyFill="1" applyBorder="1" applyAlignment="1" applyProtection="1">
      <alignment vertical="center"/>
    </xf>
    <xf numFmtId="0" fontId="37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5" fillId="21" borderId="13" xfId="0" applyNumberFormat="1" applyFont="1" applyFill="1" applyBorder="1" applyAlignment="1" applyProtection="1">
      <alignment horizontal="left" vertical="center"/>
    </xf>
    <xf numFmtId="0" fontId="35" fillId="21" borderId="13" xfId="0" applyFont="1" applyFill="1" applyBorder="1" applyAlignment="1" applyProtection="1">
      <alignment vertical="center"/>
    </xf>
    <xf numFmtId="0" fontId="31" fillId="21" borderId="13" xfId="0" applyFont="1" applyFill="1" applyBorder="1" applyAlignment="1" applyProtection="1">
      <alignment vertical="center"/>
    </xf>
    <xf numFmtId="0" fontId="31" fillId="21" borderId="13" xfId="0" applyNumberFormat="1" applyFont="1" applyFill="1" applyBorder="1" applyAlignment="1" applyProtection="1">
      <alignment horizontal="center" vertical="center"/>
    </xf>
    <xf numFmtId="165" fontId="31" fillId="21" borderId="13" xfId="0" applyNumberFormat="1" applyFont="1" applyFill="1" applyBorder="1" applyAlignment="1" applyProtection="1">
      <alignment horizontal="right" vertical="center"/>
    </xf>
    <xf numFmtId="1" fontId="31" fillId="21" borderId="13" xfId="40" applyNumberFormat="1" applyFont="1" applyFill="1" applyBorder="1" applyAlignment="1" applyProtection="1">
      <alignment horizontal="center" vertical="center"/>
    </xf>
    <xf numFmtId="9" fontId="31" fillId="21" borderId="13" xfId="40" applyFont="1" applyFill="1" applyBorder="1" applyAlignment="1" applyProtection="1">
      <alignment horizontal="center" vertical="center"/>
    </xf>
    <xf numFmtId="1" fontId="31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9" fillId="21" borderId="13" xfId="0" applyNumberFormat="1" applyFont="1" applyFill="1" applyBorder="1" applyAlignment="1" applyProtection="1">
      <alignment horizontal="center" vertical="center"/>
    </xf>
    <xf numFmtId="1" fontId="40" fillId="0" borderId="11" xfId="0" applyNumberFormat="1" applyFont="1" applyBorder="1" applyAlignment="1" applyProtection="1">
      <alignment horizontal="center" vertical="center"/>
    </xf>
    <xf numFmtId="1" fontId="39" fillId="21" borderId="10" xfId="0" applyNumberFormat="1" applyFont="1" applyFill="1" applyBorder="1" applyAlignment="1" applyProtection="1">
      <alignment horizontal="center" vertical="center"/>
    </xf>
    <xf numFmtId="1" fontId="39" fillId="0" borderId="10" xfId="0" applyNumberFormat="1" applyFont="1" applyFill="1" applyBorder="1" applyAlignment="1" applyProtection="1">
      <alignment horizontal="center" vertical="center"/>
    </xf>
    <xf numFmtId="165" fontId="36" fillId="22" borderId="11" xfId="0" applyNumberFormat="1" applyFont="1" applyFill="1" applyBorder="1" applyAlignment="1" applyProtection="1">
      <alignment horizontal="center" vertical="center"/>
    </xf>
    <xf numFmtId="165" fontId="36" fillId="0" borderId="11" xfId="0" applyNumberFormat="1" applyFont="1" applyBorder="1" applyAlignment="1" applyProtection="1">
      <alignment horizontal="center" vertical="center"/>
    </xf>
    <xf numFmtId="165" fontId="31" fillId="21" borderId="10" xfId="0" applyNumberFormat="1" applyFont="1" applyFill="1" applyBorder="1" applyAlignment="1" applyProtection="1">
      <alignment horizontal="center" vertical="center"/>
    </xf>
    <xf numFmtId="0" fontId="31" fillId="21" borderId="13" xfId="0" applyFont="1" applyFill="1" applyBorder="1" applyAlignment="1" applyProtection="1">
      <alignment horizontal="left" vertical="center"/>
    </xf>
    <xf numFmtId="0" fontId="31" fillId="0" borderId="10" xfId="0" applyFont="1" applyFill="1" applyBorder="1" applyAlignment="1" applyProtection="1">
      <alignment horizontal="left" vertical="center"/>
    </xf>
    <xf numFmtId="9" fontId="31" fillId="0" borderId="10" xfId="0" applyNumberFormat="1" applyFont="1" applyFill="1" applyBorder="1" applyAlignment="1" applyProtection="1">
      <alignment horizontal="left" vertical="center"/>
    </xf>
    <xf numFmtId="0" fontId="31" fillId="21" borderId="10" xfId="0" applyFont="1" applyFill="1" applyBorder="1" applyAlignment="1" applyProtection="1">
      <alignment horizontal="left" vertical="center"/>
    </xf>
    <xf numFmtId="0" fontId="41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41" fillId="0" borderId="0" xfId="0" applyFont="1" applyProtection="1"/>
    <xf numFmtId="0" fontId="41" fillId="0" borderId="0" xfId="0" applyFont="1" applyFill="1" applyAlignment="1" applyProtection="1">
      <alignment horizontal="right" vertical="center"/>
    </xf>
    <xf numFmtId="165" fontId="31" fillId="21" borderId="13" xfId="0" applyNumberFormat="1" applyFont="1" applyFill="1" applyBorder="1" applyAlignment="1" applyProtection="1">
      <alignment horizontal="center" vertical="center"/>
    </xf>
    <xf numFmtId="0" fontId="42" fillId="0" borderId="17" xfId="0" applyNumberFormat="1" applyFont="1" applyFill="1" applyBorder="1" applyAlignment="1" applyProtection="1">
      <alignment horizontal="left" vertical="center"/>
    </xf>
    <xf numFmtId="0" fontId="42" fillId="0" borderId="17" xfId="0" applyFont="1" applyFill="1" applyBorder="1" applyAlignment="1" applyProtection="1">
      <alignment horizontal="left" vertical="center"/>
    </xf>
    <xf numFmtId="0" fontId="42" fillId="0" borderId="17" xfId="0" applyFont="1" applyFill="1" applyBorder="1" applyAlignment="1" applyProtection="1">
      <alignment horizontal="center" vertical="center" wrapText="1"/>
    </xf>
    <xf numFmtId="0" fontId="42" fillId="0" borderId="17" xfId="0" applyFont="1" applyFill="1" applyBorder="1" applyAlignment="1" applyProtection="1">
      <alignment horizontal="center" vertical="center"/>
    </xf>
    <xf numFmtId="0" fontId="31" fillId="0" borderId="18" xfId="0" applyNumberFormat="1" applyFont="1" applyFill="1" applyBorder="1" applyAlignment="1" applyProtection="1">
      <alignment horizontal="center" vertical="center" shrinkToFit="1"/>
    </xf>
    <xf numFmtId="0" fontId="31" fillId="0" borderId="19" xfId="0" applyNumberFormat="1" applyFont="1" applyFill="1" applyBorder="1" applyAlignment="1" applyProtection="1">
      <alignment horizontal="center" vertical="center" shrinkToFit="1"/>
    </xf>
    <xf numFmtId="0" fontId="31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31" fillId="0" borderId="10" xfId="0" applyFont="1" applyFill="1" applyBorder="1" applyAlignment="1" applyProtection="1">
      <alignment vertical="center" wrapText="1"/>
    </xf>
    <xf numFmtId="0" fontId="36" fillId="0" borderId="11" xfId="0" applyFont="1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0" fontId="39" fillId="24" borderId="0" xfId="0" applyFont="1" applyFill="1" applyAlignment="1" applyProtection="1">
      <alignment vertical="center"/>
    </xf>
    <xf numFmtId="1" fontId="39" fillId="24" borderId="10" xfId="0" applyNumberFormat="1" applyFont="1" applyFill="1" applyBorder="1" applyAlignment="1" applyProtection="1">
      <alignment horizontal="center" vertical="center"/>
    </xf>
    <xf numFmtId="0" fontId="43" fillId="0" borderId="0" xfId="34" applyFont="1" applyBorder="1" applyAlignment="1" applyProtection="1">
      <alignment horizontal="left" vertical="center"/>
    </xf>
    <xf numFmtId="164" fontId="34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38" fillId="0" borderId="15" xfId="0" applyNumberFormat="1" applyFont="1" applyFill="1" applyBorder="1" applyAlignment="1" applyProtection="1">
      <alignment horizontal="center" vertical="center"/>
    </xf>
    <xf numFmtId="0" fontId="38" fillId="0" borderId="12" xfId="0" applyNumberFormat="1" applyFont="1" applyFill="1" applyBorder="1" applyAlignment="1" applyProtection="1">
      <alignment horizontal="center" vertical="center"/>
    </xf>
    <xf numFmtId="0" fontId="38" fillId="0" borderId="16" xfId="0" applyNumberFormat="1" applyFont="1" applyFill="1" applyBorder="1" applyAlignment="1" applyProtection="1">
      <alignment horizontal="center" vertical="center"/>
    </xf>
    <xf numFmtId="167" fontId="34" fillId="0" borderId="15" xfId="0" applyNumberFormat="1" applyFont="1" applyFill="1" applyBorder="1" applyAlignment="1" applyProtection="1">
      <alignment horizontal="center" vertical="center"/>
    </xf>
    <xf numFmtId="167" fontId="34" fillId="0" borderId="12" xfId="0" applyNumberFormat="1" applyFont="1" applyFill="1" applyBorder="1" applyAlignment="1" applyProtection="1">
      <alignment horizontal="center" vertical="center"/>
    </xf>
    <xf numFmtId="167" fontId="34" fillId="0" borderId="16" xfId="0" applyNumberFormat="1" applyFont="1" applyFill="1" applyBorder="1" applyAlignment="1" applyProtection="1">
      <alignment horizontal="center" vertical="center"/>
    </xf>
    <xf numFmtId="0" fontId="44" fillId="0" borderId="0" xfId="0" applyFont="1"/>
    <xf numFmtId="165" fontId="36" fillId="0" borderId="11" xfId="0" applyNumberFormat="1" applyFont="1" applyFill="1" applyBorder="1" applyAlignment="1" applyProtection="1">
      <alignment horizontal="center" vertical="center"/>
    </xf>
    <xf numFmtId="0" fontId="45" fillId="0" borderId="0" xfId="0" applyFont="1"/>
    <xf numFmtId="0" fontId="26" fillId="0" borderId="0" xfId="0" applyNumberFormat="1" applyFont="1" applyAlignment="1" applyProtection="1">
      <protection locked="0"/>
    </xf>
    <xf numFmtId="14" fontId="46" fillId="0" borderId="0" xfId="0" applyNumberFormat="1" applyFont="1" applyAlignment="1" applyProtection="1">
      <alignment horizontal="left"/>
    </xf>
    <xf numFmtId="0" fontId="46" fillId="0" borderId="0" xfId="0" applyFont="1" applyAlignment="1" applyProtection="1">
      <alignment horizontal="left"/>
    </xf>
    <xf numFmtId="164" fontId="47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41" fillId="0" borderId="0" xfId="0" applyFont="1" applyFill="1" applyBorder="1" applyAlignment="1" applyProtection="1">
      <alignment horizontal="right"/>
    </xf>
    <xf numFmtId="165" fontId="31" fillId="24" borderId="11" xfId="0" applyNumberFormat="1" applyFont="1" applyFill="1" applyBorder="1" applyAlignment="1" applyProtection="1">
      <alignment horizontal="center" vertical="center"/>
    </xf>
    <xf numFmtId="165" fontId="36" fillId="24" borderId="11" xfId="0" applyNumberFormat="1" applyFont="1" applyFill="1" applyBorder="1" applyAlignment="1" applyProtection="1">
      <alignment horizontal="center" vertical="center"/>
    </xf>
    <xf numFmtId="0" fontId="48" fillId="21" borderId="10" xfId="0" applyFont="1" applyFill="1" applyBorder="1" applyAlignment="1" applyProtection="1">
      <alignment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2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00"/>
      <color rgb="FFFFCCCC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5715</xdr:colOff>
      <xdr:row>6</xdr:row>
      <xdr:rowOff>158115</xdr:rowOff>
    </xdr:from>
    <xdr:to>
      <xdr:col>21</xdr:col>
      <xdr:colOff>60960</xdr:colOff>
      <xdr:row>10</xdr:row>
      <xdr:rowOff>34713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161925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B55"/>
  <sheetViews>
    <sheetView showGridLines="0" tabSelected="1" zoomScaleNormal="100" workbookViewId="0">
      <pane ySplit="7" topLeftCell="A8" activePane="bottomLeft" state="frozen"/>
      <selection pane="bottomLeft" activeCell="E59" sqref="E58:E59"/>
    </sheetView>
  </sheetViews>
  <sheetFormatPr defaultColWidth="9.140625" defaultRowHeight="12.75" x14ac:dyDescent="0.2"/>
  <cols>
    <col min="1" max="1" width="6.85546875" style="5" customWidth="1"/>
    <col min="2" max="2" width="25.28515625" style="1" customWidth="1"/>
    <col min="3" max="3" width="17.28515625" style="1" customWidth="1"/>
    <col min="4" max="4" width="6.85546875" style="6" hidden="1" customWidth="1"/>
    <col min="5" max="5" width="12" style="1" customWidth="1"/>
    <col min="6" max="6" width="12.7109375" style="1" customWidth="1"/>
    <col min="7" max="7" width="6.42578125" style="1" customWidth="1"/>
    <col min="8" max="8" width="9.140625" style="1" customWidth="1"/>
    <col min="9" max="9" width="6.42578125" style="1" customWidth="1"/>
    <col min="10" max="10" width="1.85546875" style="1" customWidth="1"/>
    <col min="11" max="66" width="2.42578125" style="1" customWidth="1"/>
    <col min="67" max="16384" width="9.140625" style="3"/>
  </cols>
  <sheetData>
    <row r="1" spans="1:66" ht="25.5" customHeight="1" x14ac:dyDescent="0.35">
      <c r="A1" s="80"/>
      <c r="B1" s="82" t="s">
        <v>72</v>
      </c>
      <c r="C1" s="11"/>
      <c r="D1" s="11"/>
      <c r="E1" s="11"/>
      <c r="F1" s="11"/>
      <c r="I1" s="68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</row>
    <row r="2" spans="1:66" ht="15" x14ac:dyDescent="0.2">
      <c r="A2" s="16"/>
      <c r="B2" s="83" t="s">
        <v>21</v>
      </c>
      <c r="C2" s="8"/>
      <c r="D2" s="10"/>
      <c r="E2" s="69"/>
      <c r="F2" s="69"/>
      <c r="H2" s="2"/>
    </row>
    <row r="3" spans="1:66" ht="14.25" x14ac:dyDescent="0.2">
      <c r="A3" s="16"/>
      <c r="B3" s="12"/>
      <c r="C3" s="4"/>
      <c r="D3" s="4"/>
      <c r="E3" s="4"/>
      <c r="F3" s="4"/>
      <c r="G3" s="4"/>
      <c r="H3" s="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66" ht="14.25" x14ac:dyDescent="0.2">
      <c r="A4" s="53"/>
      <c r="B4" s="56" t="s">
        <v>18</v>
      </c>
      <c r="C4" s="86">
        <v>44130</v>
      </c>
      <c r="D4" s="86"/>
      <c r="E4" s="86"/>
      <c r="F4" s="87" t="s">
        <v>73</v>
      </c>
      <c r="G4" s="84" t="s">
        <v>86</v>
      </c>
      <c r="H4" s="85">
        <v>1</v>
      </c>
      <c r="I4" s="54"/>
      <c r="J4" s="14"/>
      <c r="K4" s="74" t="s">
        <v>6</v>
      </c>
      <c r="L4" s="75"/>
      <c r="M4" s="75"/>
      <c r="N4" s="75"/>
      <c r="O4" s="75"/>
      <c r="P4" s="75"/>
      <c r="Q4" s="76"/>
      <c r="R4" s="74" t="s">
        <v>7</v>
      </c>
      <c r="S4" s="75"/>
      <c r="T4" s="75"/>
      <c r="U4" s="75"/>
      <c r="V4" s="75"/>
      <c r="W4" s="75"/>
      <c r="X4" s="76"/>
      <c r="Y4" s="74" t="s">
        <v>8</v>
      </c>
      <c r="Z4" s="75"/>
      <c r="AA4" s="75"/>
      <c r="AB4" s="75"/>
      <c r="AC4" s="75"/>
      <c r="AD4" s="75"/>
      <c r="AE4" s="76"/>
      <c r="AF4" s="74" t="s">
        <v>9</v>
      </c>
      <c r="AG4" s="75"/>
      <c r="AH4" s="75"/>
      <c r="AI4" s="75"/>
      <c r="AJ4" s="75"/>
      <c r="AK4" s="75"/>
      <c r="AL4" s="76"/>
      <c r="AM4" s="74" t="s">
        <v>10</v>
      </c>
      <c r="AN4" s="75"/>
      <c r="AO4" s="75"/>
      <c r="AP4" s="75"/>
      <c r="AQ4" s="75"/>
      <c r="AR4" s="75"/>
      <c r="AS4" s="76"/>
      <c r="AT4" s="74" t="s">
        <v>11</v>
      </c>
      <c r="AU4" s="75"/>
      <c r="AV4" s="75"/>
      <c r="AW4" s="75"/>
      <c r="AX4" s="75"/>
      <c r="AY4" s="75"/>
      <c r="AZ4" s="76"/>
      <c r="BA4" s="74" t="s">
        <v>12</v>
      </c>
      <c r="BB4" s="75"/>
      <c r="BC4" s="75"/>
      <c r="BD4" s="75"/>
      <c r="BE4" s="75"/>
      <c r="BF4" s="75"/>
      <c r="BG4" s="76"/>
      <c r="BH4" s="74" t="s">
        <v>13</v>
      </c>
      <c r="BI4" s="75"/>
      <c r="BJ4" s="75"/>
      <c r="BK4" s="75"/>
      <c r="BL4" s="75"/>
      <c r="BM4" s="75"/>
      <c r="BN4" s="76"/>
    </row>
    <row r="5" spans="1:66" x14ac:dyDescent="0.2">
      <c r="A5" s="53"/>
      <c r="B5" s="56" t="s">
        <v>19</v>
      </c>
      <c r="C5" s="73" t="s">
        <v>20</v>
      </c>
      <c r="D5" s="73"/>
      <c r="E5" s="73"/>
      <c r="F5" s="55"/>
      <c r="G5" s="55"/>
      <c r="H5" s="55"/>
      <c r="I5" s="55"/>
      <c r="J5" s="14"/>
      <c r="K5" s="77">
        <f>K6</f>
        <v>44130</v>
      </c>
      <c r="L5" s="78"/>
      <c r="M5" s="78"/>
      <c r="N5" s="78"/>
      <c r="O5" s="78"/>
      <c r="P5" s="78"/>
      <c r="Q5" s="79"/>
      <c r="R5" s="77">
        <f>R6</f>
        <v>44137</v>
      </c>
      <c r="S5" s="78"/>
      <c r="T5" s="78"/>
      <c r="U5" s="78"/>
      <c r="V5" s="78"/>
      <c r="W5" s="78"/>
      <c r="X5" s="79"/>
      <c r="Y5" s="77">
        <f>Y6</f>
        <v>44144</v>
      </c>
      <c r="Z5" s="78"/>
      <c r="AA5" s="78"/>
      <c r="AB5" s="78"/>
      <c r="AC5" s="78"/>
      <c r="AD5" s="78"/>
      <c r="AE5" s="79"/>
      <c r="AF5" s="77">
        <f>AF6</f>
        <v>44151</v>
      </c>
      <c r="AG5" s="78"/>
      <c r="AH5" s="78"/>
      <c r="AI5" s="78"/>
      <c r="AJ5" s="78"/>
      <c r="AK5" s="78"/>
      <c r="AL5" s="79"/>
      <c r="AM5" s="77">
        <f>AM6</f>
        <v>44158</v>
      </c>
      <c r="AN5" s="78"/>
      <c r="AO5" s="78"/>
      <c r="AP5" s="78"/>
      <c r="AQ5" s="78"/>
      <c r="AR5" s="78"/>
      <c r="AS5" s="79"/>
      <c r="AT5" s="77">
        <f>AT6</f>
        <v>44165</v>
      </c>
      <c r="AU5" s="78"/>
      <c r="AV5" s="78"/>
      <c r="AW5" s="78"/>
      <c r="AX5" s="78"/>
      <c r="AY5" s="78"/>
      <c r="AZ5" s="79"/>
      <c r="BA5" s="77">
        <f>BA6</f>
        <v>44172</v>
      </c>
      <c r="BB5" s="78"/>
      <c r="BC5" s="78"/>
      <c r="BD5" s="78"/>
      <c r="BE5" s="78"/>
      <c r="BF5" s="78"/>
      <c r="BG5" s="79"/>
      <c r="BH5" s="77">
        <f>BH6</f>
        <v>44179</v>
      </c>
      <c r="BI5" s="78"/>
      <c r="BJ5" s="78"/>
      <c r="BK5" s="78"/>
      <c r="BL5" s="78"/>
      <c r="BM5" s="78"/>
      <c r="BN5" s="79"/>
    </row>
    <row r="6" spans="1:66" x14ac:dyDescent="0.2">
      <c r="A6" s="13"/>
      <c r="B6" s="14"/>
      <c r="C6" s="14"/>
      <c r="D6" s="15"/>
      <c r="E6" s="14"/>
      <c r="F6" s="14"/>
      <c r="G6" s="14"/>
      <c r="H6" s="14"/>
      <c r="I6" s="14"/>
      <c r="J6" s="14"/>
      <c r="K6" s="40">
        <f>C4-WEEKDAY(C4,1)+2+7*(H4-1)</f>
        <v>44130</v>
      </c>
      <c r="L6" s="31">
        <f t="shared" ref="L6:AQ6" si="0">K6+1</f>
        <v>44131</v>
      </c>
      <c r="M6" s="31">
        <f t="shared" si="0"/>
        <v>44132</v>
      </c>
      <c r="N6" s="31">
        <f t="shared" si="0"/>
        <v>44133</v>
      </c>
      <c r="O6" s="31">
        <f t="shared" si="0"/>
        <v>44134</v>
      </c>
      <c r="P6" s="31">
        <f t="shared" si="0"/>
        <v>44135</v>
      </c>
      <c r="Q6" s="41">
        <f t="shared" si="0"/>
        <v>44136</v>
      </c>
      <c r="R6" s="40">
        <f t="shared" si="0"/>
        <v>44137</v>
      </c>
      <c r="S6" s="31">
        <f t="shared" si="0"/>
        <v>44138</v>
      </c>
      <c r="T6" s="31">
        <f t="shared" si="0"/>
        <v>44139</v>
      </c>
      <c r="U6" s="31">
        <f t="shared" si="0"/>
        <v>44140</v>
      </c>
      <c r="V6" s="31">
        <f t="shared" si="0"/>
        <v>44141</v>
      </c>
      <c r="W6" s="31">
        <f t="shared" si="0"/>
        <v>44142</v>
      </c>
      <c r="X6" s="41">
        <f t="shared" si="0"/>
        <v>44143</v>
      </c>
      <c r="Y6" s="40">
        <f t="shared" si="0"/>
        <v>44144</v>
      </c>
      <c r="Z6" s="31">
        <f t="shared" si="0"/>
        <v>44145</v>
      </c>
      <c r="AA6" s="31">
        <f t="shared" si="0"/>
        <v>44146</v>
      </c>
      <c r="AB6" s="31">
        <f t="shared" si="0"/>
        <v>44147</v>
      </c>
      <c r="AC6" s="31">
        <f t="shared" si="0"/>
        <v>44148</v>
      </c>
      <c r="AD6" s="31">
        <f t="shared" si="0"/>
        <v>44149</v>
      </c>
      <c r="AE6" s="41">
        <f t="shared" si="0"/>
        <v>44150</v>
      </c>
      <c r="AF6" s="40">
        <f t="shared" si="0"/>
        <v>44151</v>
      </c>
      <c r="AG6" s="31">
        <f t="shared" si="0"/>
        <v>44152</v>
      </c>
      <c r="AH6" s="31">
        <f t="shared" si="0"/>
        <v>44153</v>
      </c>
      <c r="AI6" s="31">
        <f t="shared" si="0"/>
        <v>44154</v>
      </c>
      <c r="AJ6" s="31">
        <f t="shared" si="0"/>
        <v>44155</v>
      </c>
      <c r="AK6" s="31">
        <f t="shared" si="0"/>
        <v>44156</v>
      </c>
      <c r="AL6" s="41">
        <f t="shared" si="0"/>
        <v>44157</v>
      </c>
      <c r="AM6" s="40">
        <f t="shared" si="0"/>
        <v>44158</v>
      </c>
      <c r="AN6" s="31">
        <f t="shared" si="0"/>
        <v>44159</v>
      </c>
      <c r="AO6" s="31">
        <f t="shared" si="0"/>
        <v>44160</v>
      </c>
      <c r="AP6" s="31">
        <f t="shared" si="0"/>
        <v>44161</v>
      </c>
      <c r="AQ6" s="31">
        <f t="shared" si="0"/>
        <v>44162</v>
      </c>
      <c r="AR6" s="31">
        <f t="shared" ref="AR6:BN6" si="1">AQ6+1</f>
        <v>44163</v>
      </c>
      <c r="AS6" s="41">
        <f t="shared" si="1"/>
        <v>44164</v>
      </c>
      <c r="AT6" s="40">
        <f t="shared" si="1"/>
        <v>44165</v>
      </c>
      <c r="AU6" s="31">
        <f t="shared" si="1"/>
        <v>44166</v>
      </c>
      <c r="AV6" s="31">
        <f t="shared" si="1"/>
        <v>44167</v>
      </c>
      <c r="AW6" s="31">
        <f t="shared" si="1"/>
        <v>44168</v>
      </c>
      <c r="AX6" s="31">
        <f t="shared" si="1"/>
        <v>44169</v>
      </c>
      <c r="AY6" s="31">
        <f t="shared" si="1"/>
        <v>44170</v>
      </c>
      <c r="AZ6" s="41">
        <f t="shared" si="1"/>
        <v>44171</v>
      </c>
      <c r="BA6" s="40">
        <f t="shared" si="1"/>
        <v>44172</v>
      </c>
      <c r="BB6" s="31">
        <f t="shared" si="1"/>
        <v>44173</v>
      </c>
      <c r="BC6" s="31">
        <f t="shared" si="1"/>
        <v>44174</v>
      </c>
      <c r="BD6" s="31">
        <f t="shared" si="1"/>
        <v>44175</v>
      </c>
      <c r="BE6" s="31">
        <f t="shared" si="1"/>
        <v>44176</v>
      </c>
      <c r="BF6" s="31">
        <f t="shared" si="1"/>
        <v>44177</v>
      </c>
      <c r="BG6" s="41">
        <f t="shared" si="1"/>
        <v>44178</v>
      </c>
      <c r="BH6" s="40">
        <f t="shared" si="1"/>
        <v>44179</v>
      </c>
      <c r="BI6" s="31">
        <f t="shared" si="1"/>
        <v>44180</v>
      </c>
      <c r="BJ6" s="31">
        <f t="shared" si="1"/>
        <v>44181</v>
      </c>
      <c r="BK6" s="31">
        <f t="shared" si="1"/>
        <v>44182</v>
      </c>
      <c r="BL6" s="31">
        <f t="shared" si="1"/>
        <v>44183</v>
      </c>
      <c r="BM6" s="31">
        <f t="shared" si="1"/>
        <v>44184</v>
      </c>
      <c r="BN6" s="41">
        <f t="shared" si="1"/>
        <v>44185</v>
      </c>
    </row>
    <row r="7" spans="1:66" s="65" customFormat="1" ht="36.75" thickBot="1" x14ac:dyDescent="0.25">
      <c r="A7" s="58"/>
      <c r="B7" s="59"/>
      <c r="C7" s="60" t="s">
        <v>23</v>
      </c>
      <c r="D7" s="60" t="s">
        <v>22</v>
      </c>
      <c r="E7" s="61" t="s">
        <v>0</v>
      </c>
      <c r="F7" s="61" t="s">
        <v>3</v>
      </c>
      <c r="G7" s="60" t="s">
        <v>17</v>
      </c>
      <c r="H7" s="60" t="s">
        <v>4</v>
      </c>
      <c r="I7" s="60" t="s">
        <v>5</v>
      </c>
      <c r="J7" s="60"/>
      <c r="K7" s="62" t="s">
        <v>14</v>
      </c>
      <c r="L7" s="63" t="s">
        <v>15</v>
      </c>
      <c r="M7" s="63" t="s">
        <v>1</v>
      </c>
      <c r="N7" s="63" t="s">
        <v>15</v>
      </c>
      <c r="O7" s="63" t="s">
        <v>16</v>
      </c>
      <c r="P7" s="63" t="s">
        <v>2</v>
      </c>
      <c r="Q7" s="64" t="s">
        <v>2</v>
      </c>
      <c r="R7" s="62" t="s">
        <v>14</v>
      </c>
      <c r="S7" s="63" t="s">
        <v>15</v>
      </c>
      <c r="T7" s="63" t="s">
        <v>1</v>
      </c>
      <c r="U7" s="63" t="s">
        <v>15</v>
      </c>
      <c r="V7" s="63" t="s">
        <v>16</v>
      </c>
      <c r="W7" s="63" t="s">
        <v>2</v>
      </c>
      <c r="X7" s="64" t="s">
        <v>2</v>
      </c>
      <c r="Y7" s="62" t="s">
        <v>14</v>
      </c>
      <c r="Z7" s="63" t="s">
        <v>15</v>
      </c>
      <c r="AA7" s="63" t="s">
        <v>1</v>
      </c>
      <c r="AB7" s="63" t="s">
        <v>15</v>
      </c>
      <c r="AC7" s="63" t="s">
        <v>16</v>
      </c>
      <c r="AD7" s="63" t="s">
        <v>2</v>
      </c>
      <c r="AE7" s="64" t="s">
        <v>2</v>
      </c>
      <c r="AF7" s="62" t="s">
        <v>14</v>
      </c>
      <c r="AG7" s="63" t="s">
        <v>15</v>
      </c>
      <c r="AH7" s="63" t="s">
        <v>1</v>
      </c>
      <c r="AI7" s="63" t="s">
        <v>15</v>
      </c>
      <c r="AJ7" s="63" t="s">
        <v>16</v>
      </c>
      <c r="AK7" s="63" t="s">
        <v>2</v>
      </c>
      <c r="AL7" s="64" t="s">
        <v>2</v>
      </c>
      <c r="AM7" s="62" t="s">
        <v>14</v>
      </c>
      <c r="AN7" s="63" t="s">
        <v>15</v>
      </c>
      <c r="AO7" s="63" t="s">
        <v>1</v>
      </c>
      <c r="AP7" s="63" t="s">
        <v>15</v>
      </c>
      <c r="AQ7" s="63" t="s">
        <v>16</v>
      </c>
      <c r="AR7" s="63" t="s">
        <v>2</v>
      </c>
      <c r="AS7" s="64" t="s">
        <v>2</v>
      </c>
      <c r="AT7" s="62" t="s">
        <v>14</v>
      </c>
      <c r="AU7" s="63" t="s">
        <v>15</v>
      </c>
      <c r="AV7" s="63" t="s">
        <v>1</v>
      </c>
      <c r="AW7" s="63" t="s">
        <v>15</v>
      </c>
      <c r="AX7" s="63" t="s">
        <v>16</v>
      </c>
      <c r="AY7" s="63" t="s">
        <v>2</v>
      </c>
      <c r="AZ7" s="64" t="s">
        <v>2</v>
      </c>
      <c r="BA7" s="62" t="s">
        <v>14</v>
      </c>
      <c r="BB7" s="63" t="s">
        <v>15</v>
      </c>
      <c r="BC7" s="63" t="s">
        <v>1</v>
      </c>
      <c r="BD7" s="63" t="s">
        <v>15</v>
      </c>
      <c r="BE7" s="63" t="s">
        <v>16</v>
      </c>
      <c r="BF7" s="63" t="s">
        <v>2</v>
      </c>
      <c r="BG7" s="64" t="s">
        <v>2</v>
      </c>
      <c r="BH7" s="62" t="s">
        <v>14</v>
      </c>
      <c r="BI7" s="63" t="s">
        <v>15</v>
      </c>
      <c r="BJ7" s="63" t="s">
        <v>1</v>
      </c>
      <c r="BK7" s="63" t="s">
        <v>15</v>
      </c>
      <c r="BL7" s="63" t="s">
        <v>16</v>
      </c>
      <c r="BM7" s="63" t="s">
        <v>2</v>
      </c>
      <c r="BN7" s="64" t="s">
        <v>2</v>
      </c>
    </row>
    <row r="8" spans="1:66" s="19" customFormat="1" ht="18" x14ac:dyDescent="0.2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43</v>
      </c>
      <c r="C8" s="34"/>
      <c r="D8" s="35"/>
      <c r="E8" s="36"/>
      <c r="F8" s="57" t="str">
        <f>IF(ISBLANK(E8)," - ",IF(G8=0,E8,E8+G8-1))</f>
        <v xml:space="preserve"> - </v>
      </c>
      <c r="G8" s="37"/>
      <c r="H8" s="38"/>
      <c r="I8" s="39" t="str">
        <f t="shared" ref="I8:I28" si="2">IF(OR(F8=0,E8=0)," - ",NETWORKDAYS(E8,F8))</f>
        <v xml:space="preserve"> - </v>
      </c>
      <c r="J8" s="42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</row>
    <row r="9" spans="1:66" s="25" customFormat="1" ht="24" x14ac:dyDescent="0.2">
      <c r="A9" s="24" t="str">
        <f t="shared" ref="A9" si="3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66" t="s">
        <v>44</v>
      </c>
      <c r="C9" s="25" t="s">
        <v>71</v>
      </c>
      <c r="D9" s="67"/>
      <c r="E9" s="46">
        <v>44130</v>
      </c>
      <c r="F9" s="47">
        <f>IF(ISBLANK(E9)," - ",IF(G9=0,E9,E9+G9-1))</f>
        <v>44131</v>
      </c>
      <c r="G9" s="26">
        <v>2</v>
      </c>
      <c r="H9" s="27">
        <v>0.5</v>
      </c>
      <c r="I9" s="28">
        <f t="shared" si="2"/>
        <v>2</v>
      </c>
      <c r="J9" s="43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</row>
    <row r="10" spans="1:66" s="19" customFormat="1" ht="18" x14ac:dyDescent="0.2">
      <c r="A10" s="17" t="str">
        <f>IF(ISERROR(VALUE(SUBSTITUTE(prevWBS,".",""))),"1",IF(ISERROR(FIND("`",SUBSTITUTE(prevWBS,".","`",1))),TEXT(VALUE(prevWBS)+1,"#"),TEXT(VALUE(LEFT(prevWBS,FIND("`",SUBSTITUTE(prevWBS,".","`",1))-1))+1,"#")))</f>
        <v>2</v>
      </c>
      <c r="B10" s="18" t="s">
        <v>24</v>
      </c>
      <c r="C10" s="90" t="s">
        <v>84</v>
      </c>
      <c r="D10" s="20"/>
      <c r="E10" s="48"/>
      <c r="F10" s="48" t="str">
        <f t="shared" ref="F10:F28" si="4">IF(ISBLANK(E10)," - ",IF(G10=0,E10,E10+G10-1))</f>
        <v xml:space="preserve"> - </v>
      </c>
      <c r="G10" s="21"/>
      <c r="H10" s="22"/>
      <c r="I10" s="23" t="str">
        <f t="shared" si="2"/>
        <v xml:space="preserve"> - </v>
      </c>
      <c r="J10" s="44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</row>
    <row r="11" spans="1:66" s="25" customFormat="1" ht="18" x14ac:dyDescent="0.2">
      <c r="A11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1" s="66" t="s">
        <v>45</v>
      </c>
      <c r="C11" s="25" t="s">
        <v>79</v>
      </c>
      <c r="D11" s="67"/>
      <c r="E11" s="46">
        <v>44132</v>
      </c>
      <c r="F11" s="47">
        <f t="shared" si="4"/>
        <v>44133</v>
      </c>
      <c r="G11" s="26">
        <v>2</v>
      </c>
      <c r="H11" s="27">
        <v>1</v>
      </c>
      <c r="I11" s="28">
        <f t="shared" si="2"/>
        <v>2</v>
      </c>
      <c r="J11" s="43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</row>
    <row r="12" spans="1:66" s="25" customFormat="1" ht="24.75" customHeight="1" x14ac:dyDescent="0.2">
      <c r="A12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2" s="66" t="s">
        <v>25</v>
      </c>
      <c r="C12" s="25" t="s">
        <v>80</v>
      </c>
      <c r="D12" s="67"/>
      <c r="E12" s="46">
        <v>44132</v>
      </c>
      <c r="F12" s="47">
        <f t="shared" si="4"/>
        <v>44133</v>
      </c>
      <c r="G12" s="26">
        <v>2</v>
      </c>
      <c r="H12" s="27">
        <v>1</v>
      </c>
      <c r="I12" s="28">
        <f t="shared" si="2"/>
        <v>2</v>
      </c>
      <c r="J12" s="43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</row>
    <row r="13" spans="1:66" s="25" customFormat="1" ht="18" x14ac:dyDescent="0.2">
      <c r="A13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3" s="66" t="s">
        <v>26</v>
      </c>
      <c r="C13" s="25" t="s">
        <v>79</v>
      </c>
      <c r="D13" s="67"/>
      <c r="E13" s="46">
        <v>44132</v>
      </c>
      <c r="F13" s="47">
        <f t="shared" si="4"/>
        <v>44133</v>
      </c>
      <c r="G13" s="26">
        <v>2</v>
      </c>
      <c r="H13" s="27">
        <v>1</v>
      </c>
      <c r="I13" s="28">
        <f t="shared" si="2"/>
        <v>2</v>
      </c>
      <c r="J13" s="43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</row>
    <row r="14" spans="1:66" s="25" customFormat="1" ht="18" x14ac:dyDescent="0.2">
      <c r="A14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4" s="66" t="s">
        <v>27</v>
      </c>
      <c r="C14" s="25" t="s">
        <v>79</v>
      </c>
      <c r="D14" s="67"/>
      <c r="E14" s="46">
        <v>44134</v>
      </c>
      <c r="F14" s="47">
        <f t="shared" ref="F14" si="5">IF(ISBLANK(E14)," - ",IF(G14=0,E14,E14+G14-1))</f>
        <v>44138</v>
      </c>
      <c r="G14" s="26">
        <v>5</v>
      </c>
      <c r="H14" s="27">
        <v>0</v>
      </c>
      <c r="I14" s="28">
        <f t="shared" ref="I14" si="6">IF(OR(F14=0,E14=0)," - ",NETWORKDAYS(E14,F14))</f>
        <v>3</v>
      </c>
      <c r="J14" s="43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</row>
    <row r="15" spans="1:66" s="25" customFormat="1" ht="18" x14ac:dyDescent="0.2">
      <c r="A15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5" s="66" t="s">
        <v>56</v>
      </c>
      <c r="C15" s="25" t="s">
        <v>79</v>
      </c>
      <c r="D15" s="67"/>
      <c r="E15" s="46">
        <v>44132</v>
      </c>
      <c r="F15" s="47">
        <f t="shared" si="4"/>
        <v>44134</v>
      </c>
      <c r="G15" s="26">
        <v>3</v>
      </c>
      <c r="H15" s="27">
        <v>0.8</v>
      </c>
      <c r="I15" s="28">
        <f t="shared" si="2"/>
        <v>3</v>
      </c>
      <c r="J15" s="43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</row>
    <row r="16" spans="1:66" s="25" customFormat="1" ht="18" x14ac:dyDescent="0.2">
      <c r="A16" s="24" t="str">
        <f t="shared" ref="A16:A20" si="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2.6</v>
      </c>
      <c r="B16" s="66" t="s">
        <v>30</v>
      </c>
      <c r="C16" s="25" t="s">
        <v>79</v>
      </c>
      <c r="D16" s="67"/>
      <c r="E16" s="46">
        <v>44133</v>
      </c>
      <c r="F16" s="47">
        <f>IF(ISBLANK(E16)," - ",IF(G16=0,E16,E16+G16-1))</f>
        <v>44138</v>
      </c>
      <c r="G16" s="26">
        <v>6</v>
      </c>
      <c r="H16" s="27">
        <v>0.2</v>
      </c>
      <c r="I16" s="28">
        <f t="shared" ref="I16:I20" si="8">IF(OR(F16=0,E16=0)," - ",NETWORKDAYS(E16,F16))</f>
        <v>4</v>
      </c>
      <c r="J16" s="43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</row>
    <row r="17" spans="1:80" s="25" customFormat="1" ht="18" x14ac:dyDescent="0.2">
      <c r="A17" s="24" t="str">
        <f t="shared" si="7"/>
        <v>2.7</v>
      </c>
      <c r="B17" s="66" t="s">
        <v>55</v>
      </c>
      <c r="C17" s="25" t="s">
        <v>79</v>
      </c>
      <c r="D17" s="67"/>
      <c r="E17" s="46">
        <v>44133</v>
      </c>
      <c r="F17" s="47">
        <f t="shared" ref="F17" si="9">IF(ISBLANK(E17)," - ",IF(G17=0,E17,E17+G17-1))</f>
        <v>44137</v>
      </c>
      <c r="G17" s="26">
        <v>5</v>
      </c>
      <c r="H17" s="27">
        <v>0.2</v>
      </c>
      <c r="I17" s="28">
        <f t="shared" si="8"/>
        <v>3</v>
      </c>
      <c r="J17" s="43"/>
      <c r="K17" s="50"/>
      <c r="L17" s="50"/>
      <c r="M17" s="51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</row>
    <row r="18" spans="1:80" s="25" customFormat="1" ht="18" x14ac:dyDescent="0.2">
      <c r="A18" s="24" t="str">
        <f t="shared" si="7"/>
        <v>2.8</v>
      </c>
      <c r="B18" s="66" t="s">
        <v>28</v>
      </c>
      <c r="C18" s="25" t="s">
        <v>80</v>
      </c>
      <c r="D18" s="67"/>
      <c r="E18" s="46">
        <v>44134</v>
      </c>
      <c r="F18" s="47">
        <f t="shared" ref="F18:F20" si="10">IF(ISBLANK(E18)," - ",IF(G18=0,E18,E18+G18-1))</f>
        <v>44134</v>
      </c>
      <c r="G18" s="26">
        <v>1</v>
      </c>
      <c r="H18" s="27">
        <v>0</v>
      </c>
      <c r="I18" s="28">
        <f t="shared" si="8"/>
        <v>1</v>
      </c>
      <c r="J18" s="43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</row>
    <row r="19" spans="1:80" s="25" customFormat="1" ht="27.75" customHeight="1" x14ac:dyDescent="0.2">
      <c r="A19" s="24" t="str">
        <f t="shared" si="7"/>
        <v>2.9</v>
      </c>
      <c r="B19" s="66" t="s">
        <v>41</v>
      </c>
      <c r="C19" s="25" t="s">
        <v>80</v>
      </c>
      <c r="D19" s="67"/>
      <c r="E19" s="46">
        <v>44137</v>
      </c>
      <c r="F19" s="47">
        <f t="shared" ref="F19" si="11">IF(ISBLANK(E19)," - ",IF(G19=0,E19,E19+G19-1))</f>
        <v>44140</v>
      </c>
      <c r="G19" s="26">
        <v>4</v>
      </c>
      <c r="H19" s="27">
        <v>0</v>
      </c>
      <c r="I19" s="28">
        <f t="shared" ref="I19" si="12">IF(OR(F19=0,E19=0)," - ",NETWORKDAYS(E19,F19))</f>
        <v>4</v>
      </c>
      <c r="J19" s="43"/>
      <c r="K19" s="50"/>
      <c r="L19" s="50"/>
      <c r="M19" s="51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</row>
    <row r="20" spans="1:80" s="25" customFormat="1" ht="18" x14ac:dyDescent="0.2">
      <c r="A20" s="24" t="str">
        <f t="shared" si="7"/>
        <v>2.10</v>
      </c>
      <c r="B20" s="66" t="s">
        <v>46</v>
      </c>
      <c r="C20" s="25" t="s">
        <v>80</v>
      </c>
      <c r="D20" s="67"/>
      <c r="E20" s="46">
        <v>44139</v>
      </c>
      <c r="F20" s="47">
        <f t="shared" si="10"/>
        <v>44142</v>
      </c>
      <c r="G20" s="26">
        <v>4</v>
      </c>
      <c r="H20" s="27">
        <v>0</v>
      </c>
      <c r="I20" s="28">
        <f t="shared" si="8"/>
        <v>3</v>
      </c>
      <c r="J20" s="43"/>
      <c r="K20" s="50"/>
      <c r="L20" s="50"/>
      <c r="M20" s="51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</row>
    <row r="21" spans="1:80" s="19" customFormat="1" ht="18" x14ac:dyDescent="0.2">
      <c r="A21" s="17" t="str">
        <f>IF(ISERROR(VALUE(SUBSTITUTE(prevWBS,".",""))),"1",IF(ISERROR(FIND("`",SUBSTITUTE(prevWBS,".","`",1))),TEXT(VALUE(prevWBS)+1,"#"),TEXT(VALUE(LEFT(prevWBS,FIND("`",SUBSTITUTE(prevWBS,".","`",1))-1))+1,"#")))</f>
        <v>3</v>
      </c>
      <c r="B21" s="18" t="s">
        <v>29</v>
      </c>
      <c r="C21" s="90" t="s">
        <v>85</v>
      </c>
      <c r="D21" s="20"/>
      <c r="E21" s="48"/>
      <c r="F21" s="48" t="str">
        <f t="shared" si="4"/>
        <v xml:space="preserve"> - </v>
      </c>
      <c r="G21" s="21"/>
      <c r="H21" s="22"/>
      <c r="I21" s="23" t="str">
        <f t="shared" si="2"/>
        <v xml:space="preserve"> - </v>
      </c>
      <c r="J21" s="44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</row>
    <row r="22" spans="1:80" s="25" customFormat="1" ht="18" x14ac:dyDescent="0.2">
      <c r="A22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2" s="66" t="s">
        <v>42</v>
      </c>
      <c r="C22" s="25" t="s">
        <v>77</v>
      </c>
      <c r="D22" s="67"/>
      <c r="E22" s="46">
        <v>44144</v>
      </c>
      <c r="F22" s="47">
        <f t="shared" si="4"/>
        <v>44145</v>
      </c>
      <c r="G22" s="26">
        <v>2</v>
      </c>
      <c r="H22" s="27">
        <v>0</v>
      </c>
      <c r="I22" s="28">
        <f t="shared" si="2"/>
        <v>2</v>
      </c>
      <c r="J22" s="43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</row>
    <row r="23" spans="1:80" s="25" customFormat="1" ht="18" x14ac:dyDescent="0.2">
      <c r="A23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3" s="66" t="s">
        <v>31</v>
      </c>
      <c r="C23" s="25" t="s">
        <v>77</v>
      </c>
      <c r="D23" s="67"/>
      <c r="E23" s="46">
        <v>44145</v>
      </c>
      <c r="F23" s="47">
        <f t="shared" si="4"/>
        <v>44147</v>
      </c>
      <c r="G23" s="26">
        <v>3</v>
      </c>
      <c r="H23" s="27">
        <v>0</v>
      </c>
      <c r="I23" s="28">
        <f t="shared" si="2"/>
        <v>3</v>
      </c>
      <c r="J23" s="43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</row>
    <row r="24" spans="1:80" s="25" customFormat="1" ht="18" x14ac:dyDescent="0.2">
      <c r="A24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4" s="66" t="s">
        <v>32</v>
      </c>
      <c r="C24" s="25" t="s">
        <v>77</v>
      </c>
      <c r="D24" s="67"/>
      <c r="E24" s="46">
        <v>44146</v>
      </c>
      <c r="F24" s="47">
        <f t="shared" si="4"/>
        <v>44147</v>
      </c>
      <c r="G24" s="26">
        <v>2</v>
      </c>
      <c r="H24" s="27">
        <v>0</v>
      </c>
      <c r="I24" s="28">
        <f t="shared" si="2"/>
        <v>2</v>
      </c>
      <c r="J24" s="43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</row>
    <row r="25" spans="1:80" s="25" customFormat="1" ht="18" x14ac:dyDescent="0.2">
      <c r="A25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5" s="66" t="s">
        <v>74</v>
      </c>
      <c r="C25" s="25" t="s">
        <v>77</v>
      </c>
      <c r="D25" s="67"/>
      <c r="E25" s="46">
        <v>44147</v>
      </c>
      <c r="F25" s="89">
        <f>IF(ISBLANK(E25)," - ",IF(G25=0,E25,E25+G25-1))</f>
        <v>44148</v>
      </c>
      <c r="G25" s="26">
        <v>2</v>
      </c>
      <c r="H25" s="27">
        <v>0</v>
      </c>
      <c r="I25" s="28">
        <f>IF(OR(F25=0,E25=0)," - ",NETWORKDAYS(E25,F25))</f>
        <v>2</v>
      </c>
      <c r="J25" s="43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</row>
    <row r="26" spans="1:80" s="25" customFormat="1" ht="18" x14ac:dyDescent="0.2">
      <c r="A26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6" s="66" t="s">
        <v>33</v>
      </c>
      <c r="C26" s="25" t="s">
        <v>77</v>
      </c>
      <c r="D26" s="67"/>
      <c r="E26" s="46">
        <v>44148</v>
      </c>
      <c r="F26" s="47">
        <f t="shared" si="4"/>
        <v>44152</v>
      </c>
      <c r="G26" s="26">
        <v>5</v>
      </c>
      <c r="H26" s="27">
        <v>0</v>
      </c>
      <c r="I26" s="28">
        <f t="shared" si="2"/>
        <v>3</v>
      </c>
      <c r="J26" s="43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80" s="19" customFormat="1" ht="18" x14ac:dyDescent="0.2">
      <c r="A27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3.6</v>
      </c>
      <c r="B27" s="66" t="s">
        <v>40</v>
      </c>
      <c r="C27" s="25" t="s">
        <v>77</v>
      </c>
      <c r="D27" s="67"/>
      <c r="E27" s="46">
        <v>44145</v>
      </c>
      <c r="F27" s="47">
        <f t="shared" ref="F27" si="13">IF(ISBLANK(E27)," - ",IF(G27=0,E27,E27+G27-1))</f>
        <v>44149</v>
      </c>
      <c r="G27" s="26">
        <v>5</v>
      </c>
      <c r="H27" s="27">
        <v>0</v>
      </c>
      <c r="I27" s="28">
        <f t="shared" ref="I27" si="14">IF(OR(F27=0,E27=0)," - ",NETWORKDAYS(E27,F27))</f>
        <v>4</v>
      </c>
      <c r="J27" s="43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25"/>
      <c r="BP27" s="25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</row>
    <row r="28" spans="1:80" s="25" customFormat="1" ht="18" x14ac:dyDescent="0.2">
      <c r="A28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3.7</v>
      </c>
      <c r="B28" s="66" t="s">
        <v>66</v>
      </c>
      <c r="C28" s="25" t="s">
        <v>77</v>
      </c>
      <c r="D28" s="67"/>
      <c r="E28" s="46">
        <v>44145</v>
      </c>
      <c r="F28" s="47">
        <f t="shared" si="4"/>
        <v>44156</v>
      </c>
      <c r="G28" s="26">
        <v>12</v>
      </c>
      <c r="H28" s="27">
        <v>0</v>
      </c>
      <c r="I28" s="28">
        <f t="shared" si="2"/>
        <v>9</v>
      </c>
      <c r="J28" s="43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</row>
    <row r="29" spans="1:80" s="25" customFormat="1" ht="18" x14ac:dyDescent="0.2">
      <c r="A29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3.8</v>
      </c>
      <c r="B29" s="66" t="s">
        <v>54</v>
      </c>
      <c r="C29" s="25" t="s">
        <v>77</v>
      </c>
      <c r="D29" s="67"/>
      <c r="E29" s="46">
        <v>44151</v>
      </c>
      <c r="F29" s="47">
        <f t="shared" ref="F29:F30" si="15">IF(ISBLANK(E29)," - ",IF(G29=0,E29,E29+G29-1))</f>
        <v>44155</v>
      </c>
      <c r="G29" s="26">
        <v>5</v>
      </c>
      <c r="H29" s="27">
        <v>0</v>
      </c>
      <c r="I29" s="28">
        <f t="shared" ref="I29:I30" si="16">IF(OR(F29=0,E29=0)," - ",NETWORKDAYS(E29,F29))</f>
        <v>5</v>
      </c>
      <c r="J29" s="4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</row>
    <row r="30" spans="1:80" s="19" customFormat="1" ht="18" x14ac:dyDescent="0.2">
      <c r="A30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3.9</v>
      </c>
      <c r="B30" s="66" t="s">
        <v>64</v>
      </c>
      <c r="C30" s="25" t="s">
        <v>78</v>
      </c>
      <c r="D30" s="67"/>
      <c r="E30" s="46">
        <v>44152</v>
      </c>
      <c r="F30" s="47">
        <f t="shared" si="15"/>
        <v>44156</v>
      </c>
      <c r="G30" s="26">
        <v>5</v>
      </c>
      <c r="H30" s="27">
        <v>0</v>
      </c>
      <c r="I30" s="28">
        <f t="shared" si="16"/>
        <v>4</v>
      </c>
      <c r="J30" s="43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25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</row>
    <row r="31" spans="1:80" s="19" customFormat="1" ht="18" x14ac:dyDescent="0.2">
      <c r="A31" s="17" t="str">
        <f>IF(ISERROR(VALUE(SUBSTITUTE(prevWBS,".",""))),"1",IF(ISERROR(FIND("`",SUBSTITUTE(prevWBS,".","`",1))),TEXT(VALUE(prevWBS)+1,"#"),TEXT(VALUE(LEFT(prevWBS,FIND("`",SUBSTITUTE(prevWBS,".","`",1))-1))+1,"#")))</f>
        <v>4</v>
      </c>
      <c r="B31" s="18" t="s">
        <v>34</v>
      </c>
      <c r="C31" s="90" t="s">
        <v>87</v>
      </c>
      <c r="D31" s="20"/>
      <c r="E31" s="48"/>
      <c r="F31" s="48" t="str">
        <f t="shared" ref="F31:F36" si="17">IF(ISBLANK(E31)," - ",IF(G31=0,E31,E31+G31-1))</f>
        <v xml:space="preserve"> - </v>
      </c>
      <c r="G31" s="21"/>
      <c r="H31" s="22"/>
      <c r="I31" s="23" t="str">
        <f t="shared" ref="I31:I36" si="18">IF(OR(F31=0,E31=0)," - ",NETWORKDAYS(E31,F31))</f>
        <v xml:space="preserve"> - </v>
      </c>
      <c r="J31" s="44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</row>
    <row r="32" spans="1:80" s="25" customFormat="1" ht="18" x14ac:dyDescent="0.2">
      <c r="A32" s="24" t="str">
        <f t="shared" ref="A32:A37" si="19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2" s="66" t="s">
        <v>35</v>
      </c>
      <c r="C32" s="25" t="s">
        <v>77</v>
      </c>
      <c r="D32" s="67"/>
      <c r="E32" s="46">
        <v>44158</v>
      </c>
      <c r="F32" s="47">
        <f t="shared" si="17"/>
        <v>44159</v>
      </c>
      <c r="G32" s="26">
        <v>2</v>
      </c>
      <c r="H32" s="27">
        <v>0</v>
      </c>
      <c r="I32" s="28">
        <f t="shared" si="18"/>
        <v>2</v>
      </c>
      <c r="J32" s="43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</row>
    <row r="33" spans="1:66" s="25" customFormat="1" ht="18" x14ac:dyDescent="0.2">
      <c r="A33" s="24" t="str">
        <f t="shared" si="19"/>
        <v>4.2</v>
      </c>
      <c r="B33" s="66" t="s">
        <v>36</v>
      </c>
      <c r="C33" s="25" t="s">
        <v>77</v>
      </c>
      <c r="D33" s="67"/>
      <c r="E33" s="46">
        <v>44158</v>
      </c>
      <c r="F33" s="47">
        <f t="shared" si="17"/>
        <v>44160</v>
      </c>
      <c r="G33" s="26">
        <v>3</v>
      </c>
      <c r="H33" s="27">
        <v>0</v>
      </c>
      <c r="I33" s="28">
        <f t="shared" si="18"/>
        <v>3</v>
      </c>
      <c r="J33" s="43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</row>
    <row r="34" spans="1:66" s="25" customFormat="1" ht="18" x14ac:dyDescent="0.2">
      <c r="A34" s="24" t="str">
        <f t="shared" si="19"/>
        <v>4.3</v>
      </c>
      <c r="B34" s="66" t="s">
        <v>37</v>
      </c>
      <c r="C34" s="25" t="s">
        <v>77</v>
      </c>
      <c r="D34" s="67"/>
      <c r="E34" s="46">
        <v>44159</v>
      </c>
      <c r="F34" s="47">
        <f t="shared" si="17"/>
        <v>44161</v>
      </c>
      <c r="G34" s="26">
        <v>3</v>
      </c>
      <c r="H34" s="27">
        <v>0</v>
      </c>
      <c r="I34" s="28">
        <f t="shared" si="18"/>
        <v>3</v>
      </c>
      <c r="J34" s="43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</row>
    <row r="35" spans="1:66" s="25" customFormat="1" ht="18" x14ac:dyDescent="0.2">
      <c r="A35" s="24" t="str">
        <f t="shared" si="19"/>
        <v>4.4</v>
      </c>
      <c r="B35" s="66" t="s">
        <v>39</v>
      </c>
      <c r="C35" s="25" t="s">
        <v>81</v>
      </c>
      <c r="D35" s="67"/>
      <c r="E35" s="46">
        <v>44159</v>
      </c>
      <c r="F35" s="47">
        <f t="shared" si="17"/>
        <v>44160</v>
      </c>
      <c r="G35" s="26">
        <v>2</v>
      </c>
      <c r="H35" s="27">
        <v>0</v>
      </c>
      <c r="I35" s="28">
        <f t="shared" si="18"/>
        <v>2</v>
      </c>
      <c r="J35" s="43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</row>
    <row r="36" spans="1:66" s="25" customFormat="1" ht="24" x14ac:dyDescent="0.2">
      <c r="A36" s="24" t="str">
        <f t="shared" si="19"/>
        <v>4.5</v>
      </c>
      <c r="B36" s="66" t="s">
        <v>53</v>
      </c>
      <c r="C36" s="25" t="s">
        <v>81</v>
      </c>
      <c r="D36" s="67"/>
      <c r="E36" s="46">
        <v>44160</v>
      </c>
      <c r="F36" s="47">
        <f t="shared" si="17"/>
        <v>44161</v>
      </c>
      <c r="G36" s="26">
        <v>2</v>
      </c>
      <c r="H36" s="27">
        <v>0</v>
      </c>
      <c r="I36" s="28">
        <f t="shared" si="18"/>
        <v>2</v>
      </c>
      <c r="J36" s="43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</row>
    <row r="37" spans="1:66" s="29" customFormat="1" ht="18" x14ac:dyDescent="0.2">
      <c r="A37" s="24" t="str">
        <f t="shared" si="19"/>
        <v>4.6</v>
      </c>
      <c r="B37" s="66" t="s">
        <v>38</v>
      </c>
      <c r="C37" s="25" t="s">
        <v>77</v>
      </c>
      <c r="D37" s="67"/>
      <c r="E37" s="46">
        <v>44161</v>
      </c>
      <c r="F37" s="88">
        <f t="shared" ref="F37:F55" si="20">IF(ISBLANK(E37)," - ",IF(G37=0,E37,E37+G37-1))</f>
        <v>44161</v>
      </c>
      <c r="G37" s="26">
        <v>1</v>
      </c>
      <c r="H37" s="27">
        <v>0</v>
      </c>
      <c r="I37" s="28">
        <f t="shared" ref="I37:I55" si="21">IF(OR(F37=0,E37=0)," - ",NETWORKDAYS(E37,F37))</f>
        <v>1</v>
      </c>
      <c r="J37" s="45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</row>
    <row r="38" spans="1:66" s="19" customFormat="1" ht="18" x14ac:dyDescent="0.2">
      <c r="A38" s="17" t="str">
        <f>IF(ISERROR(VALUE(SUBSTITUTE(prevWBS,".",""))),"1",IF(ISERROR(FIND("`",SUBSTITUTE(prevWBS,".","`",1))),TEXT(VALUE(prevWBS)+1,"#"),TEXT(VALUE(LEFT(prevWBS,FIND("`",SUBSTITUTE(prevWBS,".","`",1))-1))+1,"#")))</f>
        <v>5</v>
      </c>
      <c r="B38" s="18" t="s">
        <v>65</v>
      </c>
      <c r="C38" s="90" t="s">
        <v>88</v>
      </c>
      <c r="D38" s="20"/>
      <c r="E38" s="48"/>
      <c r="F38" s="48" t="str">
        <f t="shared" si="20"/>
        <v xml:space="preserve"> - </v>
      </c>
      <c r="G38" s="21"/>
      <c r="H38" s="22"/>
      <c r="I38" s="23" t="str">
        <f t="shared" si="21"/>
        <v xml:space="preserve"> - </v>
      </c>
      <c r="J38" s="44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</row>
    <row r="39" spans="1:66" s="25" customFormat="1" ht="18" x14ac:dyDescent="0.2">
      <c r="A39" s="24" t="str">
        <f t="shared" ref="A39:A48" si="22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9" s="66" t="s">
        <v>57</v>
      </c>
      <c r="C39" s="25" t="s">
        <v>75</v>
      </c>
      <c r="D39" s="67"/>
      <c r="E39" s="46">
        <v>44144</v>
      </c>
      <c r="F39" s="81">
        <f t="shared" si="20"/>
        <v>44145</v>
      </c>
      <c r="G39" s="26">
        <v>2</v>
      </c>
      <c r="H39" s="27">
        <v>0</v>
      </c>
      <c r="I39" s="28">
        <f t="shared" si="21"/>
        <v>2</v>
      </c>
      <c r="J39" s="43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</row>
    <row r="40" spans="1:66" s="25" customFormat="1" ht="18" x14ac:dyDescent="0.2">
      <c r="A40" s="24" t="str">
        <f t="shared" si="22"/>
        <v>5.2</v>
      </c>
      <c r="B40" s="66" t="s">
        <v>58</v>
      </c>
      <c r="C40" s="25" t="s">
        <v>75</v>
      </c>
      <c r="D40" s="67"/>
      <c r="E40" s="46">
        <v>44145</v>
      </c>
      <c r="F40" s="81">
        <f t="shared" si="20"/>
        <v>44146</v>
      </c>
      <c r="G40" s="26">
        <v>2</v>
      </c>
      <c r="H40" s="27">
        <v>0</v>
      </c>
      <c r="I40" s="28">
        <f t="shared" si="21"/>
        <v>2</v>
      </c>
      <c r="J40" s="43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</row>
    <row r="41" spans="1:66" s="25" customFormat="1" ht="18" x14ac:dyDescent="0.2">
      <c r="A41" s="24" t="str">
        <f t="shared" si="22"/>
        <v>5.3</v>
      </c>
      <c r="B41" s="66" t="s">
        <v>59</v>
      </c>
      <c r="C41" s="25" t="s">
        <v>75</v>
      </c>
      <c r="D41" s="67"/>
      <c r="E41" s="46">
        <v>44147</v>
      </c>
      <c r="F41" s="81">
        <f t="shared" si="20"/>
        <v>44147</v>
      </c>
      <c r="G41" s="26">
        <v>1</v>
      </c>
      <c r="H41" s="27">
        <v>0</v>
      </c>
      <c r="I41" s="28">
        <f t="shared" si="21"/>
        <v>1</v>
      </c>
      <c r="J41" s="43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</row>
    <row r="42" spans="1:66" s="25" customFormat="1" ht="18" x14ac:dyDescent="0.2">
      <c r="A42" s="24" t="str">
        <f t="shared" si="22"/>
        <v>5.4</v>
      </c>
      <c r="B42" s="66" t="s">
        <v>60</v>
      </c>
      <c r="C42" s="25" t="s">
        <v>75</v>
      </c>
      <c r="D42" s="67"/>
      <c r="E42" s="46">
        <v>44147</v>
      </c>
      <c r="F42" s="81">
        <f t="shared" si="20"/>
        <v>44147</v>
      </c>
      <c r="G42" s="26">
        <v>1</v>
      </c>
      <c r="H42" s="27">
        <v>0</v>
      </c>
      <c r="I42" s="28">
        <f t="shared" si="21"/>
        <v>1</v>
      </c>
      <c r="J42" s="43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</row>
    <row r="43" spans="1:66" s="25" customFormat="1" ht="18" x14ac:dyDescent="0.2">
      <c r="A43" s="24" t="str">
        <f t="shared" si="22"/>
        <v>5.5</v>
      </c>
      <c r="B43" s="66" t="s">
        <v>61</v>
      </c>
      <c r="C43" s="25" t="s">
        <v>75</v>
      </c>
      <c r="D43" s="67"/>
      <c r="E43" s="46">
        <v>44147</v>
      </c>
      <c r="F43" s="81">
        <f t="shared" si="20"/>
        <v>44147</v>
      </c>
      <c r="G43" s="26">
        <v>1</v>
      </c>
      <c r="H43" s="27">
        <v>0</v>
      </c>
      <c r="I43" s="28">
        <f t="shared" si="21"/>
        <v>1</v>
      </c>
      <c r="J43" s="43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</row>
    <row r="44" spans="1:66" s="29" customFormat="1" ht="18" x14ac:dyDescent="0.2">
      <c r="A44" s="24" t="str">
        <f t="shared" si="22"/>
        <v>5.6</v>
      </c>
      <c r="B44" s="66" t="s">
        <v>62</v>
      </c>
      <c r="C44" s="25" t="s">
        <v>75</v>
      </c>
      <c r="D44" s="67"/>
      <c r="E44" s="46">
        <v>44148</v>
      </c>
      <c r="F44" s="81">
        <f t="shared" si="20"/>
        <v>44150</v>
      </c>
      <c r="G44" s="26">
        <v>3</v>
      </c>
      <c r="H44" s="27">
        <v>0</v>
      </c>
      <c r="I44" s="28">
        <f t="shared" si="21"/>
        <v>1</v>
      </c>
      <c r="J44" s="45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</row>
    <row r="45" spans="1:66" s="29" customFormat="1" ht="18" x14ac:dyDescent="0.2">
      <c r="A45" s="24" t="str">
        <f t="shared" si="22"/>
        <v>5.7</v>
      </c>
      <c r="B45" s="66" t="s">
        <v>63</v>
      </c>
      <c r="C45" s="25" t="s">
        <v>75</v>
      </c>
      <c r="D45" s="67"/>
      <c r="E45" s="46">
        <v>44148</v>
      </c>
      <c r="F45" s="81">
        <f t="shared" si="20"/>
        <v>44150</v>
      </c>
      <c r="G45" s="26">
        <v>3</v>
      </c>
      <c r="H45" s="27">
        <v>0</v>
      </c>
      <c r="I45" s="28">
        <f t="shared" si="21"/>
        <v>1</v>
      </c>
      <c r="J45" s="45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</row>
    <row r="46" spans="1:66" s="30" customFormat="1" ht="18" x14ac:dyDescent="0.2">
      <c r="A46" s="24" t="str">
        <f t="shared" si="22"/>
        <v>5.8</v>
      </c>
      <c r="B46" s="66" t="s">
        <v>67</v>
      </c>
      <c r="C46" s="25" t="s">
        <v>75</v>
      </c>
      <c r="D46" s="67"/>
      <c r="E46" s="46">
        <v>44151</v>
      </c>
      <c r="F46" s="81">
        <f t="shared" si="20"/>
        <v>44153</v>
      </c>
      <c r="G46" s="26">
        <v>3</v>
      </c>
      <c r="H46" s="27">
        <v>0</v>
      </c>
      <c r="I46" s="28">
        <f t="shared" si="21"/>
        <v>3</v>
      </c>
      <c r="J46" s="7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</row>
    <row r="47" spans="1:66" s="29" customFormat="1" ht="18" x14ac:dyDescent="0.2">
      <c r="A47" s="24" t="str">
        <f t="shared" si="22"/>
        <v>5.9</v>
      </c>
      <c r="B47" s="66" t="s">
        <v>68</v>
      </c>
      <c r="C47" s="25" t="s">
        <v>76</v>
      </c>
      <c r="D47" s="67"/>
      <c r="E47" s="46">
        <v>44152</v>
      </c>
      <c r="F47" s="81">
        <f t="shared" ref="F47:F48" si="23">IF(ISBLANK(E47)," - ",IF(G47=0,E47,E47+G47-1))</f>
        <v>44153</v>
      </c>
      <c r="G47" s="26">
        <v>2</v>
      </c>
      <c r="H47" s="27">
        <v>0</v>
      </c>
      <c r="I47" s="28">
        <f t="shared" ref="I47:I48" si="24">IF(OR(F47=0,E47=0)," - ",NETWORKDAYS(E47,F47))</f>
        <v>2</v>
      </c>
      <c r="J47" s="71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</row>
    <row r="48" spans="1:66" s="30" customFormat="1" ht="18" x14ac:dyDescent="0.2">
      <c r="A48" s="24" t="str">
        <f t="shared" si="22"/>
        <v>5.10</v>
      </c>
      <c r="B48" s="66" t="s">
        <v>69</v>
      </c>
      <c r="C48" s="25" t="s">
        <v>76</v>
      </c>
      <c r="D48" s="67"/>
      <c r="E48" s="46">
        <v>44153</v>
      </c>
      <c r="F48" s="81">
        <f t="shared" si="23"/>
        <v>44154</v>
      </c>
      <c r="G48" s="26">
        <v>2</v>
      </c>
      <c r="H48" s="27">
        <v>0</v>
      </c>
      <c r="I48" s="28">
        <f t="shared" si="24"/>
        <v>2</v>
      </c>
      <c r="J48" s="7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</row>
    <row r="49" spans="1:66" s="19" customFormat="1" ht="18" x14ac:dyDescent="0.2">
      <c r="A49" s="17" t="str">
        <f>IF(ISERROR(VALUE(SUBSTITUTE(prevWBS,".",""))),"1",IF(ISERROR(FIND("`",SUBSTITUTE(prevWBS,".","`",1))),TEXT(VALUE(prevWBS)+1,"#"),TEXT(VALUE(LEFT(prevWBS,FIND("`",SUBSTITUTE(prevWBS,".","`",1))-1))+1,"#")))</f>
        <v>6</v>
      </c>
      <c r="B49" s="18" t="s">
        <v>47</v>
      </c>
      <c r="D49" s="20"/>
      <c r="E49" s="48"/>
      <c r="F49" s="48" t="str">
        <f t="shared" si="20"/>
        <v xml:space="preserve"> - </v>
      </c>
      <c r="G49" s="21"/>
      <c r="H49" s="22"/>
      <c r="I49" s="23" t="str">
        <f t="shared" si="21"/>
        <v xml:space="preserve"> - </v>
      </c>
      <c r="J49" s="44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</row>
    <row r="50" spans="1:66" s="25" customFormat="1" ht="18" x14ac:dyDescent="0.2">
      <c r="A50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50" s="66" t="s">
        <v>48</v>
      </c>
      <c r="C50" s="25" t="s">
        <v>71</v>
      </c>
      <c r="D50" s="67"/>
      <c r="E50" s="46">
        <v>44145</v>
      </c>
      <c r="F50" s="47">
        <f t="shared" ref="F50" si="25">IF(ISBLANK(E50)," - ",IF(G50=0,E50,E50+G50-1))</f>
        <v>44145</v>
      </c>
      <c r="G50" s="26">
        <v>1</v>
      </c>
      <c r="H50" s="27">
        <v>0</v>
      </c>
      <c r="I50" s="28">
        <f t="shared" ref="I50" si="26">IF(OR(F50=0,E50=0)," - ",NETWORKDAYS(E50,F50))</f>
        <v>1</v>
      </c>
      <c r="J50" s="43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</row>
    <row r="51" spans="1:66" s="25" customFormat="1" ht="18" x14ac:dyDescent="0.2">
      <c r="A51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6.2</v>
      </c>
      <c r="B51" s="66" t="s">
        <v>49</v>
      </c>
      <c r="C51" s="25" t="s">
        <v>82</v>
      </c>
      <c r="D51" s="67"/>
      <c r="E51" s="46">
        <v>44144</v>
      </c>
      <c r="F51" s="47">
        <f t="shared" si="20"/>
        <v>44144</v>
      </c>
      <c r="G51" s="26">
        <v>1</v>
      </c>
      <c r="H51" s="27">
        <v>0</v>
      </c>
      <c r="I51" s="28">
        <f t="shared" si="21"/>
        <v>1</v>
      </c>
      <c r="J51" s="43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</row>
    <row r="52" spans="1:66" s="25" customFormat="1" ht="18" x14ac:dyDescent="0.2">
      <c r="A52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6.3</v>
      </c>
      <c r="B52" s="66" t="s">
        <v>51</v>
      </c>
      <c r="C52" s="25" t="s">
        <v>82</v>
      </c>
      <c r="D52" s="67"/>
      <c r="E52" s="46">
        <v>44162</v>
      </c>
      <c r="F52" s="47">
        <f>IF(ISBLANK(E52)," - ",IF(G52=0,E52,E52+G52-1))</f>
        <v>44162</v>
      </c>
      <c r="G52" s="26">
        <v>1</v>
      </c>
      <c r="H52" s="27">
        <v>0</v>
      </c>
      <c r="I52" s="28">
        <f>IF(OR(F52=0,E52=0)," - ",NETWORKDAYS(E52,F52))</f>
        <v>1</v>
      </c>
      <c r="J52" s="43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</row>
    <row r="53" spans="1:66" s="19" customFormat="1" ht="18" x14ac:dyDescent="0.2">
      <c r="A53" s="17" t="str">
        <f>IF(ISERROR(VALUE(SUBSTITUTE(prevWBS,".",""))),"1",IF(ISERROR(FIND("`",SUBSTITUTE(prevWBS,".","`",1))),TEXT(VALUE(prevWBS)+1,"#"),TEXT(VALUE(LEFT(prevWBS,FIND("`",SUBSTITUTE(prevWBS,".","`",1))-1))+1,"#")))</f>
        <v>7</v>
      </c>
      <c r="B53" s="18" t="s">
        <v>50</v>
      </c>
      <c r="C53" s="90" t="s">
        <v>89</v>
      </c>
      <c r="D53" s="20"/>
      <c r="E53" s="48"/>
      <c r="F53" s="48" t="str">
        <f t="shared" si="20"/>
        <v xml:space="preserve"> - </v>
      </c>
      <c r="G53" s="21"/>
      <c r="H53" s="22"/>
      <c r="I53" s="23" t="str">
        <f t="shared" si="21"/>
        <v xml:space="preserve"> - </v>
      </c>
      <c r="J53" s="44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</row>
    <row r="54" spans="1:66" s="25" customFormat="1" ht="18" x14ac:dyDescent="0.2">
      <c r="A54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7.1</v>
      </c>
      <c r="B54" s="66" t="s">
        <v>70</v>
      </c>
      <c r="C54" s="25" t="s">
        <v>83</v>
      </c>
      <c r="D54" s="67"/>
      <c r="E54" s="46">
        <v>44162</v>
      </c>
      <c r="F54" s="47">
        <f t="shared" si="20"/>
        <v>44162</v>
      </c>
      <c r="G54" s="26">
        <v>1</v>
      </c>
      <c r="H54" s="27">
        <v>0</v>
      </c>
      <c r="I54" s="28">
        <f t="shared" si="21"/>
        <v>1</v>
      </c>
      <c r="J54" s="43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</row>
    <row r="55" spans="1:66" s="25" customFormat="1" ht="18" x14ac:dyDescent="0.2">
      <c r="A55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7.2</v>
      </c>
      <c r="B55" s="66" t="s">
        <v>52</v>
      </c>
      <c r="C55" s="25" t="s">
        <v>77</v>
      </c>
      <c r="D55" s="67"/>
      <c r="E55" s="46">
        <v>44165</v>
      </c>
      <c r="F55" s="47">
        <f t="shared" si="20"/>
        <v>44165</v>
      </c>
      <c r="G55" s="26">
        <v>1</v>
      </c>
      <c r="H55" s="27">
        <v>0</v>
      </c>
      <c r="I55" s="28">
        <f t="shared" si="21"/>
        <v>1</v>
      </c>
      <c r="J55" s="43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</row>
  </sheetData>
  <sheetProtection formatCells="0" formatColumns="0" formatRows="0" insertRows="0" deleteRows="0"/>
  <dataConsolidate/>
  <mergeCells count="20">
    <mergeCell ref="AF4:AL4"/>
    <mergeCell ref="AF5:AL5"/>
    <mergeCell ref="BH4:BN4"/>
    <mergeCell ref="BH5:BN5"/>
    <mergeCell ref="AM5:AS5"/>
    <mergeCell ref="AT4:AZ4"/>
    <mergeCell ref="AT5:AZ5"/>
    <mergeCell ref="AM4:AS4"/>
    <mergeCell ref="BA4:BG4"/>
    <mergeCell ref="BA5:BG5"/>
    <mergeCell ref="K1:AE1"/>
    <mergeCell ref="C5:E5"/>
    <mergeCell ref="R4:X4"/>
    <mergeCell ref="K4:Q4"/>
    <mergeCell ref="C4:E4"/>
    <mergeCell ref="R5:X5"/>
    <mergeCell ref="K5:Q5"/>
    <mergeCell ref="Y4:AE4"/>
    <mergeCell ref="Y5:AE5"/>
    <mergeCell ref="G4:H4"/>
  </mergeCells>
  <phoneticPr fontId="3" type="noConversion"/>
  <conditionalFormatting sqref="H8:H13 H28 H15 H21:H23 H25">
    <cfRule type="dataBar" priority="9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23" priority="140">
      <formula>K$6=TODAY()</formula>
    </cfRule>
  </conditionalFormatting>
  <conditionalFormatting sqref="K8:BN13 K18:BN18 K15:BN16 K20:BN55">
    <cfRule type="expression" dxfId="22" priority="143">
      <formula>AND($E8&lt;=K$6,ROUNDDOWN(($F8-$E8+1)*$H8,0)+$E8-1&gt;=K$6)</formula>
    </cfRule>
    <cfRule type="expression" dxfId="21" priority="144">
      <formula>AND(NOT(ISBLANK($E8)),$E8&lt;=K$6,$F8&gt;=K$6)</formula>
    </cfRule>
  </conditionalFormatting>
  <conditionalFormatting sqref="K6:BN13 K28:BN28 K15:BN15 K21:BN26">
    <cfRule type="expression" dxfId="20" priority="103">
      <formula>K$6=TODAY()</formula>
    </cfRule>
  </conditionalFormatting>
  <conditionalFormatting sqref="H16 H20 H18">
    <cfRule type="dataBar" priority="9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{252EE615-CF5A-4E28-B5F2-5C74EE8EEADB}</x14:id>
        </ext>
      </extLst>
    </cfRule>
  </conditionalFormatting>
  <conditionalFormatting sqref="K16:BN16 K20:BN20 K18:BN18">
    <cfRule type="expression" dxfId="19" priority="93">
      <formula>K$6=TODAY()</formula>
    </cfRule>
  </conditionalFormatting>
  <conditionalFormatting sqref="H24:H25">
    <cfRule type="dataBar" priority="8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{A2D7181F-914C-4137-A5BF-1ED602A287A4}</x14:id>
        </ext>
      </extLst>
    </cfRule>
  </conditionalFormatting>
  <conditionalFormatting sqref="H26">
    <cfRule type="dataBar" priority="8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{E8FB334F-04B2-4389-9055-61B3366570E6}</x14:id>
        </ext>
      </extLst>
    </cfRule>
  </conditionalFormatting>
  <conditionalFormatting sqref="H31:H36">
    <cfRule type="dataBar" priority="6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{58AD23F7-54BC-42E4-8102-48DB4C98F6B2}</x14:id>
        </ext>
      </extLst>
    </cfRule>
  </conditionalFormatting>
  <conditionalFormatting sqref="K31:BN37">
    <cfRule type="expression" dxfId="18" priority="67">
      <formula>K$6=TODAY()</formula>
    </cfRule>
  </conditionalFormatting>
  <conditionalFormatting sqref="H37">
    <cfRule type="dataBar" priority="6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{BA08E7F6-0238-4F3A-BA3D-DD7DE38FB686}</x14:id>
        </ext>
      </extLst>
    </cfRule>
  </conditionalFormatting>
  <conditionalFormatting sqref="H38:H43">
    <cfRule type="dataBar" priority="5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{BAE864F0-785B-405C-B3A9-7B39C0D40212}</x14:id>
        </ext>
      </extLst>
    </cfRule>
  </conditionalFormatting>
  <conditionalFormatting sqref="K38:BN46">
    <cfRule type="expression" dxfId="17" priority="60">
      <formula>K$6=TODAY()</formula>
    </cfRule>
  </conditionalFormatting>
  <conditionalFormatting sqref="H44">
    <cfRule type="dataBar" priority="5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{FB036B42-152B-423A-BF5D-E2155FA56777}</x14:id>
        </ext>
      </extLst>
    </cfRule>
  </conditionalFormatting>
  <conditionalFormatting sqref="H45">
    <cfRule type="dataBar" priority="5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{DCA2DF6B-B4FF-4BBB-A0C7-9EC56EDBD4C0}</x14:id>
        </ext>
      </extLst>
    </cfRule>
  </conditionalFormatting>
  <conditionalFormatting sqref="H46">
    <cfRule type="dataBar" priority="5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{290FABD9-FEB8-4675-9D6F-66656E83319F}</x14:id>
        </ext>
      </extLst>
    </cfRule>
  </conditionalFormatting>
  <conditionalFormatting sqref="H51:H52 H49">
    <cfRule type="dataBar" priority="5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{BBC8D0D8-4693-4517-8AAD-6CF486F978BF}</x14:id>
        </ext>
      </extLst>
    </cfRule>
  </conditionalFormatting>
  <conditionalFormatting sqref="K49:BN49 K51:BN52">
    <cfRule type="expression" dxfId="16" priority="53">
      <formula>K$6=TODAY()</formula>
    </cfRule>
  </conditionalFormatting>
  <conditionalFormatting sqref="H53:H55">
    <cfRule type="dataBar" priority="4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{CF7B259C-5BDA-4DF6-8147-A1081544A694}</x14:id>
        </ext>
      </extLst>
    </cfRule>
  </conditionalFormatting>
  <conditionalFormatting sqref="K53:BN55">
    <cfRule type="expression" dxfId="15" priority="46">
      <formula>K$6=TODAY()</formula>
    </cfRule>
  </conditionalFormatting>
  <conditionalFormatting sqref="K47:BN48">
    <cfRule type="expression" dxfId="14" priority="39">
      <formula>K$6=TODAY()</formula>
    </cfRule>
  </conditionalFormatting>
  <conditionalFormatting sqref="H47">
    <cfRule type="dataBar" priority="3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{A6D80B09-F70D-41D2-A494-C0872FB59A4A}</x14:id>
        </ext>
      </extLst>
    </cfRule>
  </conditionalFormatting>
  <conditionalFormatting sqref="H48">
    <cfRule type="dataBar" priority="3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{6AB60CA2-DFCE-4899-929C-88299506E873}</x14:id>
        </ext>
      </extLst>
    </cfRule>
  </conditionalFormatting>
  <conditionalFormatting sqref="H30">
    <cfRule type="dataBar" priority="2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{C4723906-ED3A-446A-AAD4-28DD30BCB485}</x14:id>
        </ext>
      </extLst>
    </cfRule>
  </conditionalFormatting>
  <conditionalFormatting sqref="K30:BN30">
    <cfRule type="expression" dxfId="13" priority="22">
      <formula>K$6=TODAY()</formula>
    </cfRule>
  </conditionalFormatting>
  <conditionalFormatting sqref="K27:BN27">
    <cfRule type="expression" dxfId="12" priority="30">
      <formula>K$6=TODAY()</formula>
    </cfRule>
  </conditionalFormatting>
  <conditionalFormatting sqref="H27">
    <cfRule type="dataBar" priority="2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{B957260C-CF03-475D-B1C5-A2325B8566D9}</x14:id>
        </ext>
      </extLst>
    </cfRule>
  </conditionalFormatting>
  <conditionalFormatting sqref="K29:BN29">
    <cfRule type="expression" dxfId="11" priority="26">
      <formula>K$6=TODAY()</formula>
    </cfRule>
  </conditionalFormatting>
  <conditionalFormatting sqref="H29">
    <cfRule type="dataBar" priority="2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{151B359C-12C1-4F75-AB09-493F1B920A4F}</x14:id>
        </ext>
      </extLst>
    </cfRule>
  </conditionalFormatting>
  <conditionalFormatting sqref="H19">
    <cfRule type="dataBar" priority="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{D17D2905-D868-4B5E-93EF-DDA8F4DA383A}</x14:id>
        </ext>
      </extLst>
    </cfRule>
  </conditionalFormatting>
  <conditionalFormatting sqref="H50">
    <cfRule type="dataBar" priority="1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{4AD3A425-7C19-4434-A545-9C0E45FC0630}</x14:id>
        </ext>
      </extLst>
    </cfRule>
  </conditionalFormatting>
  <conditionalFormatting sqref="H52">
    <cfRule type="dataBar" priority="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{871AECA2-DC7A-41EF-8475-23E5AFFAF6CE}</x14:id>
        </ext>
      </extLst>
    </cfRule>
  </conditionalFormatting>
  <conditionalFormatting sqref="H17">
    <cfRule type="dataBar" priority="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{F036B966-1D3E-4911-9938-318D66389B31}</x14:id>
        </ext>
      </extLst>
    </cfRule>
  </conditionalFormatting>
  <conditionalFormatting sqref="H14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{E04299D2-A4D9-43A9-BED8-19530BB6AD07}</x14:id>
        </ext>
      </extLst>
    </cfRule>
  </conditionalFormatting>
  <conditionalFormatting sqref="K19:BN19">
    <cfRule type="expression" dxfId="10" priority="19">
      <formula>AND($E19&lt;=K$6,ROUNDDOWN(($F19-$E19+1)*$H19,0)+$E19-1&gt;=K$6)</formula>
    </cfRule>
    <cfRule type="expression" dxfId="9" priority="20">
      <formula>AND(NOT(ISBLANK($E19)),$E19&lt;=K$6,$F19&gt;=K$6)</formula>
    </cfRule>
  </conditionalFormatting>
  <conditionalFormatting sqref="K19:BN19">
    <cfRule type="expression" dxfId="8" priority="18">
      <formula>K$6=TODAY()</formula>
    </cfRule>
  </conditionalFormatting>
  <conditionalFormatting sqref="K50:BN50">
    <cfRule type="expression" dxfId="7" priority="14">
      <formula>K$6=TODAY()</formula>
    </cfRule>
  </conditionalFormatting>
  <conditionalFormatting sqref="K52:BN52">
    <cfRule type="expression" dxfId="6" priority="10">
      <formula>K$6=TODAY()</formula>
    </cfRule>
  </conditionalFormatting>
  <conditionalFormatting sqref="K17:BN17">
    <cfRule type="expression" dxfId="5" priority="7">
      <formula>AND($E17&lt;=K$6,ROUNDDOWN(($F17-$E17+1)*$H17,0)+$E17-1&gt;=K$6)</formula>
    </cfRule>
    <cfRule type="expression" dxfId="4" priority="8">
      <formula>AND(NOT(ISBLANK($E17)),$E17&lt;=K$6,$F17&gt;=K$6)</formula>
    </cfRule>
  </conditionalFormatting>
  <conditionalFormatting sqref="K17:BN17">
    <cfRule type="expression" dxfId="3" priority="6">
      <formula>K$6=TODAY()</formula>
    </cfRule>
  </conditionalFormatting>
  <conditionalFormatting sqref="K14:BN14">
    <cfRule type="expression" dxfId="2" priority="3">
      <formula>AND($E14&lt;=K$6,ROUNDDOWN(($F14-$E14+1)*$H14,0)+$E14-1&gt;=K$6)</formula>
    </cfRule>
    <cfRule type="expression" dxfId="1" priority="4">
      <formula>AND(NOT(ISBLANK($E14)),$E14&lt;=K$6,$F14&gt;=K$6)</formula>
    </cfRule>
  </conditionalFormatting>
  <conditionalFormatting sqref="K14:BN14">
    <cfRule type="expression" dxfId="0" priority="2">
      <formula>K$6=TODAY()</formula>
    </cfRule>
  </conditionalFormatting>
  <pageMargins left="0.25" right="0.25" top="0.5" bottom="0.5" header="0.5" footer="0.25"/>
  <pageSetup scale="44" fitToHeight="0" orientation="portrait" r:id="rId1"/>
  <headerFooter alignWithMargins="0"/>
  <ignoredErrors>
    <ignoredError sqref="E10 E21 G10:H10 G21:H21 H22 H28" unlockedFormula="1"/>
    <ignoredError sqref="A21 A1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H8:H13 H28 H15 H21:H23 H25</xm:sqref>
        </x14:conditionalFormatting>
        <x14:conditionalFormatting xmlns:xm="http://schemas.microsoft.com/office/excel/2006/main">
          <x14:cfRule type="dataBar" id="{252EE615-CF5A-4E28-B5F2-5C74EE8EEA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H16 H20 H18</xm:sqref>
        </x14:conditionalFormatting>
        <x14:conditionalFormatting xmlns:xm="http://schemas.microsoft.com/office/excel/2006/main">
          <x14:cfRule type="dataBar" id="{A2D7181F-914C-4137-A5BF-1ED602A287A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H24:H25</xm:sqref>
        </x14:conditionalFormatting>
        <x14:conditionalFormatting xmlns:xm="http://schemas.microsoft.com/office/excel/2006/main">
          <x14:cfRule type="dataBar" id="{E8FB334F-04B2-4389-9055-61B336657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58AD23F7-54BC-42E4-8102-48DB4C98F6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H31:H36</xm:sqref>
        </x14:conditionalFormatting>
        <x14:conditionalFormatting xmlns:xm="http://schemas.microsoft.com/office/excel/2006/main">
          <x14:cfRule type="dataBar" id="{BA08E7F6-0238-4F3A-BA3D-DD7DE38FB6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H37</xm:sqref>
        </x14:conditionalFormatting>
        <x14:conditionalFormatting xmlns:xm="http://schemas.microsoft.com/office/excel/2006/main">
          <x14:cfRule type="dataBar" id="{BAE864F0-785B-405C-B3A9-7B39C0D402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H38:H43</xm:sqref>
        </x14:conditionalFormatting>
        <x14:conditionalFormatting xmlns:xm="http://schemas.microsoft.com/office/excel/2006/main">
          <x14:cfRule type="dataBar" id="{FB036B42-152B-423A-BF5D-E2155FA567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DCA2DF6B-B4FF-4BBB-A0C7-9EC56EDBD4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290FABD9-FEB8-4675-9D6F-66656E8331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BBC8D0D8-4693-4517-8AAD-6CF486F978B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H51:H52 H49</xm:sqref>
        </x14:conditionalFormatting>
        <x14:conditionalFormatting xmlns:xm="http://schemas.microsoft.com/office/excel/2006/main">
          <x14:cfRule type="dataBar" id="{CF7B259C-5BDA-4DF6-8147-A1081544A6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H53:H55</xm:sqref>
        </x14:conditionalFormatting>
        <x14:conditionalFormatting xmlns:xm="http://schemas.microsoft.com/office/excel/2006/main">
          <x14:cfRule type="dataBar" id="{A6D80B09-F70D-41D2-A494-C0872FB59A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H47</xm:sqref>
        </x14:conditionalFormatting>
        <x14:conditionalFormatting xmlns:xm="http://schemas.microsoft.com/office/excel/2006/main">
          <x14:cfRule type="dataBar" id="{6AB60CA2-DFCE-4899-929C-88299506E8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H48</xm:sqref>
        </x14:conditionalFormatting>
        <x14:conditionalFormatting xmlns:xm="http://schemas.microsoft.com/office/excel/2006/main">
          <x14:cfRule type="dataBar" id="{C4723906-ED3A-446A-AAD4-28DD30BCB4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957260C-CF03-475D-B1C5-A2325B8566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151B359C-12C1-4F75-AB09-493F1B920A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D17D2905-D868-4B5E-93EF-DDA8F4DA38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4AD3A425-7C19-4434-A545-9C0E45FC06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H50</xm:sqref>
        </x14:conditionalFormatting>
        <x14:conditionalFormatting xmlns:xm="http://schemas.microsoft.com/office/excel/2006/main">
          <x14:cfRule type="dataBar" id="{871AECA2-DC7A-41EF-8475-23E5AFFAF6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H52</xm:sqref>
        </x14:conditionalFormatting>
        <x14:conditionalFormatting xmlns:xm="http://schemas.microsoft.com/office/excel/2006/main">
          <x14:cfRule type="dataBar" id="{F036B966-1D3E-4911-9938-318D66389B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E04299D2-A4D9-43A9-BED8-19530BB6AD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family</cp:lastModifiedBy>
  <cp:lastPrinted>2020-11-18T20:24:09Z</cp:lastPrinted>
  <dcterms:created xsi:type="dcterms:W3CDTF">2010-06-09T16:05:03Z</dcterms:created>
  <dcterms:modified xsi:type="dcterms:W3CDTF">2020-11-21T10:08:37Z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