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602811f819b108/Documents/"/>
    </mc:Choice>
  </mc:AlternateContent>
  <xr:revisionPtr revIDLastSave="96" documentId="8_{33069DD9-847E-47AB-9A52-0C3C58BD45D8}" xr6:coauthVersionLast="45" xr6:coauthVersionMax="45" xr10:uidLastSave="{FC1F6AAE-DC3A-4B0B-9D2F-A7932B588D92}"/>
  <bookViews>
    <workbookView xWindow="-120" yWindow="-120" windowWidth="29040" windowHeight="15840" xr2:uid="{1C80F9D2-1B01-4F3A-BC05-C206FE1A99A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" l="1"/>
  <c r="G31" i="1"/>
  <c r="D18" i="1"/>
  <c r="D19" i="1" s="1"/>
  <c r="C19" i="1" l="1"/>
  <c r="D20" i="1"/>
  <c r="D21" i="1" s="1"/>
  <c r="G33" i="1" s="1"/>
  <c r="C11" i="1"/>
  <c r="D11" i="1"/>
</calcChain>
</file>

<file path=xl/sharedStrings.xml><?xml version="1.0" encoding="utf-8"?>
<sst xmlns="http://schemas.openxmlformats.org/spreadsheetml/2006/main" count="96" uniqueCount="29">
  <si>
    <t>Energie</t>
  </si>
  <si>
    <t>Charges</t>
  </si>
  <si>
    <t>Telecom</t>
  </si>
  <si>
    <t>Locaux</t>
  </si>
  <si>
    <t>Matériel</t>
  </si>
  <si>
    <t>Logiciel</t>
  </si>
  <si>
    <t>Fournitures</t>
  </si>
  <si>
    <t>Véhicules</t>
  </si>
  <si>
    <t>Mensuel</t>
  </si>
  <si>
    <t>Journalier</t>
  </si>
  <si>
    <t>Cout dev</t>
  </si>
  <si>
    <t>Analyse du projet</t>
  </si>
  <si>
    <t>Rédaction du cahier des charges</t>
  </si>
  <si>
    <t>Base de données</t>
  </si>
  <si>
    <t>Dev Front</t>
  </si>
  <si>
    <t>Dev Back</t>
  </si>
  <si>
    <t>Test utilisateur</t>
  </si>
  <si>
    <t>Mise en prod</t>
  </si>
  <si>
    <t>Prix</t>
  </si>
  <si>
    <t>Salaires</t>
  </si>
  <si>
    <t>Chef de projet</t>
  </si>
  <si>
    <t>Git Master</t>
  </si>
  <si>
    <t>Dev</t>
  </si>
  <si>
    <t>Salaires avec charge patronale</t>
  </si>
  <si>
    <t>Total Charges + salaires</t>
  </si>
  <si>
    <t xml:space="preserve">Benefice </t>
  </si>
  <si>
    <t xml:space="preserve">Garantie 1 an (2 dev 2 jours par mois) </t>
  </si>
  <si>
    <t xml:space="preserve">Garantie 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</si>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</sst>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0" xfId="0" applyNumberFormat="1"/>
    <xf numFmtId="164" fontId="0" fillId="0" borderId="5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9" xfId="0" applyNumberFormat="1" applyBorder="1"/>
    <xf numFmtId="164" fontId="0" fillId="0" borderId="0" xfId="0" applyNumberFormat="1" applyBorder="1"/>
    <xf numFmtId="2" fontId="0" fillId="0" borderId="8" xfId="1" applyNumberFormat="1" applyFont="1" applyBorder="1"/>
    <xf numFmtId="0" fontId="0" fillId="0" borderId="10" xfId="0" applyFill="1" applyBorder="1"/>
    <xf numFmtId="164" fontId="0" fillId="0" borderId="11" xfId="0" applyNumberFormat="1" applyFill="1" applyBorder="1"/>
    <xf numFmtId="0" fontId="0" fillId="0" borderId="9" xfId="0" applyBorder="1"/>
    <xf numFmtId="0" fontId="0" fillId="0" borderId="12" xfId="0" applyFill="1" applyBorder="1"/>
    <xf numFmtId="164" fontId="0" fillId="0" borderId="12" xfId="0" applyNumberFormat="1" applyBorder="1"/>
    <xf numFmtId="164" fontId="2" fillId="0" borderId="3" xfId="0" applyNumberFormat="1" applyFont="1" applyBorder="1"/>
    <xf numFmtId="164" fontId="2" fillId="0" borderId="5" xfId="0" applyNumberFormat="1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C0064-5859-4293-BD8C-EA4D4F5C6E2D}">
  <dimension ref="B2:H35"/>
  <sheetViews>
    <sheetView tabSelected="1" topLeftCell="B1" workbookViewId="0">
      <selection activeCell="G18" sqref="G18"/>
    </sheetView>
  </sheetViews>
  <sheetFormatPr baseColWidth="10" defaultRowHeight="15" x14ac:dyDescent="0.25"/>
  <cols>
    <col min="2" max="2" width="37" customWidth="1"/>
    <col min="3" max="3" width="19.140625" customWidth="1"/>
    <col min="4" max="4" width="19.7109375" customWidth="1"/>
    <col min="6" max="6" width="29.7109375" customWidth="1"/>
    <col min="7" max="7" width="23.28515625" customWidth="1"/>
  </cols>
  <sheetData>
    <row r="2" spans="2:7" ht="15.75" thickBot="1" x14ac:dyDescent="0.3"/>
    <row r="3" spans="2:7" ht="15.75" thickBot="1" x14ac:dyDescent="0.3">
      <c r="B3" s="5" t="s">
        <v>1</v>
      </c>
      <c r="C3" s="6" t="s">
        <v>9</v>
      </c>
      <c r="D3" s="7" t="s">
        <v>8</v>
      </c>
    </row>
    <row r="4" spans="2:7" x14ac:dyDescent="0.25">
      <c r="B4" s="4" t="s">
        <v>0</v>
      </c>
      <c r="C4" s="9">
        <v>16</v>
      </c>
      <c r="D4" s="9">
        <v>350</v>
      </c>
    </row>
    <row r="5" spans="2:7" x14ac:dyDescent="0.25">
      <c r="B5" s="3" t="s">
        <v>2</v>
      </c>
      <c r="C5" s="10">
        <v>10</v>
      </c>
      <c r="D5" s="10">
        <v>200</v>
      </c>
    </row>
    <row r="6" spans="2:7" x14ac:dyDescent="0.25">
      <c r="B6" s="3" t="s">
        <v>3</v>
      </c>
      <c r="C6" s="10">
        <v>70</v>
      </c>
      <c r="D6" s="10">
        <v>1500</v>
      </c>
    </row>
    <row r="7" spans="2:7" x14ac:dyDescent="0.25">
      <c r="B7" s="3" t="s">
        <v>4</v>
      </c>
      <c r="C7" s="10">
        <v>12</v>
      </c>
      <c r="D7" s="10">
        <v>250</v>
      </c>
    </row>
    <row r="8" spans="2:7" x14ac:dyDescent="0.25">
      <c r="B8" s="3" t="s">
        <v>5</v>
      </c>
      <c r="C8" s="10">
        <v>10.09</v>
      </c>
      <c r="D8" s="10">
        <v>217</v>
      </c>
    </row>
    <row r="9" spans="2:7" x14ac:dyDescent="0.25">
      <c r="B9" s="3" t="s">
        <v>6</v>
      </c>
      <c r="C9" s="10">
        <v>0.7</v>
      </c>
      <c r="D9" s="10">
        <v>15</v>
      </c>
    </row>
    <row r="10" spans="2:7" x14ac:dyDescent="0.25">
      <c r="B10" s="3" t="s">
        <v>7</v>
      </c>
      <c r="C10" s="10">
        <v>37</v>
      </c>
      <c r="D10" s="10">
        <v>800</v>
      </c>
    </row>
    <row r="11" spans="2:7" x14ac:dyDescent="0.25">
      <c r="C11" s="10">
        <f>SUM(C4:C10)</f>
        <v>155.79000000000002</v>
      </c>
      <c r="D11" s="10">
        <f>SUM(D4:D10)</f>
        <v>3332</v>
      </c>
    </row>
    <row r="12" spans="2:7" ht="15.75" thickBot="1" x14ac:dyDescent="0.3">
      <c r="G12" s="8"/>
    </row>
    <row r="13" spans="2:7" ht="15.75" thickBot="1" x14ac:dyDescent="0.3">
      <c r="B13" s="5" t="s">
        <v>19</v>
      </c>
      <c r="C13" s="6" t="s">
        <v>9</v>
      </c>
      <c r="D13" s="7" t="s">
        <v>8</v>
      </c>
    </row>
    <row r="14" spans="2:7" x14ac:dyDescent="0.25">
      <c r="B14" s="4" t="s">
        <v>20</v>
      </c>
      <c r="C14" s="9">
        <v>194</v>
      </c>
      <c r="D14" s="9">
        <v>4170</v>
      </c>
    </row>
    <row r="15" spans="2:7" x14ac:dyDescent="0.25">
      <c r="B15" s="3" t="s">
        <v>21</v>
      </c>
      <c r="C15" s="10">
        <v>155</v>
      </c>
      <c r="D15" s="10">
        <v>3340</v>
      </c>
    </row>
    <row r="16" spans="2:7" x14ac:dyDescent="0.25">
      <c r="B16" s="3" t="s">
        <v>22</v>
      </c>
      <c r="C16" s="10">
        <v>116</v>
      </c>
      <c r="D16" s="10">
        <v>2500</v>
      </c>
    </row>
    <row r="17" spans="2:7" x14ac:dyDescent="0.25">
      <c r="B17" s="3" t="s">
        <v>22</v>
      </c>
      <c r="C17" s="10">
        <v>116</v>
      </c>
      <c r="D17" s="10">
        <v>2500</v>
      </c>
    </row>
    <row r="18" spans="2:7" x14ac:dyDescent="0.25">
      <c r="B18" s="15" t="s">
        <v>26</v>
      </c>
      <c r="C18" s="16">
        <v>116</v>
      </c>
      <c r="D18" s="11">
        <f>24*C18</f>
        <v>2784</v>
      </c>
    </row>
    <row r="19" spans="2:7" x14ac:dyDescent="0.25">
      <c r="C19" s="12">
        <f>SUM(C14:C17)</f>
        <v>581</v>
      </c>
      <c r="D19" s="12">
        <f>SUM(D14:D18)</f>
        <v>15294</v>
      </c>
      <c r="G19" s="11"/>
    </row>
    <row r="20" spans="2:7" ht="15.75" thickBot="1" x14ac:dyDescent="0.3">
      <c r="B20" s="3" t="s">
        <v>23</v>
      </c>
      <c r="C20" s="3"/>
      <c r="D20" s="10">
        <f>D19*1.6</f>
        <v>24470.400000000001</v>
      </c>
    </row>
    <row r="21" spans="2:7" ht="15.75" thickBot="1" x14ac:dyDescent="0.3">
      <c r="B21" s="1" t="s">
        <v>24</v>
      </c>
      <c r="C21" s="2"/>
      <c r="D21" s="20">
        <f>D20+D11</f>
        <v>27802.400000000001</v>
      </c>
    </row>
    <row r="22" spans="2:7" ht="15.75" thickBot="1" x14ac:dyDescent="0.3"/>
    <row r="23" spans="2:7" ht="15.75" thickBot="1" x14ac:dyDescent="0.3">
      <c r="F23" s="5" t="s">
        <v>10</v>
      </c>
      <c r="G23" s="7" t="s">
        <v>18</v>
      </c>
    </row>
    <row r="24" spans="2:7" x14ac:dyDescent="0.25">
      <c r="F24" s="4" t="s">
        <v>11</v>
      </c>
      <c r="G24" s="9">
        <v>2786</v>
      </c>
    </row>
    <row r="25" spans="2:7" x14ac:dyDescent="0.25">
      <c r="F25" s="3" t="s">
        <v>12</v>
      </c>
      <c r="G25" s="10">
        <v>1486</v>
      </c>
    </row>
    <row r="26" spans="2:7" x14ac:dyDescent="0.25">
      <c r="F26" s="3" t="s">
        <v>13</v>
      </c>
      <c r="G26" s="10">
        <v>7430</v>
      </c>
    </row>
    <row r="27" spans="2:7" x14ac:dyDescent="0.25">
      <c r="F27" s="3" t="s">
        <v>14</v>
      </c>
      <c r="G27" s="10">
        <v>4460</v>
      </c>
    </row>
    <row r="28" spans="2:7" x14ac:dyDescent="0.25">
      <c r="F28" s="3" t="s">
        <v>15</v>
      </c>
      <c r="G28" s="10">
        <v>9280</v>
      </c>
    </row>
    <row r="29" spans="2:7" x14ac:dyDescent="0.25">
      <c r="F29" s="3" t="s">
        <v>16</v>
      </c>
      <c r="G29" s="10">
        <v>743</v>
      </c>
    </row>
    <row r="30" spans="2:7" x14ac:dyDescent="0.25">
      <c r="F30" s="17" t="s">
        <v>17</v>
      </c>
      <c r="G30" s="12">
        <v>4179</v>
      </c>
    </row>
    <row r="31" spans="2:7" x14ac:dyDescent="0.25">
      <c r="F31" s="18" t="s">
        <v>27</v>
      </c>
      <c r="G31" s="19">
        <f>24*278</f>
        <v>6672</v>
      </c>
    </row>
    <row r="32" spans="2:7" ht="15.75" thickBot="1" x14ac:dyDescent="0.3">
      <c r="G32" s="21">
        <f>SUM(G24:G31)</f>
        <v>37036</v>
      </c>
    </row>
    <row r="33" spans="2:8" ht="15.75" thickBot="1" x14ac:dyDescent="0.3">
      <c r="F33" s="5" t="s">
        <v>25</v>
      </c>
      <c r="G33" s="14">
        <f>100-((D21*100)/G32)</f>
        <v>24.931418079706233</v>
      </c>
      <c r="H33" t="s">
        <v>28</v>
      </c>
    </row>
    <row r="35" spans="2:8" x14ac:dyDescent="0.25">
      <c r="B35" s="13"/>
      <c r="C35" s="11"/>
    </row>
  </sheetData>
  <conditionalFormatting sqref="C4:D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{04481384-903E-46C0-8A33-9CB0952AA911}</x14:id>
        </ext>
      </extLst>
    </cfRule>
  </conditionalFormatting>
  <conditionalFormatting sqref="C3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{5DF2969B-64E2-4E71-BE88-BBC40BB8F793}</x14:id>
        </ext>
      </extLst>
    </cfRule>
  </conditionalFormatting>
  <conditionalFormatting sqref="G24:G30 G32 G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{CB4E64B7-BF77-47D9-9B9B-EFF3EF0FAE02}</x14:id>
        </ext>
      </extLst>
    </cfRule>
  </conditionalFormatting>
  <conditionalFormatting sqref="D14:D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{64126C52-F046-46EE-AB6D-7CC184EC18F4}</x14:id>
        </ext>
      </extLst>
    </cfRule>
  </conditionalFormatting>
  <conditionalFormatting sqref="D4:D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{885901E3-A22D-490B-96E8-4A7AC232DA4C}</x14:id>
        </ext>
      </extLst>
    </cfRule>
  </conditionalFormatting>
  <conditionalFormatting sqref="G24:G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{826BD938-74DB-4EB5-8B6F-35EBD8B16D60}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481384-903E-46C0-8A33-9CB0952AA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C4:D11</xm:sqref>
        </x14:conditionalFormatting>
        <x14:conditionalFormatting xmlns:xm="http://schemas.microsoft.com/office/excel/2006/main">
          <x14:cfRule type="dataBar" id="{5DF2969B-64E2-4E71-BE88-BBC40BB8F7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C35</xm:sqref>
        </x14:conditionalFormatting>
        <x14:conditionalFormatting xmlns:xm="http://schemas.microsoft.com/office/excel/2006/main">
          <x14:cfRule type="dataBar" id="{CB4E64B7-BF77-47D9-9B9B-EFF3EF0FA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G24:G30 G32 G12</xm:sqref>
        </x14:conditionalFormatting>
        <x14:conditionalFormatting xmlns:xm="http://schemas.microsoft.com/office/excel/2006/main">
          <x14:cfRule type="dataBar" id="{64126C52-F046-46EE-AB6D-7CC184EC18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D14:D21</xm:sqref>
        </x14:conditionalFormatting>
        <x14:conditionalFormatting xmlns:xm="http://schemas.microsoft.com/office/excel/2006/main">
          <x14:cfRule type="dataBar" id="{885901E3-A22D-490B-96E8-4A7AC232DA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D4:D11</xm:sqref>
        </x14:conditionalFormatting>
        <x14:conditionalFormatting xmlns:xm="http://schemas.microsoft.com/office/excel/2006/main">
          <x14:cfRule type="dataBar" id="{826BD938-74DB-4EB5-8B6F-35EBD8B16D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G24:G32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Batou</dc:creator>
  <cp:lastModifiedBy>baptiste bobot</cp:lastModifiedBy>
  <dcterms:created xsi:type="dcterms:W3CDTF">2019-10-16T12:34:56Z</dcterms:created>
  <dcterms:modified xsi:type="dcterms:W3CDTF">2019-10-17T08:21:14Z</dcterms:modified>
</cp:coreProperties>
</file>