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2">Sheet1!$A$4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1" l="1"/>
  <c r="K48" i="1"/>
  <c r="K47" i="1" l="1"/>
  <c r="K5" i="1"/>
  <c r="K46" i="1"/>
  <c r="K45" i="1"/>
  <c r="K44" i="1" l="1"/>
  <c r="K43" i="1"/>
  <c r="K42" i="1" l="1"/>
  <c r="K41" i="1"/>
  <c r="K40" i="1"/>
  <c r="K39" i="1" l="1"/>
  <c r="K38" i="1"/>
  <c r="K35" i="1" l="1"/>
  <c r="K34" i="1"/>
  <c r="K33" i="1" l="1"/>
  <c r="K6" i="1"/>
  <c r="K37" i="1"/>
  <c r="K36" i="1"/>
  <c r="K32" i="1"/>
  <c r="K31" i="1"/>
  <c r="K30" i="1"/>
  <c r="K29" i="1"/>
  <c r="K28" i="1"/>
  <c r="K27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4" i="1"/>
  <c r="K3" i="1"/>
  <c r="B22" i="1" l="1"/>
  <c r="K22" i="1" l="1"/>
  <c r="C2" i="1" s="1"/>
</calcChain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1--10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1--5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= Priority * (1 + ~Feature) * (1-isDone) /Difficulty)
More verbally:
It shows only if there is an open task, and computes the formula, as long as the task is not done.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Next github commit deadline</t>
        </r>
      </text>
    </comment>
  </commentList>
</comments>
</file>

<file path=xl/sharedStrings.xml><?xml version="1.0" encoding="utf-8"?>
<sst xmlns="http://schemas.openxmlformats.org/spreadsheetml/2006/main" count="219" uniqueCount="119">
  <si>
    <t>Task</t>
  </si>
  <si>
    <t>Priority</t>
  </si>
  <si>
    <t>Bug / Feature</t>
  </si>
  <si>
    <t>Difficulty</t>
  </si>
  <si>
    <t>Date added</t>
  </si>
  <si>
    <t>Reported by</t>
  </si>
  <si>
    <t>Stop SPCM counter when scan starts.</t>
  </si>
  <si>
    <t>Notes</t>
  </si>
  <si>
    <t>Perhaps by introducing Const property to ClassStage, EVENT_ABOUT_TO_SCAN?</t>
  </si>
  <si>
    <t>Nadav</t>
  </si>
  <si>
    <t>Feature</t>
  </si>
  <si>
    <t>Find a way to externally update ViewStageScanParams</t>
  </si>
  <si>
    <t>Bug</t>
  </si>
  <si>
    <t>Find out why C-867 (PI686) might not be an active object simetimes</t>
  </si>
  <si>
    <t>It is still active, and needs disconnecting, but its ID is not saved</t>
  </si>
  <si>
    <t>Implement Class DataCursor for ease of use.</t>
  </si>
  <si>
    <t>Fix Colorbar</t>
  </si>
  <si>
    <t>Requires saving its axes, if exist, as a property</t>
  </si>
  <si>
    <t>MAJOR BUG: initating an object twice (sometimes?) calls the destructor for both old and new object</t>
  </si>
  <si>
    <t>It used to happen with SPCM, as far as Nadav can remember</t>
  </si>
  <si>
    <t>Related Object</t>
  </si>
  <si>
    <t>Score</t>
  </si>
  <si>
    <t>ViewStageScanParams</t>
  </si>
  <si>
    <t>Stage</t>
  </si>
  <si>
    <t>ViewImageResultPanelCursor</t>
  </si>
  <si>
    <t>ViewImageResultImage, ViewImageResultPanelColormap</t>
  </si>
  <si>
    <t>Implement Experiment class</t>
  </si>
  <si>
    <t>Yoav</t>
  </si>
  <si>
    <t>Experiment</t>
  </si>
  <si>
    <t>Fix Marker text</t>
  </si>
  <si>
    <t>Create MoveTo cursor</t>
  </si>
  <si>
    <t>Fix SPCM's ScanByLine</t>
  </si>
  <si>
    <t>NiDaqControlledSpcm</t>
  </si>
  <si>
    <t>Re'em &amp; Nadav</t>
  </si>
  <si>
    <t>A long time ago</t>
  </si>
  <si>
    <t>Partly, a bug</t>
  </si>
  <si>
    <t>Implement formatting and removal of trailing zeros for all position editBox'es</t>
  </si>
  <si>
    <t>StringHelper</t>
  </si>
  <si>
    <t>Rewrite algorithm for detecting and warning about tilt correction</t>
  </si>
  <si>
    <t>Stage, ViewStagePanelTiltCorrection</t>
  </si>
  <si>
    <t>It works fine, for now, but there is redundancy in the code, due to work by both Yoav and Re'em</t>
  </si>
  <si>
    <t>Cursor zoom should update scan parameters</t>
  </si>
  <si>
    <t>isDone</t>
  </si>
  <si>
    <t>BaseObject, SpcmCounter?</t>
  </si>
  <si>
    <t>Fix todo list</t>
  </si>
  <si>
    <t>xlsx</t>
  </si>
  <si>
    <t>Create bug update form</t>
  </si>
  <si>
    <t>#</t>
  </si>
  <si>
    <t>Probably will be solved by solving #2</t>
  </si>
  <si>
    <t>ViewImageResultPanelCursor, StageScanParams</t>
  </si>
  <si>
    <t>Consider what happens if one instance of SPCM counter closes and there are others still open</t>
  </si>
  <si>
    <t>ViewSpcmCounter</t>
  </si>
  <si>
    <t>If required, could use static variable which counts instances</t>
  </si>
  <si>
    <t>ViewStagePanelMovementControl</t>
  </si>
  <si>
    <t>Look into cursor type</t>
  </si>
  <si>
    <t>Remove disconnect function from ViewMainImage. Implement GUI for disconnection in the future</t>
  </si>
  <si>
    <t>ViewMainImage</t>
  </si>
  <si>
    <t>Push This week's commits</t>
  </si>
  <si>
    <t>Git</t>
  </si>
  <si>
    <t>Probably use google sheets.
Priority = {1:5} + 3
Difficulty = 3 automatically</t>
  </si>
  <si>
    <t>Consider what happens if one instance of SPCM counter is stopped by debugging</t>
  </si>
  <si>
    <t>What happens when Daq sends error?</t>
  </si>
  <si>
    <t>Should probably reset and send event</t>
  </si>
  <si>
    <t>NiDaq</t>
  </si>
  <si>
    <t>Fix size bug for main image view</t>
  </si>
  <si>
    <t>marker is deleted when new line in scan occurs.</t>
  </si>
  <si>
    <t>ViewImageResultPanelCursor, ViewImageResultImage</t>
  </si>
  <si>
    <t>Disable option to use axis equal for 1d plot.</t>
  </si>
  <si>
    <t>ViewImageResultPanelPlot</t>
  </si>
  <si>
    <t>implement Joystick</t>
  </si>
  <si>
    <t>If "from" and "to" are identical, output warning</t>
  </si>
  <si>
    <t>Milestone</t>
  </si>
  <si>
    <t>probably needs object that saves dimensinality of current figure</t>
  </si>
  <si>
    <t>StageScanner, lines 111-114.
Look into Them. They are probably redundant</t>
  </si>
  <si>
    <t>StageScanner</t>
  </si>
  <si>
    <t>Unify stages 686 &amp; 501</t>
  </si>
  <si>
    <t>ClassPIM686, ClassPIM501</t>
  </si>
  <si>
    <t>"last file is loaded - no possible next"</t>
  </si>
  <si>
    <t>SaveLoad</t>
  </si>
  <si>
    <t>Also: previous. Re'em was aware of this problem #OneDay</t>
  </si>
  <si>
    <t>Eventually, told stage to report that it has updated itself</t>
  </si>
  <si>
    <t>Add counter of open tasks</t>
  </si>
  <si>
    <t>if important, solution probably needs to be made using vAxes.NextPlot = 'replacechildren';
Yoav: nice to have, not critical, don't kill youself</t>
  </si>
  <si>
    <t>Auto-set marker when clicking scan or loading image</t>
  </si>
  <si>
    <t>Implement stage and lasers for setup 1</t>
  </si>
  <si>
    <t>Implement stage and lasers for setup 3</t>
  </si>
  <si>
    <t>Change errorbars in SPCM counter to polygon</t>
  </si>
  <si>
    <t>AxisHelper</t>
  </si>
  <si>
    <t>Add scale (1um bar) to image</t>
  </si>
  <si>
    <t>Make Panel cursor event listener to event sendEventImageUpdated</t>
  </si>
  <si>
    <t>Listen to events of scanning starting and stopping</t>
  </si>
  <si>
    <t>When scanning, disable (grey out) all movement related buttons (also cursor panel and joystick)</t>
  </si>
  <si>
    <t>Implement Tracker</t>
  </si>
  <si>
    <t>Tracker</t>
  </si>
  <si>
    <t>StageScanner, ViewStagePanel…</t>
  </si>
  <si>
    <t>*</t>
  </si>
  <si>
    <t>Create ImageResultAxes that other objects will refer to (BaseObject), and it will be placed inside ViewImageResultImage</t>
  </si>
  <si>
    <t>ImageResultAxes, ViewImageResultImage, ViewImageResultPanelCursor, ViewImageResultPanelPlot, ViewImageResultPanelColormap</t>
  </si>
  <si>
    <t xml:space="preserve">By that, ViewImageResultImage will no longer be a base object, and this will remove the need to </t>
  </si>
  <si>
    <t>Implement SetLocationFromCursor also for 1D</t>
  </si>
  <si>
    <t>DataCursor</t>
  </si>
  <si>
    <t>Stage, SpcmCounter</t>
  </si>
  <si>
    <t>Needs more checks, but probably solved</t>
  </si>
  <si>
    <t>Scan continousally without preparing and clearing spcm (check if needed)</t>
  </si>
  <si>
    <t>Need to check what is the delay, if it is small, than no need</t>
  </si>
  <si>
    <t>Move ToDo list to google drive</t>
  </si>
  <si>
    <t>Reimplement Available Properties of ClassStage</t>
  </si>
  <si>
    <t>ClassStage, StageAvailableProperties</t>
  </si>
  <si>
    <t>I think it will simplify things. Maybe it is enough to have a "static property" for each stage</t>
  </si>
  <si>
    <t>Not clear why this worked, but it seems legit</t>
  </si>
  <si>
    <t>Fix SaveLoad</t>
  </si>
  <si>
    <t>Needs to load struct to panel, after scan</t>
  </si>
  <si>
    <t>Stage properties: hasCloseLoop, hasOpenLoop, hasJoystick</t>
  </si>
  <si>
    <t>ClassStage</t>
  </si>
  <si>
    <t>Get good colormaps for GUI</t>
  </si>
  <si>
    <t>ViewImageResultPanelColormap</t>
  </si>
  <si>
    <t>https://www.reddit.com/r/matlab/comments/1jqk8t/you_should_never_use_the_default_colors_in_matlab/</t>
  </si>
  <si>
    <t>Implement lasers for setup 4</t>
  </si>
  <si>
    <t>Laser?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</si>
</sst>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charset val="177"/>
      <scheme val="minor"/>
    </font>
    <font>
      <sz val="16"/>
      <color theme="0"/>
      <name val="Arial"/>
      <family val="2"/>
      <charset val="177"/>
      <scheme val="minor"/>
    </font>
    <font>
      <sz val="16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Arial"/>
      <family val="2"/>
      <scheme val="minor"/>
    </font>
    <font>
      <sz val="16"/>
      <color theme="0"/>
      <name val="Arial"/>
      <family val="2"/>
      <scheme val="minor"/>
    </font>
    <font>
      <u/>
      <sz val="16"/>
      <color theme="10"/>
      <name val="Arial"/>
      <family val="2"/>
      <scheme val="minor"/>
    </font>
    <font>
      <sz val="16"/>
      <color theme="1"/>
      <name val="Arial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14" fontId="3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2" fillId="2" borderId="0" xfId="1" applyFont="1" applyAlignment="1">
      <alignment horizontal="center" vertical="top" wrapText="1"/>
    </xf>
    <xf numFmtId="14" fontId="2" fillId="2" borderId="0" xfId="1" applyNumberFormat="1" applyFont="1" applyAlignment="1">
      <alignment horizontal="left" vertical="top" wrapText="1"/>
    </xf>
    <xf numFmtId="0" fontId="2" fillId="2" borderId="0" xfId="1" applyNumberFormat="1" applyFont="1" applyAlignment="1">
      <alignment horizontal="center" vertical="top" wrapText="1"/>
    </xf>
    <xf numFmtId="0" fontId="7" fillId="2" borderId="0" xfId="1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0" quotePrefix="1" applyNumberFormat="1" applyFont="1" applyAlignment="1">
      <alignment horizontal="left" vertical="top" wrapText="1"/>
    </xf>
    <xf numFmtId="0" fontId="3" fillId="0" borderId="0" xfId="0" quotePrefix="1" applyFont="1" applyAlignment="1">
      <alignment vertical="top" wrapText="1"/>
    </xf>
    <xf numFmtId="14" fontId="6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8" fillId="0" borderId="0" xfId="2" applyAlignment="1">
      <alignment vertical="top" wrapText="1"/>
    </xf>
    <xf numFmtId="0" fontId="9" fillId="0" borderId="0" xfId="2" applyFont="1" applyAlignment="1">
      <alignment vertical="top" wrapText="1"/>
    </xf>
  </cellXfs>
  <cellStyles count="3">
    <cellStyle name="Accent6" xfId="1" builtinId="49"/>
    <cellStyle name="Hyperlink" xfId="2" builtinId="8" customBuiltin="1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numFmt numFmtId="19" formatCode="dd/mm/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49" totalsRowShown="0" headerRowDxfId="25" dataDxfId="24" headerRowCellStyle="Accent6">
  <autoFilter ref="A1:L49">
    <filterColumn colId="3">
      <filters>
        <filter val="1.5"/>
      </filters>
    </filterColumn>
    <filterColumn colId="10">
      <customFilters>
        <customFilter operator="notEqual" val=" "/>
      </customFilters>
    </filterColumn>
  </autoFilter>
  <tableColumns count="12">
    <tableColumn id="11" name="#" dataDxfId="23" totalsRowDxfId="22"/>
    <tableColumn id="1" name="isDone" dataDxfId="21" totalsRowDxfId="20"/>
    <tableColumn id="2" name="Task" dataDxfId="19" totalsRowDxfId="18"/>
    <tableColumn id="13" name="Milestone" dataDxfId="17" totalsRowDxfId="16"/>
    <tableColumn id="3" name="Priority" dataDxfId="15" totalsRowDxfId="14"/>
    <tableColumn id="4" name="Bug / Feature" dataDxfId="13" totalsRowDxfId="12"/>
    <tableColumn id="5" name="Difficulty" dataDxfId="11" totalsRowDxfId="10"/>
    <tableColumn id="6" name="Date added" dataDxfId="9" totalsRowDxfId="8"/>
    <tableColumn id="7" name="Reported by" dataDxfId="7" totalsRowDxfId="6"/>
    <tableColumn id="8" name="Related Object" dataDxfId="5" totalsRowDxfId="4"/>
    <tableColumn id="9" name="Score" dataDxfId="3" totalsRowDxfId="2">
      <calculatedColumnFormula>IF(OR(ISBLANK(Table2[[#This Row],[Task]]),Table2[[#This Row],[isDone]]=TRUE)," ",Table2[[#This Row],[Priority]]*(1+COUNTIF(Table2[[#This Row],[Bug / Feature]],"Bug"))*(1-Table2[[#This Row],[isDone]])/(1+Table2[[#This Row],[Difficulty]]))</calculatedColumnFormula>
    </tableColumn>
    <tableColumn id="10" name="Notes" dataDxfId="1" totalsRow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dit.com/r/matlab/comments/1jqk8t/you_should_never_use_the_default_colors_in_matlab/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9"/>
  <sheetViews>
    <sheetView tabSelected="1" workbookViewId="0">
      <selection activeCell="K49" sqref="K49"/>
    </sheetView>
  </sheetViews>
  <sheetFormatPr defaultRowHeight="20.25" x14ac:dyDescent="0.3"/>
  <cols>
    <col min="1" max="1" width="4.625" style="3" bestFit="1" customWidth="1"/>
    <col min="2" max="2" width="9.75" style="3" customWidth="1"/>
    <col min="3" max="3" width="46.75" style="3" bestFit="1" customWidth="1"/>
    <col min="4" max="4" width="13.125" style="3" customWidth="1"/>
    <col min="5" max="5" width="10.125" style="5" customWidth="1"/>
    <col min="6" max="6" width="12.75" style="3" customWidth="1"/>
    <col min="7" max="7" width="12" style="5" customWidth="1"/>
    <col min="8" max="8" width="17.625" style="7" bestFit="1" customWidth="1"/>
    <col min="9" max="9" width="13.125" style="3" customWidth="1"/>
    <col min="10" max="10" width="37" style="3" customWidth="1"/>
    <col min="11" max="11" width="9.625" style="6" customWidth="1"/>
    <col min="12" max="12" width="58.125" style="3" customWidth="1"/>
    <col min="13" max="16384" width="9" style="1"/>
  </cols>
  <sheetData>
    <row r="1" spans="1:16384" s="2" customFormat="1" ht="40.5" x14ac:dyDescent="0.3">
      <c r="A1" s="12" t="s">
        <v>47</v>
      </c>
      <c r="B1" s="4" t="s">
        <v>42</v>
      </c>
      <c r="C1" s="4" t="s">
        <v>0</v>
      </c>
      <c r="D1" s="4" t="s">
        <v>71</v>
      </c>
      <c r="E1" s="9" t="s">
        <v>1</v>
      </c>
      <c r="F1" s="4" t="s">
        <v>2</v>
      </c>
      <c r="G1" s="9" t="s">
        <v>3</v>
      </c>
      <c r="H1" s="10" t="s">
        <v>4</v>
      </c>
      <c r="I1" s="4" t="s">
        <v>5</v>
      </c>
      <c r="J1" s="4" t="s">
        <v>20</v>
      </c>
      <c r="K1" s="11" t="s">
        <v>21</v>
      </c>
      <c r="L1" s="4" t="s">
        <v>7</v>
      </c>
    </row>
    <row r="2" spans="1:16384" s="24" customFormat="1" hidden="1" x14ac:dyDescent="0.3">
      <c r="A2" s="23"/>
      <c r="B2" s="23"/>
      <c r="C2" s="23" t="str">
        <f ca="1">CONCATENATE("Open tasks: ",TEXT(COUNT(K:K),"#"))</f>
        <v>Open tasks: 32</v>
      </c>
      <c r="D2" s="23"/>
      <c r="E2" s="23"/>
      <c r="F2" s="23"/>
      <c r="G2" s="23"/>
      <c r="H2" s="23"/>
      <c r="I2" s="23"/>
      <c r="J2" s="23"/>
      <c r="K2" s="25" t="s">
        <v>95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  <c r="XFC2" s="23"/>
      <c r="XFD2" s="23"/>
    </row>
    <row r="3" spans="1:16384" ht="40.5" hidden="1" x14ac:dyDescent="0.3">
      <c r="A3" s="13">
        <v>1</v>
      </c>
      <c r="C3" s="3" t="s">
        <v>6</v>
      </c>
      <c r="D3" s="3">
        <v>2</v>
      </c>
      <c r="E3" s="5">
        <v>4</v>
      </c>
      <c r="F3" s="3" t="s">
        <v>10</v>
      </c>
      <c r="G3" s="5">
        <v>3</v>
      </c>
      <c r="H3" s="7">
        <v>43039</v>
      </c>
      <c r="I3" s="3" t="s">
        <v>9</v>
      </c>
      <c r="J3" s="3" t="s">
        <v>101</v>
      </c>
      <c r="K3" s="6">
        <f>IF(OR(ISBLANK(Table2[[#This Row],[Task]]),Table2[[#This Row],[isDone]]=TRUE)," ",Table2[[#This Row],[Priority]]*(1+COUNTIF(Table2[[#This Row],[Bug / Feature]],"Bug"))*(1-Table2[[#This Row],[isDone]])/(1+Table2[[#This Row],[Difficulty]]))</f>
        <v>1</v>
      </c>
      <c r="L3" s="3" t="s">
        <v>8</v>
      </c>
    </row>
    <row r="4" spans="1:16384" ht="40.5" hidden="1" x14ac:dyDescent="0.3">
      <c r="A4" s="13">
        <v>2</v>
      </c>
      <c r="B4" s="3" t="b">
        <v>1</v>
      </c>
      <c r="C4" s="3" t="s">
        <v>11</v>
      </c>
      <c r="E4" s="5">
        <v>7</v>
      </c>
      <c r="F4" s="3" t="s">
        <v>12</v>
      </c>
      <c r="G4" s="5">
        <v>2</v>
      </c>
      <c r="H4" s="7">
        <v>43039</v>
      </c>
      <c r="I4" s="3" t="s">
        <v>9</v>
      </c>
      <c r="J4" s="3" t="s">
        <v>22</v>
      </c>
      <c r="K4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  <c r="L4" s="3" t="s">
        <v>80</v>
      </c>
    </row>
    <row r="5" spans="1:16384" ht="40.5" hidden="1" x14ac:dyDescent="0.3">
      <c r="A5" s="13">
        <v>3</v>
      </c>
      <c r="C5" s="3" t="s">
        <v>13</v>
      </c>
      <c r="D5" s="3">
        <v>2</v>
      </c>
      <c r="E5" s="5">
        <v>6</v>
      </c>
      <c r="F5" s="3" t="s">
        <v>12</v>
      </c>
      <c r="G5" s="5">
        <v>4</v>
      </c>
      <c r="H5" s="7">
        <v>43039</v>
      </c>
      <c r="I5" s="3" t="s">
        <v>9</v>
      </c>
      <c r="J5" s="3" t="s">
        <v>23</v>
      </c>
      <c r="K5" s="6">
        <f>IF(OR(ISBLANK(Table2[[#This Row],[Task]]),Table2[[#This Row],[isDone]]=TRUE)," ",Table2[[#This Row],[Priority]]*(1+COUNTIF(Table2[[#This Row],[Bug / Feature]],"Bug"))*(1-Table2[[#This Row],[isDone]])/(1+Table2[[#This Row],[Difficulty]]))</f>
        <v>2.4</v>
      </c>
      <c r="L5" s="3" t="s">
        <v>14</v>
      </c>
    </row>
    <row r="6" spans="1:16384" ht="40.5" hidden="1" x14ac:dyDescent="0.3">
      <c r="A6" s="13">
        <v>4</v>
      </c>
      <c r="B6" s="3" t="b">
        <v>1</v>
      </c>
      <c r="C6" s="3" t="s">
        <v>15</v>
      </c>
      <c r="E6" s="5">
        <v>2</v>
      </c>
      <c r="F6" s="3" t="s">
        <v>10</v>
      </c>
      <c r="G6" s="5">
        <v>2</v>
      </c>
      <c r="H6" s="7">
        <v>43045</v>
      </c>
      <c r="I6" s="3" t="s">
        <v>9</v>
      </c>
      <c r="J6" s="3" t="s">
        <v>24</v>
      </c>
      <c r="K6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7" spans="1:16384" ht="60.75" hidden="1" x14ac:dyDescent="0.3">
      <c r="A7" s="13">
        <v>5</v>
      </c>
      <c r="C7" s="3" t="s">
        <v>16</v>
      </c>
      <c r="D7" s="3">
        <v>2</v>
      </c>
      <c r="E7" s="5">
        <v>3</v>
      </c>
      <c r="F7" s="3" t="s">
        <v>35</v>
      </c>
      <c r="G7" s="5">
        <v>3</v>
      </c>
      <c r="H7" s="7">
        <v>43045</v>
      </c>
      <c r="I7" s="3" t="s">
        <v>9</v>
      </c>
      <c r="J7" s="3" t="s">
        <v>25</v>
      </c>
      <c r="K7" s="6">
        <f>IF(OR(ISBLANK(Table2[[#This Row],[Task]]),Table2[[#This Row],[isDone]]=TRUE)," ",Table2[[#This Row],[Priority]]*(1+COUNTIF(Table2[[#This Row],[Bug / Feature]],"Bug"))*(1-Table2[[#This Row],[isDone]])/(1+Table2[[#This Row],[Difficulty]]))</f>
        <v>0.75</v>
      </c>
      <c r="L7" s="3" t="s">
        <v>17</v>
      </c>
    </row>
    <row r="8" spans="1:16384" ht="60.75" hidden="1" x14ac:dyDescent="0.3">
      <c r="A8" s="13">
        <v>6</v>
      </c>
      <c r="C8" s="3" t="s">
        <v>18</v>
      </c>
      <c r="D8" s="3">
        <v>2</v>
      </c>
      <c r="E8" s="5">
        <v>4</v>
      </c>
      <c r="F8" s="3" t="s">
        <v>12</v>
      </c>
      <c r="G8" s="8">
        <v>5</v>
      </c>
      <c r="H8" s="7">
        <v>43009</v>
      </c>
      <c r="I8" s="3" t="s">
        <v>33</v>
      </c>
      <c r="J8" s="3" t="s">
        <v>43</v>
      </c>
      <c r="K8" s="6">
        <f>IF(OR(ISBLANK(Table2[[#This Row],[Task]]),Table2[[#This Row],[isDone]]=TRUE)," ",Table2[[#This Row],[Priority]]*(1+COUNTIF(Table2[[#This Row],[Bug / Feature]],"Bug"))*(1-Table2[[#This Row],[isDone]])/(1+Table2[[#This Row],[Difficulty]]))</f>
        <v>1.3333333333333333</v>
      </c>
      <c r="L8" s="3" t="s">
        <v>19</v>
      </c>
    </row>
    <row r="9" spans="1:16384" ht="40.5" hidden="1" x14ac:dyDescent="0.3">
      <c r="A9" s="13">
        <v>7</v>
      </c>
      <c r="C9" s="3" t="s">
        <v>26</v>
      </c>
      <c r="D9" s="3">
        <v>3</v>
      </c>
      <c r="E9" s="5">
        <v>10</v>
      </c>
      <c r="F9" s="3" t="s">
        <v>10</v>
      </c>
      <c r="G9" s="5">
        <v>5</v>
      </c>
      <c r="H9" s="7" t="s">
        <v>34</v>
      </c>
      <c r="I9" s="3" t="s">
        <v>27</v>
      </c>
      <c r="J9" s="3" t="s">
        <v>28</v>
      </c>
      <c r="K9" s="6">
        <f>IF(OR(ISBLANK(Table2[[#This Row],[Task]]),Table2[[#This Row],[isDone]]=TRUE)," ",Table2[[#This Row],[Priority]]*(1+COUNTIF(Table2[[#This Row],[Bug / Feature]],"Bug"))*(1-Table2[[#This Row],[isDone]])/(1+Table2[[#This Row],[Difficulty]]))</f>
        <v>1.6666666666666667</v>
      </c>
    </row>
    <row r="10" spans="1:16384" hidden="1" x14ac:dyDescent="0.3">
      <c r="A10" s="13">
        <v>8</v>
      </c>
      <c r="B10" s="3" t="b">
        <v>1</v>
      </c>
      <c r="C10" s="3" t="s">
        <v>29</v>
      </c>
      <c r="E10" s="5">
        <v>8</v>
      </c>
      <c r="F10" s="3" t="s">
        <v>12</v>
      </c>
      <c r="G10" s="5">
        <v>3</v>
      </c>
      <c r="H10" s="7">
        <v>43044</v>
      </c>
      <c r="I10" s="3" t="s">
        <v>9</v>
      </c>
      <c r="J10" s="3" t="s">
        <v>24</v>
      </c>
      <c r="K10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11" spans="1:16384" hidden="1" x14ac:dyDescent="0.3">
      <c r="A11" s="13">
        <v>9</v>
      </c>
      <c r="B11" s="3" t="b">
        <v>1</v>
      </c>
      <c r="C11" s="3" t="s">
        <v>30</v>
      </c>
      <c r="E11" s="5">
        <v>10</v>
      </c>
      <c r="F11" s="3" t="s">
        <v>10</v>
      </c>
      <c r="G11" s="5">
        <v>3</v>
      </c>
      <c r="H11" s="7">
        <v>43044</v>
      </c>
      <c r="I11" s="3" t="s">
        <v>9</v>
      </c>
      <c r="J11" s="3" t="s">
        <v>24</v>
      </c>
      <c r="K11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12" spans="1:16384" hidden="1" x14ac:dyDescent="0.3">
      <c r="A12" s="13">
        <v>10</v>
      </c>
      <c r="B12" s="3" t="b">
        <v>1</v>
      </c>
      <c r="C12" s="3" t="s">
        <v>31</v>
      </c>
      <c r="D12" s="3">
        <v>1</v>
      </c>
      <c r="E12" s="5">
        <v>10</v>
      </c>
      <c r="F12" s="3" t="s">
        <v>12</v>
      </c>
      <c r="G12" s="5">
        <v>4</v>
      </c>
      <c r="H12" s="7">
        <v>43045</v>
      </c>
      <c r="I12" s="3" t="s">
        <v>9</v>
      </c>
      <c r="J12" s="3" t="s">
        <v>32</v>
      </c>
      <c r="K12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  <c r="L12" s="3" t="s">
        <v>109</v>
      </c>
    </row>
    <row r="13" spans="1:16384" ht="60.75" hidden="1" x14ac:dyDescent="0.3">
      <c r="A13" s="13">
        <v>11</v>
      </c>
      <c r="B13" s="3" t="b">
        <v>1</v>
      </c>
      <c r="C13" s="3" t="s">
        <v>36</v>
      </c>
      <c r="D13" s="3">
        <v>1</v>
      </c>
      <c r="E13" s="5">
        <v>2</v>
      </c>
      <c r="F13" s="3" t="s">
        <v>12</v>
      </c>
      <c r="G13" s="5">
        <v>1</v>
      </c>
      <c r="H13" s="7">
        <v>43045</v>
      </c>
      <c r="I13" s="3" t="s">
        <v>9</v>
      </c>
      <c r="J13" s="3" t="s">
        <v>37</v>
      </c>
      <c r="K13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14" spans="1:16384" ht="60.75" hidden="1" x14ac:dyDescent="0.3">
      <c r="A14" s="13">
        <v>12</v>
      </c>
      <c r="C14" s="3" t="s">
        <v>38</v>
      </c>
      <c r="D14" s="3">
        <v>2</v>
      </c>
      <c r="E14" s="5">
        <v>2</v>
      </c>
      <c r="F14" s="3" t="s">
        <v>10</v>
      </c>
      <c r="G14" s="5">
        <v>3</v>
      </c>
      <c r="H14" s="7">
        <v>43044</v>
      </c>
      <c r="I14" s="3" t="s">
        <v>9</v>
      </c>
      <c r="J14" s="3" t="s">
        <v>39</v>
      </c>
      <c r="K14" s="6">
        <f>IF(OR(ISBLANK(Table2[[#This Row],[Task]]),Table2[[#This Row],[isDone]]=TRUE)," ",Table2[[#This Row],[Priority]]*(1+COUNTIF(Table2[[#This Row],[Bug / Feature]],"Bug"))*(1-Table2[[#This Row],[isDone]])/(1+Table2[[#This Row],[Difficulty]]))</f>
        <v>0.5</v>
      </c>
      <c r="L14" s="3" t="s">
        <v>40</v>
      </c>
    </row>
    <row r="15" spans="1:16384" ht="40.5" hidden="1" x14ac:dyDescent="0.3">
      <c r="A15" s="13">
        <v>13</v>
      </c>
      <c r="B15" s="3" t="b">
        <v>1</v>
      </c>
      <c r="C15" s="3" t="s">
        <v>41</v>
      </c>
      <c r="E15" s="5">
        <v>3</v>
      </c>
      <c r="F15" s="3" t="s">
        <v>12</v>
      </c>
      <c r="G15" s="5">
        <v>3</v>
      </c>
      <c r="H15" s="7">
        <v>43045</v>
      </c>
      <c r="I15" s="3" t="s">
        <v>9</v>
      </c>
      <c r="J15" s="3" t="s">
        <v>49</v>
      </c>
      <c r="K15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  <c r="L15" s="3" t="s">
        <v>48</v>
      </c>
    </row>
    <row r="16" spans="1:16384" hidden="1" x14ac:dyDescent="0.3">
      <c r="A16" s="13">
        <v>14</v>
      </c>
      <c r="B16" s="3" t="b">
        <v>1</v>
      </c>
      <c r="C16" s="3" t="s">
        <v>44</v>
      </c>
      <c r="E16" s="5">
        <v>10</v>
      </c>
      <c r="F16" s="3" t="s">
        <v>12</v>
      </c>
      <c r="G16" s="5">
        <v>5</v>
      </c>
      <c r="H16" s="7">
        <v>43044</v>
      </c>
      <c r="I16" s="3" t="s">
        <v>27</v>
      </c>
      <c r="J16" s="3" t="s">
        <v>45</v>
      </c>
      <c r="K16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17" spans="1:12" ht="60.75" hidden="1" x14ac:dyDescent="0.3">
      <c r="A17" s="13">
        <v>15</v>
      </c>
      <c r="C17" s="3" t="s">
        <v>46</v>
      </c>
      <c r="D17" s="3">
        <v>2</v>
      </c>
      <c r="E17" s="5">
        <v>1.5</v>
      </c>
      <c r="F17" s="3" t="s">
        <v>10</v>
      </c>
      <c r="G17" s="5">
        <v>2</v>
      </c>
      <c r="H17" s="7">
        <v>43045</v>
      </c>
      <c r="I17" s="3" t="s">
        <v>9</v>
      </c>
      <c r="J17" s="3" t="s">
        <v>45</v>
      </c>
      <c r="K17" s="6">
        <f>IF(OR(ISBLANK(Table2[[#This Row],[Task]]),Table2[[#This Row],[isDone]]=TRUE)," ",Table2[[#This Row],[Priority]]*(1+COUNTIF(Table2[[#This Row],[Bug / Feature]],"Bug"))*(1-Table2[[#This Row],[isDone]])/(1+Table2[[#This Row],[Difficulty]]))</f>
        <v>0.5</v>
      </c>
      <c r="L17" s="3" t="s">
        <v>59</v>
      </c>
    </row>
    <row r="18" spans="1:12" ht="60.75" hidden="1" x14ac:dyDescent="0.3">
      <c r="A18" s="13">
        <v>16</v>
      </c>
      <c r="C18" s="3" t="s">
        <v>50</v>
      </c>
      <c r="D18" s="3">
        <v>2</v>
      </c>
      <c r="E18" s="5">
        <v>2</v>
      </c>
      <c r="F18" s="3" t="s">
        <v>10</v>
      </c>
      <c r="G18" s="5">
        <v>2.5</v>
      </c>
      <c r="H18" s="7">
        <v>43045</v>
      </c>
      <c r="I18" s="3" t="s">
        <v>9</v>
      </c>
      <c r="J18" s="3" t="s">
        <v>51</v>
      </c>
      <c r="K18" s="6">
        <f>IF(OR(ISBLANK(Table2[[#This Row],[Task]]),Table2[[#This Row],[isDone]]=TRUE)," ",Table2[[#This Row],[Priority]]*(1+COUNTIF(Table2[[#This Row],[Bug / Feature]],"Bug"))*(1-Table2[[#This Row],[isDone]])/(1+Table2[[#This Row],[Difficulty]]))</f>
        <v>0.5714285714285714</v>
      </c>
      <c r="L18" s="3" t="s">
        <v>52</v>
      </c>
    </row>
    <row r="19" spans="1:12" ht="40.5" hidden="1" x14ac:dyDescent="0.3">
      <c r="A19" s="13">
        <v>17</v>
      </c>
      <c r="C19" s="3" t="s">
        <v>69</v>
      </c>
      <c r="D19" s="3">
        <v>2</v>
      </c>
      <c r="E19" s="5">
        <v>2</v>
      </c>
      <c r="F19" s="3" t="s">
        <v>10</v>
      </c>
      <c r="G19" s="5">
        <v>1</v>
      </c>
      <c r="H19" s="7">
        <v>43044</v>
      </c>
      <c r="I19" s="3" t="s">
        <v>9</v>
      </c>
      <c r="J19" s="3" t="s">
        <v>53</v>
      </c>
      <c r="K19" s="6">
        <f>IF(OR(ISBLANK(Table2[[#This Row],[Task]]),Table2[[#This Row],[isDone]]=TRUE)," ",Table2[[#This Row],[Priority]]*(1+COUNTIF(Table2[[#This Row],[Bug / Feature]],"Bug"))*(1-Table2[[#This Row],[isDone]])/(1+Table2[[#This Row],[Difficulty]]))</f>
        <v>1</v>
      </c>
    </row>
    <row r="20" spans="1:12" hidden="1" x14ac:dyDescent="0.3">
      <c r="A20" s="13">
        <v>18</v>
      </c>
      <c r="B20" s="3" t="b">
        <v>1</v>
      </c>
      <c r="C20" s="3" t="s">
        <v>54</v>
      </c>
      <c r="E20" s="5">
        <v>1</v>
      </c>
      <c r="F20" s="3" t="s">
        <v>10</v>
      </c>
      <c r="G20" s="5">
        <v>1.5</v>
      </c>
      <c r="H20" s="7">
        <v>43044</v>
      </c>
      <c r="I20" s="3" t="s">
        <v>9</v>
      </c>
      <c r="J20" s="3" t="s">
        <v>24</v>
      </c>
      <c r="K20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21" spans="1:12" ht="60.75" hidden="1" x14ac:dyDescent="0.3">
      <c r="A21" s="13">
        <v>19</v>
      </c>
      <c r="B21" s="3">
        <v>0.5</v>
      </c>
      <c r="C21" s="3" t="s">
        <v>55</v>
      </c>
      <c r="D21" s="3">
        <v>2</v>
      </c>
      <c r="E21" s="5">
        <v>3</v>
      </c>
      <c r="F21" s="3" t="s">
        <v>10</v>
      </c>
      <c r="G21" s="5">
        <v>1</v>
      </c>
      <c r="H21" s="7">
        <v>43009</v>
      </c>
      <c r="I21" s="3" t="s">
        <v>9</v>
      </c>
      <c r="J21" s="3" t="s">
        <v>56</v>
      </c>
      <c r="K21" s="6">
        <f>IF(OR(ISBLANK(Table2[[#This Row],[Task]]),Table2[[#This Row],[isDone]]=TRUE)," ",Table2[[#This Row],[Priority]]*(1+COUNTIF(Table2[[#This Row],[Bug / Feature]],"Bug"))*(1-Table2[[#This Row],[isDone]])/(1+Table2[[#This Row],[Difficulty]]))</f>
        <v>0.75</v>
      </c>
    </row>
    <row r="22" spans="1:12" hidden="1" x14ac:dyDescent="0.3">
      <c r="A22" s="13">
        <v>20</v>
      </c>
      <c r="B22" s="14" t="b">
        <f ca="1">_xlfn.DAYS(Table2[[#This Row],[Notes]],TODAY())&gt;0         + N("Computes whether or not it is time to routinely commit to git")</f>
        <v>0</v>
      </c>
      <c r="C22" s="3" t="s">
        <v>57</v>
      </c>
      <c r="E22" s="5">
        <v>10</v>
      </c>
      <c r="F22" s="3" t="s">
        <v>10</v>
      </c>
      <c r="G22" s="5">
        <v>1</v>
      </c>
      <c r="H22" s="7">
        <v>43045</v>
      </c>
      <c r="I22" s="3" t="s">
        <v>9</v>
      </c>
      <c r="J22" s="3" t="s">
        <v>58</v>
      </c>
      <c r="K22" s="6">
        <f ca="1">IF(OR(ISBLANK(Table2[[#This Row],[Task]]),Table2[[#This Row],[isDone]]=TRUE)," ",Table2[[#This Row],[Priority]]*(1+COUNTIF(Table2[[#This Row],[Bug / Feature]],"Bug"))*(1-Table2[[#This Row],[isDone]])/(1+Table2[[#This Row],[Difficulty]]))</f>
        <v>5</v>
      </c>
      <c r="L22" s="15">
        <v>43062</v>
      </c>
    </row>
    <row r="23" spans="1:12" ht="60.75" hidden="1" x14ac:dyDescent="0.3">
      <c r="A23" s="13">
        <v>21</v>
      </c>
      <c r="B23" s="3">
        <v>0.5</v>
      </c>
      <c r="C23" s="3" t="s">
        <v>60</v>
      </c>
      <c r="D23" s="3">
        <v>2</v>
      </c>
      <c r="E23" s="5">
        <v>2</v>
      </c>
      <c r="F23" s="3" t="s">
        <v>12</v>
      </c>
      <c r="G23" s="5">
        <v>4</v>
      </c>
      <c r="H23" s="7">
        <v>43009</v>
      </c>
      <c r="I23" s="3" t="s">
        <v>9</v>
      </c>
      <c r="J23" s="3" t="s">
        <v>51</v>
      </c>
      <c r="K23" s="6">
        <f>IF(OR(ISBLANK(Table2[[#This Row],[Task]]),Table2[[#This Row],[isDone]]=TRUE)," ",Table2[[#This Row],[Priority]]*(1+COUNTIF(Table2[[#This Row],[Bug / Feature]],"Bug"))*(1-Table2[[#This Row],[isDone]])/(1+Table2[[#This Row],[Difficulty]]))</f>
        <v>0.4</v>
      </c>
      <c r="L23" s="3" t="s">
        <v>102</v>
      </c>
    </row>
    <row r="24" spans="1:12" ht="40.5" hidden="1" x14ac:dyDescent="0.3">
      <c r="A24" s="13">
        <v>22</v>
      </c>
      <c r="C24" s="3" t="s">
        <v>61</v>
      </c>
      <c r="D24" s="3">
        <v>2</v>
      </c>
      <c r="E24" s="5">
        <v>3</v>
      </c>
      <c r="F24" s="3" t="s">
        <v>12</v>
      </c>
      <c r="G24" s="5">
        <v>3</v>
      </c>
      <c r="H24" s="7">
        <v>43009</v>
      </c>
      <c r="I24" s="3" t="s">
        <v>9</v>
      </c>
      <c r="J24" s="3" t="s">
        <v>63</v>
      </c>
      <c r="K24" s="6">
        <f>IF(OR(ISBLANK(Table2[[#This Row],[Task]]),Table2[[#This Row],[isDone]]=TRUE)," ",Table2[[#This Row],[Priority]]*(1+COUNTIF(Table2[[#This Row],[Bug / Feature]],"Bug"))*(1-Table2[[#This Row],[isDone]])/(1+Table2[[#This Row],[Difficulty]]))</f>
        <v>1.5</v>
      </c>
      <c r="L24" s="3" t="s">
        <v>62</v>
      </c>
    </row>
    <row r="25" spans="1:12" hidden="1" x14ac:dyDescent="0.3">
      <c r="A25" s="8">
        <v>23</v>
      </c>
      <c r="C25" s="3" t="s">
        <v>64</v>
      </c>
      <c r="D25" s="3">
        <v>2</v>
      </c>
      <c r="E25" s="5">
        <v>4</v>
      </c>
      <c r="F25" s="3" t="s">
        <v>12</v>
      </c>
      <c r="G25" s="5">
        <v>4</v>
      </c>
      <c r="H25" s="7">
        <v>43009</v>
      </c>
      <c r="I25" s="3" t="s">
        <v>9</v>
      </c>
      <c r="J25" s="3" t="s">
        <v>56</v>
      </c>
      <c r="K25" s="6">
        <f>IF(OR(ISBLANK(Table2[[#This Row],[Task]]),Table2[[#This Row],[isDone]]=TRUE)," ",Table2[[#This Row],[Priority]]*(1+COUNTIF(Table2[[#This Row],[Bug / Feature]],"Bug"))*(1-Table2[[#This Row],[isDone]])/(1+Table2[[#This Row],[Difficulty]]))</f>
        <v>1.6</v>
      </c>
    </row>
    <row r="26" spans="1:12" ht="60.75" hidden="1" x14ac:dyDescent="0.3">
      <c r="A26" s="8">
        <v>24</v>
      </c>
      <c r="C26" s="3" t="s">
        <v>65</v>
      </c>
      <c r="D26" s="3">
        <v>2</v>
      </c>
      <c r="E26" s="5">
        <v>2</v>
      </c>
      <c r="F26" s="3" t="s">
        <v>12</v>
      </c>
      <c r="G26" s="5">
        <v>1.5</v>
      </c>
      <c r="H26" s="7">
        <v>43045</v>
      </c>
      <c r="I26" s="3" t="s">
        <v>9</v>
      </c>
      <c r="J26" s="3" t="s">
        <v>66</v>
      </c>
      <c r="K26" s="6">
        <f>IF(OR(ISBLANK(Table2[[#This Row],[Task]]),Table2[[#This Row],[isDone]]=TRUE)," ",Table2[[#This Row],[Priority]]*(1+COUNTIF(Table2[[#This Row],[Bug / Feature]],"Bug"))*(1-Table2[[#This Row],[isDone]])/(1+Table2[[#This Row],[Difficulty]]))</f>
        <v>1.6</v>
      </c>
      <c r="L26" s="3" t="s">
        <v>82</v>
      </c>
    </row>
    <row r="27" spans="1:12" ht="40.5" hidden="1" x14ac:dyDescent="0.3">
      <c r="A27" s="8">
        <v>25</v>
      </c>
      <c r="C27" s="3" t="s">
        <v>67</v>
      </c>
      <c r="D27" s="3">
        <v>2</v>
      </c>
      <c r="E27" s="5">
        <v>1</v>
      </c>
      <c r="F27" s="3" t="s">
        <v>12</v>
      </c>
      <c r="G27" s="5">
        <v>3</v>
      </c>
      <c r="H27" s="7">
        <v>43046</v>
      </c>
      <c r="I27" s="3" t="s">
        <v>9</v>
      </c>
      <c r="J27" s="3" t="s">
        <v>68</v>
      </c>
      <c r="K27" s="6">
        <f>IF(OR(ISBLANK(Table2[[#This Row],[Task]]),Table2[[#This Row],[isDone]]=TRUE)," ",Table2[[#This Row],[Priority]]*(1+COUNTIF(Table2[[#This Row],[Bug / Feature]],"Bug"))*(1-Table2[[#This Row],[isDone]])/(1+Table2[[#This Row],[Difficulty]]))</f>
        <v>0.5</v>
      </c>
    </row>
    <row r="28" spans="1:12" ht="40.5" hidden="1" x14ac:dyDescent="0.3">
      <c r="A28" s="8">
        <v>26</v>
      </c>
      <c r="C28" s="3" t="s">
        <v>70</v>
      </c>
      <c r="D28" s="3">
        <v>2</v>
      </c>
      <c r="E28" s="5">
        <v>2</v>
      </c>
      <c r="F28" s="3" t="s">
        <v>10</v>
      </c>
      <c r="G28" s="5">
        <v>2</v>
      </c>
      <c r="H28" s="7">
        <v>43046</v>
      </c>
      <c r="I28" s="3" t="s">
        <v>9</v>
      </c>
      <c r="J28" s="3" t="s">
        <v>22</v>
      </c>
      <c r="K28" s="6">
        <f>IF(OR(ISBLANK(Table2[[#This Row],[Task]]),Table2[[#This Row],[isDone]]=TRUE)," ",Table2[[#This Row],[Priority]]*(1+COUNTIF(Table2[[#This Row],[Bug / Feature]],"Bug"))*(1-Table2[[#This Row],[isDone]])/(1+Table2[[#This Row],[Difficulty]]))</f>
        <v>0.66666666666666663</v>
      </c>
    </row>
    <row r="29" spans="1:12" ht="40.5" hidden="1" x14ac:dyDescent="0.3">
      <c r="A29" s="8">
        <v>27</v>
      </c>
      <c r="B29" s="3" t="b">
        <v>1</v>
      </c>
      <c r="C29" s="3" t="s">
        <v>83</v>
      </c>
      <c r="D29" s="3">
        <v>1</v>
      </c>
      <c r="E29" s="5">
        <v>5</v>
      </c>
      <c r="F29" s="3" t="s">
        <v>12</v>
      </c>
      <c r="G29" s="5">
        <v>3</v>
      </c>
      <c r="H29" s="7">
        <v>43041</v>
      </c>
      <c r="I29" s="3" t="s">
        <v>9</v>
      </c>
      <c r="J29" s="3" t="s">
        <v>66</v>
      </c>
      <c r="K29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  <c r="L29" s="3" t="s">
        <v>72</v>
      </c>
    </row>
    <row r="30" spans="1:12" ht="60.75" hidden="1" x14ac:dyDescent="0.3">
      <c r="A30" s="8">
        <v>28</v>
      </c>
      <c r="B30" s="3" t="b">
        <v>1</v>
      </c>
      <c r="C30" s="3" t="s">
        <v>73</v>
      </c>
      <c r="D30" s="3">
        <v>1</v>
      </c>
      <c r="E30" s="5">
        <v>5</v>
      </c>
      <c r="H30" s="7">
        <v>43046</v>
      </c>
      <c r="I30" s="3" t="s">
        <v>9</v>
      </c>
      <c r="J30" s="3" t="s">
        <v>74</v>
      </c>
      <c r="K30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31" spans="1:12" hidden="1" x14ac:dyDescent="0.3">
      <c r="A31" s="8">
        <v>29</v>
      </c>
      <c r="B31" s="3" t="b">
        <v>1</v>
      </c>
      <c r="C31" s="3" t="s">
        <v>75</v>
      </c>
      <c r="D31" s="3">
        <v>1</v>
      </c>
      <c r="E31" s="5">
        <v>6</v>
      </c>
      <c r="F31" s="3" t="s">
        <v>10</v>
      </c>
      <c r="G31" s="5">
        <v>1.5</v>
      </c>
      <c r="H31" s="7">
        <v>43044</v>
      </c>
      <c r="I31" s="3" t="s">
        <v>9</v>
      </c>
      <c r="J31" s="3" t="s">
        <v>76</v>
      </c>
      <c r="K31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</row>
    <row r="32" spans="1:12" ht="40.5" hidden="1" x14ac:dyDescent="0.3">
      <c r="A32" s="8">
        <v>30</v>
      </c>
      <c r="C32" s="16" t="s">
        <v>77</v>
      </c>
      <c r="D32" s="3">
        <v>2</v>
      </c>
      <c r="E32" s="5">
        <v>2</v>
      </c>
      <c r="F32" s="3" t="s">
        <v>10</v>
      </c>
      <c r="G32" s="5">
        <v>3</v>
      </c>
      <c r="H32" s="7">
        <v>43051</v>
      </c>
      <c r="I32" s="3" t="s">
        <v>9</v>
      </c>
      <c r="J32" s="3" t="s">
        <v>78</v>
      </c>
      <c r="K32" s="6">
        <f>IF(OR(ISBLANK(Table2[[#This Row],[Task]]),Table2[[#This Row],[isDone]]=TRUE)," ",Table2[[#This Row],[Priority]]*(1+COUNTIF(Table2[[#This Row],[Bug / Feature]],"Bug"))*(1-Table2[[#This Row],[isDone]])/(1+Table2[[#This Row],[Difficulty]]))</f>
        <v>0.5</v>
      </c>
      <c r="L32" s="3" t="s">
        <v>79</v>
      </c>
    </row>
    <row r="33" spans="1:12" hidden="1" x14ac:dyDescent="0.3">
      <c r="A33" s="13">
        <v>31</v>
      </c>
      <c r="B33" s="3" t="b">
        <v>1</v>
      </c>
      <c r="C33" s="3" t="s">
        <v>81</v>
      </c>
      <c r="D33" s="3">
        <v>2</v>
      </c>
      <c r="E33" s="5">
        <v>1</v>
      </c>
      <c r="F33" s="3" t="s">
        <v>10</v>
      </c>
      <c r="G33" s="5">
        <v>3</v>
      </c>
      <c r="H33" s="17">
        <v>43054</v>
      </c>
      <c r="I33" s="3" t="s">
        <v>9</v>
      </c>
      <c r="J33" s="3" t="s">
        <v>45</v>
      </c>
      <c r="K33" s="6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  <c r="L33" s="1"/>
    </row>
    <row r="34" spans="1:12" ht="40.5" x14ac:dyDescent="0.3">
      <c r="A34" s="18">
        <v>32</v>
      </c>
      <c r="B34" s="19"/>
      <c r="C34" s="19" t="s">
        <v>84</v>
      </c>
      <c r="D34" s="19">
        <v>1.5</v>
      </c>
      <c r="E34" s="18">
        <v>5</v>
      </c>
      <c r="F34" s="3" t="s">
        <v>10</v>
      </c>
      <c r="G34" s="18">
        <v>3</v>
      </c>
      <c r="H34" s="20">
        <v>43055</v>
      </c>
      <c r="I34" s="19" t="s">
        <v>27</v>
      </c>
      <c r="J34" s="19"/>
      <c r="K34" s="21">
        <f>IF(OR(ISBLANK(Table2[[#This Row],[Task]]),Table2[[#This Row],[isDone]]=TRUE)," ",Table2[[#This Row],[Priority]]*(1+COUNTIF(Table2[[#This Row],[Bug / Feature]],"Bug"))*(1-Table2[[#This Row],[isDone]])/(1+Table2[[#This Row],[Difficulty]]))</f>
        <v>1.25</v>
      </c>
      <c r="L34" s="19"/>
    </row>
    <row r="35" spans="1:12" ht="40.5" x14ac:dyDescent="0.3">
      <c r="A35" s="18">
        <v>33</v>
      </c>
      <c r="B35" s="19"/>
      <c r="C35" s="19" t="s">
        <v>85</v>
      </c>
      <c r="D35" s="19">
        <v>1.5</v>
      </c>
      <c r="E35" s="18">
        <v>5</v>
      </c>
      <c r="F35" s="3" t="s">
        <v>10</v>
      </c>
      <c r="G35" s="18">
        <v>3</v>
      </c>
      <c r="H35" s="20">
        <v>43055</v>
      </c>
      <c r="I35" s="19" t="s">
        <v>27</v>
      </c>
      <c r="J35" s="19"/>
      <c r="K35" s="21">
        <f>IF(OR(ISBLANK(Table2[[#This Row],[Task]]),Table2[[#This Row],[isDone]]=TRUE)," ",Table2[[#This Row],[Priority]]*(1+COUNTIF(Table2[[#This Row],[Bug / Feature]],"Bug"))*(1-Table2[[#This Row],[isDone]])/(1+Table2[[#This Row],[Difficulty]]))</f>
        <v>1.25</v>
      </c>
      <c r="L35" s="19"/>
    </row>
    <row r="36" spans="1:12" ht="40.5" hidden="1" x14ac:dyDescent="0.3">
      <c r="A36" s="8">
        <v>34</v>
      </c>
      <c r="C36" s="3" t="s">
        <v>86</v>
      </c>
      <c r="D36" s="3">
        <v>2</v>
      </c>
      <c r="E36" s="5">
        <v>2</v>
      </c>
      <c r="F36" s="3" t="s">
        <v>10</v>
      </c>
      <c r="G36" s="5">
        <v>4</v>
      </c>
      <c r="H36" s="7">
        <v>43009</v>
      </c>
      <c r="I36" s="3" t="s">
        <v>9</v>
      </c>
      <c r="J36" s="3" t="s">
        <v>87</v>
      </c>
      <c r="K36" s="6">
        <f>IF(OR(ISBLANK(Table2[[#This Row],[Task]]),Table2[[#This Row],[isDone]]=TRUE)," ",Table2[[#This Row],[Priority]]*(1+COUNTIF(Table2[[#This Row],[Bug / Feature]],"Bug"))*(1-Table2[[#This Row],[isDone]])/(1+Table2[[#This Row],[Difficulty]]))</f>
        <v>0.4</v>
      </c>
    </row>
    <row r="37" spans="1:12" hidden="1" x14ac:dyDescent="0.3">
      <c r="A37" s="8">
        <v>35</v>
      </c>
      <c r="C37" s="3" t="s">
        <v>88</v>
      </c>
      <c r="D37" s="3">
        <v>2</v>
      </c>
      <c r="E37" s="5">
        <v>1</v>
      </c>
      <c r="F37" s="3" t="s">
        <v>10</v>
      </c>
      <c r="G37" s="5">
        <v>2</v>
      </c>
      <c r="H37" s="7">
        <v>43009</v>
      </c>
      <c r="I37" s="3" t="s">
        <v>9</v>
      </c>
      <c r="J37" s="3" t="s">
        <v>87</v>
      </c>
      <c r="K37" s="6">
        <f>IF(OR(ISBLANK(Table2[[#This Row],[Task]]),Table2[[#This Row],[isDone]]=TRUE)," ",Table2[[#This Row],[Priority]]*(1+COUNTIF(Table2[[#This Row],[Bug / Feature]],"Bug"))*(1-Table2[[#This Row],[isDone]])/(1+Table2[[#This Row],[Difficulty]]))</f>
        <v>0.33333333333333331</v>
      </c>
    </row>
    <row r="38" spans="1:12" ht="40.5" hidden="1" x14ac:dyDescent="0.3">
      <c r="A38" s="8">
        <v>36</v>
      </c>
      <c r="B38" s="22" t="b">
        <v>1</v>
      </c>
      <c r="C38" s="22" t="s">
        <v>89</v>
      </c>
      <c r="D38" s="22">
        <v>1</v>
      </c>
      <c r="E38" s="8"/>
      <c r="F38" s="22" t="s">
        <v>10</v>
      </c>
      <c r="G38" s="8"/>
      <c r="H38" s="20">
        <v>43055</v>
      </c>
      <c r="I38" s="22" t="s">
        <v>9</v>
      </c>
      <c r="J38" s="22"/>
      <c r="K38" s="13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  <c r="L38" s="22"/>
    </row>
    <row r="39" spans="1:12" ht="60.75" hidden="1" x14ac:dyDescent="0.3">
      <c r="A39" s="8">
        <v>37</v>
      </c>
      <c r="B39" s="22"/>
      <c r="C39" s="22" t="s">
        <v>91</v>
      </c>
      <c r="D39" s="22">
        <v>2</v>
      </c>
      <c r="E39" s="8"/>
      <c r="F39" s="22" t="s">
        <v>10</v>
      </c>
      <c r="G39" s="8"/>
      <c r="H39" s="20">
        <v>43055</v>
      </c>
      <c r="I39" s="22" t="s">
        <v>27</v>
      </c>
      <c r="J39" s="22" t="s">
        <v>94</v>
      </c>
      <c r="K39" s="13">
        <f>IF(OR(ISBLANK(Table2[[#This Row],[Task]]),Table2[[#This Row],[isDone]]=TRUE)," ",Table2[[#This Row],[Priority]]*(1+COUNTIF(Table2[[#This Row],[Bug / Feature]],"Bug"))*(1-Table2[[#This Row],[isDone]])/(1+Table2[[#This Row],[Difficulty]]))</f>
        <v>0</v>
      </c>
      <c r="L39" s="22" t="s">
        <v>90</v>
      </c>
    </row>
    <row r="40" spans="1:12" x14ac:dyDescent="0.3">
      <c r="A40" s="18">
        <v>38</v>
      </c>
      <c r="B40" s="19"/>
      <c r="C40" s="19" t="s">
        <v>92</v>
      </c>
      <c r="D40" s="19">
        <v>1.5</v>
      </c>
      <c r="E40" s="18"/>
      <c r="F40" s="19" t="s">
        <v>10</v>
      </c>
      <c r="G40" s="18"/>
      <c r="H40" s="20">
        <v>43055</v>
      </c>
      <c r="I40" s="22" t="s">
        <v>27</v>
      </c>
      <c r="J40" s="19" t="s">
        <v>93</v>
      </c>
      <c r="K40" s="21">
        <f>IF(OR(ISBLANK(Table2[[#This Row],[Task]]),Table2[[#This Row],[isDone]]=TRUE)," ",Table2[[#This Row],[Priority]]*(1+COUNTIF(Table2[[#This Row],[Bug / Feature]],"Bug"))*(1-Table2[[#This Row],[isDone]])/(1+Table2[[#This Row],[Difficulty]]))</f>
        <v>0</v>
      </c>
      <c r="L40" s="19"/>
    </row>
    <row r="41" spans="1:12" ht="121.5" hidden="1" x14ac:dyDescent="0.3">
      <c r="A41" s="18">
        <v>39</v>
      </c>
      <c r="B41" s="19"/>
      <c r="C41" s="19" t="s">
        <v>96</v>
      </c>
      <c r="D41" s="19">
        <v>2</v>
      </c>
      <c r="E41" s="18">
        <v>3</v>
      </c>
      <c r="F41" s="19" t="s">
        <v>10</v>
      </c>
      <c r="G41" s="18">
        <v>2</v>
      </c>
      <c r="H41" s="20">
        <v>43058</v>
      </c>
      <c r="I41" s="22" t="s">
        <v>27</v>
      </c>
      <c r="J41" s="19" t="s">
        <v>97</v>
      </c>
      <c r="K41" s="21">
        <f>IF(OR(ISBLANK(Table2[[#This Row],[Task]]),Table2[[#This Row],[isDone]]=TRUE)," ",Table2[[#This Row],[Priority]]*(1+COUNTIF(Table2[[#This Row],[Bug / Feature]],"Bug"))*(1-Table2[[#This Row],[isDone]])/(1+Table2[[#This Row],[Difficulty]]))</f>
        <v>1</v>
      </c>
      <c r="L41" s="19" t="s">
        <v>98</v>
      </c>
    </row>
    <row r="42" spans="1:12" ht="40.5" hidden="1" x14ac:dyDescent="0.3">
      <c r="A42" s="18">
        <v>39</v>
      </c>
      <c r="B42" s="19"/>
      <c r="C42" s="19" t="s">
        <v>99</v>
      </c>
      <c r="D42" s="19">
        <v>2</v>
      </c>
      <c r="E42" s="18">
        <v>2</v>
      </c>
      <c r="F42" s="19" t="s">
        <v>12</v>
      </c>
      <c r="G42" s="18">
        <v>3</v>
      </c>
      <c r="H42" s="20">
        <v>43058</v>
      </c>
      <c r="I42" s="19" t="s">
        <v>9</v>
      </c>
      <c r="J42" s="19" t="s">
        <v>100</v>
      </c>
      <c r="K42" s="21">
        <f>IF(OR(ISBLANK(Table2[[#This Row],[Task]]),Table2[[#This Row],[isDone]]=TRUE)," ",Table2[[#This Row],[Priority]]*(1+COUNTIF(Table2[[#This Row],[Bug / Feature]],"Bug"))*(1-Table2[[#This Row],[isDone]])/(1+Table2[[#This Row],[Difficulty]]))</f>
        <v>1</v>
      </c>
      <c r="L42" s="19"/>
    </row>
    <row r="43" spans="1:12" ht="40.5" hidden="1" x14ac:dyDescent="0.3">
      <c r="A43" s="18">
        <v>40</v>
      </c>
      <c r="B43" s="19"/>
      <c r="C43" s="19" t="s">
        <v>103</v>
      </c>
      <c r="D43" s="19">
        <v>2</v>
      </c>
      <c r="E43" s="18">
        <v>2</v>
      </c>
      <c r="F43" s="19" t="s">
        <v>10</v>
      </c>
      <c r="G43" s="18">
        <v>5</v>
      </c>
      <c r="H43" s="20">
        <v>43060</v>
      </c>
      <c r="I43" s="19" t="s">
        <v>27</v>
      </c>
      <c r="J43" s="19" t="s">
        <v>74</v>
      </c>
      <c r="K43" s="21">
        <f>IF(OR(ISBLANK(Table2[[#This Row],[Task]]),Table2[[#This Row],[isDone]]=TRUE)," ",Table2[[#This Row],[Priority]]*(1+COUNTIF(Table2[[#This Row],[Bug / Feature]],"Bug"))*(1-Table2[[#This Row],[isDone]])/(1+Table2[[#This Row],[Difficulty]]))</f>
        <v>0.33333333333333331</v>
      </c>
      <c r="L43" s="19" t="s">
        <v>104</v>
      </c>
    </row>
    <row r="44" spans="1:12" x14ac:dyDescent="0.3">
      <c r="A44" s="18">
        <v>41</v>
      </c>
      <c r="B44" s="19"/>
      <c r="C44" s="19" t="s">
        <v>105</v>
      </c>
      <c r="D44" s="19">
        <v>1.5</v>
      </c>
      <c r="E44" s="18">
        <v>4</v>
      </c>
      <c r="F44" s="19" t="s">
        <v>10</v>
      </c>
      <c r="G44" s="18">
        <v>2</v>
      </c>
      <c r="H44" s="20">
        <v>43060</v>
      </c>
      <c r="I44" s="19" t="s">
        <v>9</v>
      </c>
      <c r="J44" s="19" t="s">
        <v>45</v>
      </c>
      <c r="K44" s="21">
        <f>IF(OR(ISBLANK(Table2[[#This Row],[Task]]),Table2[[#This Row],[isDone]]=TRUE)," ",Table2[[#This Row],[Priority]]*(1+COUNTIF(Table2[[#This Row],[Bug / Feature]],"Bug"))*(1-Table2[[#This Row],[isDone]])/(1+Table2[[#This Row],[Difficulty]]))</f>
        <v>1.3333333333333333</v>
      </c>
      <c r="L44" s="19"/>
    </row>
    <row r="45" spans="1:12" ht="40.5" hidden="1" x14ac:dyDescent="0.3">
      <c r="A45" s="18">
        <v>42</v>
      </c>
      <c r="B45" s="19"/>
      <c r="C45" s="19" t="s">
        <v>106</v>
      </c>
      <c r="D45" s="19">
        <v>2</v>
      </c>
      <c r="E45" s="18">
        <v>4</v>
      </c>
      <c r="F45" s="19" t="s">
        <v>10</v>
      </c>
      <c r="G45" s="18">
        <v>2</v>
      </c>
      <c r="H45" s="20">
        <v>43062</v>
      </c>
      <c r="I45" s="19" t="s">
        <v>9</v>
      </c>
      <c r="J45" s="19" t="s">
        <v>107</v>
      </c>
      <c r="K45" s="21">
        <f>IF(OR(ISBLANK(Table2[[#This Row],[Task]]),Table2[[#This Row],[isDone]]=TRUE)," ",Table2[[#This Row],[Priority]]*(1+COUNTIF(Table2[[#This Row],[Bug / Feature]],"Bug"))*(1-Table2[[#This Row],[isDone]])/(1+Table2[[#This Row],[Difficulty]]))</f>
        <v>1.3333333333333333</v>
      </c>
      <c r="L45" s="19" t="s">
        <v>108</v>
      </c>
    </row>
    <row r="46" spans="1:12" x14ac:dyDescent="0.3">
      <c r="A46" s="18">
        <v>43</v>
      </c>
      <c r="B46" s="19"/>
      <c r="C46" s="19" t="s">
        <v>110</v>
      </c>
      <c r="D46" s="19">
        <v>1.5</v>
      </c>
      <c r="E46" s="18">
        <v>5</v>
      </c>
      <c r="F46" s="19" t="s">
        <v>12</v>
      </c>
      <c r="G46" s="18">
        <v>3</v>
      </c>
      <c r="H46" s="20">
        <v>43062</v>
      </c>
      <c r="I46" s="19" t="s">
        <v>9</v>
      </c>
      <c r="J46" s="19" t="s">
        <v>78</v>
      </c>
      <c r="K46" s="21">
        <f>IF(OR(ISBLANK(Table2[[#This Row],[Task]]),Table2[[#This Row],[isDone]]=TRUE)," ",Table2[[#This Row],[Priority]]*(1+COUNTIF(Table2[[#This Row],[Bug / Feature]],"Bug"))*(1-Table2[[#This Row],[isDone]])/(1+Table2[[#This Row],[Difficulty]]))</f>
        <v>2.5</v>
      </c>
      <c r="L46" s="19" t="s">
        <v>111</v>
      </c>
    </row>
    <row r="47" spans="1:12" ht="40.5" hidden="1" x14ac:dyDescent="0.3">
      <c r="A47" s="18">
        <v>44</v>
      </c>
      <c r="B47" s="19" t="b">
        <v>1</v>
      </c>
      <c r="C47" s="19" t="s">
        <v>112</v>
      </c>
      <c r="D47" s="19"/>
      <c r="E47" s="18"/>
      <c r="F47" s="19" t="s">
        <v>10</v>
      </c>
      <c r="G47" s="18"/>
      <c r="H47" s="20">
        <v>43062</v>
      </c>
      <c r="I47" s="19" t="s">
        <v>9</v>
      </c>
      <c r="J47" s="19" t="s">
        <v>113</v>
      </c>
      <c r="K47" s="21" t="str">
        <f>IF(OR(ISBLANK(Table2[[#This Row],[Task]]),Table2[[#This Row],[isDone]]=TRUE)," ",Table2[[#This Row],[Priority]]*(1+COUNTIF(Table2[[#This Row],[Bug / Feature]],"Bug"))*(1-Table2[[#This Row],[isDone]])/(1+Table2[[#This Row],[Difficulty]]))</f>
        <v xml:space="preserve"> </v>
      </c>
      <c r="L47" s="19"/>
    </row>
    <row r="48" spans="1:12" ht="60.75" hidden="1" x14ac:dyDescent="0.3">
      <c r="A48" s="18">
        <v>45</v>
      </c>
      <c r="B48" s="19"/>
      <c r="C48" s="19" t="s">
        <v>114</v>
      </c>
      <c r="D48" s="19">
        <v>2</v>
      </c>
      <c r="E48" s="18">
        <v>3</v>
      </c>
      <c r="F48" s="19" t="s">
        <v>10</v>
      </c>
      <c r="G48" s="18">
        <v>1.5</v>
      </c>
      <c r="H48" s="20">
        <v>43066</v>
      </c>
      <c r="I48" s="19" t="s">
        <v>9</v>
      </c>
      <c r="J48" s="19" t="s">
        <v>115</v>
      </c>
      <c r="K48" s="21">
        <f>IF(OR(ISBLANK(Table2[[#This Row],[Task]]),Table2[[#This Row],[isDone]]=TRUE)," ",Table2[[#This Row],[Priority]]*(1+COUNTIF(Table2[[#This Row],[Bug / Feature]],"Bug"))*(1-Table2[[#This Row],[isDone]])/(1+Table2[[#This Row],[Difficulty]]))</f>
        <v>1.2</v>
      </c>
      <c r="L48" s="26" t="s">
        <v>116</v>
      </c>
    </row>
    <row r="49" spans="1:12" x14ac:dyDescent="0.3">
      <c r="A49" s="18">
        <v>45</v>
      </c>
      <c r="B49" s="19"/>
      <c r="C49" s="19" t="s">
        <v>117</v>
      </c>
      <c r="D49" s="19">
        <v>1.5</v>
      </c>
      <c r="E49" s="18">
        <v>5</v>
      </c>
      <c r="F49" s="19" t="s">
        <v>10</v>
      </c>
      <c r="G49" s="18">
        <v>2</v>
      </c>
      <c r="H49" s="20">
        <v>43066</v>
      </c>
      <c r="I49" s="19" t="s">
        <v>9</v>
      </c>
      <c r="J49" s="19" t="s">
        <v>118</v>
      </c>
      <c r="K49" s="21">
        <f>IF(OR(ISBLANK(Table2[[#This Row],[Task]]),Table2[[#This Row],[isDone]]=TRUE)," ",Table2[[#This Row],[Priority]]*(1+COUNTIF(Table2[[#This Row],[Bug / Feature]],"Bug"))*(1-Table2[[#This Row],[isDone]])/(1+Table2[[#This Row],[Difficulty]]))</f>
        <v>1.6666666666666667</v>
      </c>
      <c r="L49" s="27"/>
    </row>
  </sheetData>
  <conditionalFormatting sqref="K3:K1048576 K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L48" r:id="rId1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2017-11-27T09:35:05Z</dcterms:modified>
</cp:coreProperties>
</file>