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24\OneDrive - Universiteit Utrecht\Documents\School\UU Data Sceince MSc\1st Year\Period 3\Explainable AI - INFOMXAI\Assignments\Project2\ExplainableAI-Project2\Part2\explanations\reviews\"/>
    </mc:Choice>
  </mc:AlternateContent>
  <xr:revisionPtr revIDLastSave="0" documentId="13_ncr:1_{3A0D40FE-3ACB-4DD5-9E4A-51682EB63F9F}" xr6:coauthVersionLast="47" xr6:coauthVersionMax="47" xr10:uidLastSave="{00000000-0000-0000-0000-000000000000}"/>
  <bookViews>
    <workbookView xWindow="-108" yWindow="-108" windowWidth="23256" windowHeight="13896" xr2:uid="{2561F29B-4AE2-438F-BC0D-8665C16D9199}"/>
  </bookViews>
  <sheets>
    <sheet name="Input 1" sheetId="1" r:id="rId1"/>
    <sheet name="Input 2" sheetId="2" r:id="rId2"/>
    <sheet name="Input 3" sheetId="3" r:id="rId3"/>
    <sheet name="Input 4" sheetId="4" r:id="rId4"/>
    <sheet name="Inpu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5" l="1"/>
  <c r="N7" i="5"/>
  <c r="O6" i="5"/>
  <c r="N6" i="5"/>
  <c r="O5" i="5"/>
  <c r="N5" i="5"/>
  <c r="O4" i="5"/>
  <c r="N4" i="5"/>
  <c r="O3" i="5"/>
  <c r="N3" i="5"/>
  <c r="O2" i="5"/>
  <c r="N2" i="5"/>
  <c r="P7" i="4"/>
  <c r="O7" i="4"/>
  <c r="P6" i="4"/>
  <c r="O6" i="4"/>
  <c r="P5" i="4"/>
  <c r="O5" i="4"/>
  <c r="P4" i="4"/>
  <c r="O4" i="4"/>
  <c r="P3" i="4"/>
  <c r="O3" i="4"/>
  <c r="P2" i="4"/>
  <c r="O2" i="4"/>
  <c r="O7" i="3"/>
  <c r="N7" i="3"/>
  <c r="O6" i="3"/>
  <c r="N6" i="3"/>
  <c r="O5" i="3"/>
  <c r="N5" i="3"/>
  <c r="O4" i="3"/>
  <c r="N4" i="3"/>
  <c r="O3" i="3"/>
  <c r="N3" i="3"/>
  <c r="O2" i="3"/>
  <c r="N2" i="3"/>
  <c r="O7" i="2"/>
  <c r="N7" i="2"/>
  <c r="O6" i="2"/>
  <c r="N6" i="2"/>
  <c r="O5" i="2"/>
  <c r="N5" i="2"/>
  <c r="O4" i="2"/>
  <c r="N4" i="2"/>
  <c r="O3" i="2"/>
  <c r="N3" i="2"/>
  <c r="O2" i="2"/>
  <c r="N2" i="2"/>
  <c r="O2" i="1"/>
  <c r="O3" i="1"/>
  <c r="O4" i="1"/>
  <c r="O5" i="1"/>
  <c r="O6" i="1"/>
  <c r="O7" i="1"/>
  <c r="N2" i="1"/>
  <c r="N3" i="1"/>
  <c r="N4" i="1"/>
  <c r="N5" i="1"/>
  <c r="N6" i="1"/>
  <c r="N7" i="1"/>
</calcChain>
</file>

<file path=xl/sharedStrings.xml><?xml version="1.0" encoding="utf-8"?>
<sst xmlns="http://schemas.openxmlformats.org/spreadsheetml/2006/main" count="106" uniqueCount="22">
  <si>
    <t>Question</t>
  </si>
  <si>
    <t>Question Index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</si>
  <si>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</si>
  <si>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</si>
  <si>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</si>
  <si>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</si>
  <si>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</si>
  <si>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</si>
  <si>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</si>
  <si>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</si>
  <si>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Mean</t>
  </si>
  <si>
    <t>SD</t>
  </si>
  <si>
    <t>The explanation clearly shows how the system arrived at its decision</t>
  </si>
  <si>
    <t>The explanation covers all relevant information correctly</t>
  </si>
  <si>
    <t>The level of detail in the explanation is sufficient for me to understand the decision</t>
  </si>
  <si>
    <t xml:space="preserve"> The explanation appropriately addresses the question</t>
  </si>
  <si>
    <t xml:space="preserve"> I believe the system is making decisions in my best interest considering my preferences</t>
  </si>
  <si>
    <t>I am satisfied with the explanation provided</t>
  </si>
  <si>
    <t>Answer 9</t>
  </si>
  <si>
    <t>Answer 10</t>
  </si>
  <si>
    <t>Answer 12</t>
  </si>
  <si>
    <t>Answer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</si>
</sst>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86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08F14-C008-4B66-906D-DEAE2D392819}" name="Table1" displayName="Table1" ref="A1:O7" totalsRowShown="0" headerRowDxfId="76" dataDxfId="75">
  <autoFilter ref="A1:O7" xr:uid="{FF308F14-C008-4B66-906D-DEAE2D392819}"/>
  <tableColumns count="15">
    <tableColumn id="1" xr3:uid="{A776C775-6EE3-4418-90E9-E1479A8CD9B3}" name="Question Index" dataDxfId="85"/>
    <tableColumn id="2" xr3:uid="{3C4233EA-3A6E-4FC8-BE16-3EBC861F9AF5}" name="Question" dataDxfId="84"/>
    <tableColumn id="3" xr3:uid="{B82517B5-F708-4E03-BC7C-F1F3A1A58D35}" name="Answer 1" dataDxfId="83"/>
    <tableColumn id="4" xr3:uid="{E6088D97-EC27-4DCD-A236-283B41FA34C5}" name="Answer 2" dataDxfId="82"/>
    <tableColumn id="5" xr3:uid="{711B706A-8C14-482F-A0B5-BE0A55A04DB8}" name="Answer 3" dataDxfId="81"/>
    <tableColumn id="6" xr3:uid="{57D88F68-55A3-4956-B112-ACEBDD6535AB}" name="Answer 4" dataDxfId="80"/>
    <tableColumn id="7" xr3:uid="{140BD980-2779-4E94-A029-53707CB49C04}" name="Answer 5" dataDxfId="79"/>
    <tableColumn id="8" xr3:uid="{13FA039F-C477-4948-BC93-841E71392630}" name="Answer 6" dataDxfId="78"/>
    <tableColumn id="9" xr3:uid="{0654701A-6E3C-4C82-AB7C-0D6E3A842369}" name="Answer 7" dataDxfId="77"/>
    <tableColumn id="16" xr3:uid="{BE90F42C-196C-4AF1-99B9-7BA1806CCA74}" name="Answer 8" dataDxfId="72"/>
    <tableColumn id="15" xr3:uid="{AAB78F72-7788-4922-BB26-EA95D186EF4E}" name="Answer 9" dataDxfId="73"/>
    <tableColumn id="14" xr3:uid="{7A9DFD3A-2F45-4825-A534-09C179FB3B12}" name="Answer 10" dataDxfId="74"/>
    <tableColumn id="17" xr3:uid="{D42D0A0B-999D-44AE-A8BD-DE57F1337345}" name="Answer 11" dataDxfId="71"/>
    <tableColumn id="11" xr3:uid="{EEF5CBEC-45DF-49E0-8DCF-9EA676AB478F}" name="Mean" dataDxfId="70">
      <calculatedColumnFormula>AVERAGE(Table1[[#This Row],[Answer 1]:[Answer 11]])</calculatedColumnFormula>
    </tableColumn>
    <tableColumn id="12" xr3:uid="{5050B949-7EDD-41A0-A71D-ABDF61874AB2}" name="SD" dataDxfId="69">
      <calculatedColumnFormula>STDEV(Table1[[#This Row],[Answer 1]:[Answer 11]])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EF3160-B738-42BD-9BB4-9B0E295D8A55}" name="Table13" displayName="Table13" ref="A1:O7" totalsRowShown="0" headerRowDxfId="68" dataDxfId="67">
  <autoFilter ref="A1:O7" xr:uid="{FF308F14-C008-4B66-906D-DEAE2D392819}"/>
  <tableColumns count="15">
    <tableColumn id="1" xr3:uid="{D603D117-760A-44DC-B832-ED467ED4D1A9}" name="Question Index" dataDxfId="66"/>
    <tableColumn id="2" xr3:uid="{040D0A46-5FAF-45E8-A3A8-4E0373F3888D}" name="Question" dataDxfId="65"/>
    <tableColumn id="3" xr3:uid="{2A922519-B9E0-427E-A5C6-64BA09F33B03}" name="Answer 1" dataDxfId="64"/>
    <tableColumn id="4" xr3:uid="{6E52A115-4B0F-4C66-8E7D-1B160B815F40}" name="Answer 2" dataDxfId="63"/>
    <tableColumn id="5" xr3:uid="{FB3BB6C4-9BFD-4750-ABF3-5941AE25548F}" name="Answer 3" dataDxfId="62"/>
    <tableColumn id="6" xr3:uid="{B80F1C24-9A8F-4206-8938-4DA8A3D18EEA}" name="Answer 4" dataDxfId="55"/>
    <tableColumn id="7" xr3:uid="{E1E8510E-53C3-4A26-94D0-2D6EBFE54E63}" name="Answer 5" dataDxfId="53"/>
    <tableColumn id="8" xr3:uid="{684C4DFF-9F9A-40C0-8DE5-7AB6C921665F}" name="Answer 6" dataDxfId="52"/>
    <tableColumn id="9" xr3:uid="{E85F6091-BA5C-457B-A530-D7232A8EA6B3}" name="Answer 7" dataDxfId="54"/>
    <tableColumn id="16" xr3:uid="{1A7BCEE3-4108-471D-97D8-1AC484E6E171}" name="Answer 8" dataDxfId="61"/>
    <tableColumn id="15" xr3:uid="{EC723092-E3B1-4252-AE96-01D478A739E4}" name="Answer 9" dataDxfId="60"/>
    <tableColumn id="14" xr3:uid="{E0220C7F-34E6-4B75-B86E-E93F4B9D3B52}" name="Answer 10" dataDxfId="59"/>
    <tableColumn id="17" xr3:uid="{DFD1D69F-15F4-4ACC-AE08-B5869F072006}" name="Answer 11" dataDxfId="58"/>
    <tableColumn id="11" xr3:uid="{48B2589C-91FF-4974-AF0A-31446D4520CB}" name="Mean" dataDxfId="57">
      <calculatedColumnFormula>AVERAGE(Table13[[#This Row],[Answer 1]:[Answer 11]])</calculatedColumnFormula>
    </tableColumn>
    <tableColumn id="12" xr3:uid="{596EE946-820B-40DF-88A2-1EFA920EBE19}" name="SD" dataDxfId="56">
      <calculatedColumnFormula>STDEV(Table13[[#This Row],[Answer 1]:[Answer 11]])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4D2CC8-5A15-4B63-88C5-88ECCA44BF8D}" name="Table134" displayName="Table134" ref="A1:O7" totalsRowShown="0" headerRowDxfId="51" dataDxfId="50">
  <autoFilter ref="A1:O7" xr:uid="{FF308F14-C008-4B66-906D-DEAE2D392819}"/>
  <tableColumns count="15">
    <tableColumn id="1" xr3:uid="{6490FD91-0705-4DB1-81BB-C30BAD25B7E4}" name="Question Index" dataDxfId="49"/>
    <tableColumn id="2" xr3:uid="{7AFB6465-50CC-47E4-9819-6C25E532EE9F}" name="Question" dataDxfId="48"/>
    <tableColumn id="3" xr3:uid="{21790202-F6B8-4A2A-B961-F26EFFD4E06E}" name="Answer 1" dataDxfId="47"/>
    <tableColumn id="4" xr3:uid="{1420C2AD-D948-404F-8095-B9F55D664AE4}" name="Answer 2" dataDxfId="46"/>
    <tableColumn id="5" xr3:uid="{C461AEA1-5DA4-4CA8-9A7E-645F27575523}" name="Answer 3" dataDxfId="45"/>
    <tableColumn id="6" xr3:uid="{3AEC2A6B-1E2F-49DE-A696-5F9AC7AD81BF}" name="Answer 4" dataDxfId="44"/>
    <tableColumn id="7" xr3:uid="{3FBF84EF-5F50-4E12-9B57-9A8BD60258E7}" name="Answer 5" dataDxfId="43"/>
    <tableColumn id="8" xr3:uid="{4A7B7F5B-55EF-48E7-8CF0-B9B5AF4A6B7F}" name="Answer 6" dataDxfId="42"/>
    <tableColumn id="9" xr3:uid="{B0F9417A-D4EB-4E26-8C27-B1BF2AF79C96}" name="Answer 7" dataDxfId="41"/>
    <tableColumn id="16" xr3:uid="{E5FFBA49-5B2C-4681-8458-425479EF2757}" name="Answer 8" dataDxfId="40"/>
    <tableColumn id="15" xr3:uid="{05F7309A-D881-4980-8ECA-D426C14A3D3D}" name="Answer 9" dataDxfId="39"/>
    <tableColumn id="14" xr3:uid="{D87894C2-11EE-4CFE-92A8-4F215419E8EA}" name="Answer 10" dataDxfId="38"/>
    <tableColumn id="17" xr3:uid="{8D28B126-95B3-44B6-A8DA-A63BAA2FE946}" name="Answer 11" dataDxfId="37"/>
    <tableColumn id="11" xr3:uid="{4E8CB827-CEBA-4B00-B86C-07373D73A9DD}" name="Mean" dataDxfId="36">
      <calculatedColumnFormula>AVERAGE(Table134[[#This Row],[Answer 1]:[Answer 11]])</calculatedColumnFormula>
    </tableColumn>
    <tableColumn id="12" xr3:uid="{E4FF3E5B-BEF3-4F12-9903-E98DCB96E231}" name="SD" dataDxfId="35">
      <calculatedColumnFormula>STDEV(Table134[[#This Row],[Answer 1]:[Answer 11]])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DCAE89-B6AC-4EF7-9BFF-7C3F9B3BA597}" name="Table1345" displayName="Table1345" ref="A1:P7" totalsRowShown="0" headerRowDxfId="34" dataDxfId="33">
  <autoFilter ref="A1:P7" xr:uid="{FF308F14-C008-4B66-906D-DEAE2D392819}"/>
  <tableColumns count="16">
    <tableColumn id="1" xr3:uid="{3B2C2F5D-1F37-4124-A187-E4EDF525443C}" name="Question Index" dataDxfId="32"/>
    <tableColumn id="2" xr3:uid="{385541A2-9E55-42FB-B6E1-DBBCAB36B83E}" name="Question" dataDxfId="31"/>
    <tableColumn id="3" xr3:uid="{3EB78AF1-3513-4E0A-9414-A66A458E07FC}" name="Answer 1" dataDxfId="30"/>
    <tableColumn id="4" xr3:uid="{C3C72D4E-5DF1-42FA-8ED3-67E658433960}" name="Answer 2" dataDxfId="29"/>
    <tableColumn id="5" xr3:uid="{B1DA5B74-E388-4B84-A1D6-8B720D499B1A}" name="Answer 3" dataDxfId="28"/>
    <tableColumn id="6" xr3:uid="{4AC5C802-ED01-4C3E-B24E-3162B0BEEEAD}" name="Answer 4" dataDxfId="27"/>
    <tableColumn id="7" xr3:uid="{049E79E6-10EE-46B8-A77A-F4A63A4C89EC}" name="Answer 5" dataDxfId="26"/>
    <tableColumn id="8" xr3:uid="{CC321205-B512-4FF8-8490-A8F2BD7E4257}" name="Answer 6" dataDxfId="25"/>
    <tableColumn id="9" xr3:uid="{3ECEDE96-AB73-4B10-A411-27C423208CE4}" name="Answer 7" dataDxfId="24"/>
    <tableColumn id="16" xr3:uid="{83251D24-DEDE-40E6-A4D0-AD8A9C9665EF}" name="Answer 8" dataDxfId="23"/>
    <tableColumn id="15" xr3:uid="{CE9B0B5E-63EC-4129-955E-261A5B8347DA}" name="Answer 9" dataDxfId="22"/>
    <tableColumn id="14" xr3:uid="{0F1DC2BE-69D5-4CF8-AE2C-5F34D7B87866}" name="Answer 10" dataDxfId="21"/>
    <tableColumn id="18" xr3:uid="{D80AEC13-DF08-4D64-BBA9-1D41F6A2CADC}" name="Answer 11" dataDxfId="0"/>
    <tableColumn id="17" xr3:uid="{F80DD722-9537-47FB-98CE-7CDA34FBE071}" name="Answer 12" dataDxfId="20"/>
    <tableColumn id="11" xr3:uid="{FD329A5C-6765-420E-9492-277198D4EEED}" name="Mean" dataDxfId="19">
      <calculatedColumnFormula>AVERAGE(Table1345[[#This Row],[Answer 1]:[Answer 12]])</calculatedColumnFormula>
    </tableColumn>
    <tableColumn id="12" xr3:uid="{CC5E1A6F-32B5-464C-9EC9-6BF0454479C9}" name="SD" dataDxfId="18">
      <calculatedColumnFormula>STDEV(Table1345[[#This Row],[Answer 1]:[Answer 12]])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897214-8608-4150-8544-8CAB20160499}" name="Table13456" displayName="Table13456" ref="A1:O7" totalsRowShown="0" headerRowDxfId="17" dataDxfId="16">
  <autoFilter ref="A1:O7" xr:uid="{FF308F14-C008-4B66-906D-DEAE2D392819}"/>
  <tableColumns count="15">
    <tableColumn id="1" xr3:uid="{E8729C9B-4787-4A5C-8298-48A1D54A0320}" name="Question Index" dataDxfId="15"/>
    <tableColumn id="2" xr3:uid="{E9E835F1-DD42-4534-9B74-9A413B7F3ECE}" name="Question" dataDxfId="14"/>
    <tableColumn id="3" xr3:uid="{4CD6EF5D-362A-43EE-8C8B-B77E63F29736}" name="Answer 1" dataDxfId="13"/>
    <tableColumn id="4" xr3:uid="{CCEE61B8-C3FB-4917-A6B4-2059B6998A89}" name="Answer 2" dataDxfId="12"/>
    <tableColumn id="5" xr3:uid="{E133BAD4-26F6-4C41-AB64-2B56C6071C7D}" name="Answer 3" dataDxfId="11"/>
    <tableColumn id="6" xr3:uid="{63BCF50F-54FB-45CB-8A75-C9F91B2DFF73}" name="Answer 4" dataDxfId="10"/>
    <tableColumn id="7" xr3:uid="{1E111979-4676-4687-912B-736F8771496C}" name="Answer 5" dataDxfId="9"/>
    <tableColumn id="8" xr3:uid="{83AEBDE4-9E10-4D4F-B64B-D7AB45052A63}" name="Answer 6" dataDxfId="8"/>
    <tableColumn id="9" xr3:uid="{6AD58144-299D-4988-8B39-9CADDDCAC94F}" name="Answer 7" dataDxfId="7"/>
    <tableColumn id="16" xr3:uid="{8269C9E8-8EAE-4FB3-BB15-EE2BBB838176}" name="Answer 8" dataDxfId="6"/>
    <tableColumn id="15" xr3:uid="{90CDE2EE-9915-4431-806B-C99DC3AA8164}" name="Answer 9" dataDxfId="5"/>
    <tableColumn id="14" xr3:uid="{4C4698BE-9D5E-44B7-B17C-7529AD991998}" name="Answer 10" dataDxfId="4"/>
    <tableColumn id="17" xr3:uid="{7D7BD9D9-2275-4DB4-A4F7-77B25BA7E5C4}" name="Answer 11" dataDxfId="3"/>
    <tableColumn id="11" xr3:uid="{26C44364-1214-4826-90DA-CADB53E96CA6}" name="Mean" dataDxfId="2">
      <calculatedColumnFormula>AVERAGE(Table13456[[#This Row],[Answer 1]:[Answer 11]])</calculatedColumnFormula>
    </tableColumn>
    <tableColumn id="12" xr3:uid="{D0BE1551-3DAB-4203-AE4C-0DBED6893131}" name="SD" dataDxfId="1">
      <calculatedColumnFormula>STDEV(Table13456[[#This Row],[Answer 1]:[Answer 11]])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903D-EB75-4AD4-AC0E-F17289D80852}">
  <dimension ref="A1:O7"/>
  <sheetViews>
    <sheetView tabSelected="1" topLeftCell="J1" workbookViewId="0">
      <selection activeCell="M13" sqref="M13"/>
    </sheetView>
  </sheetViews>
  <sheetFormatPr defaultRowHeight="14.4" x14ac:dyDescent="0.3"/>
  <cols>
    <col min="1" max="1" width="14.6640625" customWidth="1"/>
    <col min="2" max="2" width="71.21875" bestFit="1" customWidth="1"/>
    <col min="3" max="11" width="12.77734375" bestFit="1" customWidth="1"/>
    <col min="12" max="13" width="13.77734375" bestFit="1" customWidth="1"/>
    <col min="14" max="15" width="12" bestFit="1" customWidth="1"/>
  </cols>
  <sheetData>
    <row r="1" spans="1:1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21</v>
      </c>
      <c r="N1" s="1" t="s">
        <v>10</v>
      </c>
      <c r="O1" s="1" t="s">
        <v>11</v>
      </c>
    </row>
    <row r="2" spans="1:15" x14ac:dyDescent="0.3">
      <c r="A2" s="1">
        <v>1</v>
      </c>
      <c r="B2" s="1" t="s">
        <v>12</v>
      </c>
      <c r="C2" s="1">
        <v>2</v>
      </c>
      <c r="D2" s="1">
        <v>3</v>
      </c>
      <c r="E2" s="1">
        <v>3</v>
      </c>
      <c r="F2" s="1">
        <v>1</v>
      </c>
      <c r="G2" s="1">
        <v>1</v>
      </c>
      <c r="H2" s="1">
        <v>2</v>
      </c>
      <c r="I2" s="1">
        <v>5</v>
      </c>
      <c r="J2" s="1">
        <v>5</v>
      </c>
      <c r="K2" s="1">
        <v>2</v>
      </c>
      <c r="L2" s="1">
        <v>5</v>
      </c>
      <c r="M2" s="1">
        <v>5</v>
      </c>
      <c r="N2" s="2">
        <f>AVERAGE(Table1[[#This Row],[Answer 1]:[Answer 11]])</f>
        <v>3.0909090909090908</v>
      </c>
      <c r="O2" s="2">
        <f>STDEV(Table1[[#This Row],[Answer 1]:[Answer 11]])</f>
        <v>1.6403990645294486</v>
      </c>
    </row>
    <row r="3" spans="1:15" x14ac:dyDescent="0.3">
      <c r="A3" s="1">
        <v>2</v>
      </c>
      <c r="B3" s="1" t="s">
        <v>13</v>
      </c>
      <c r="C3" s="1">
        <v>4</v>
      </c>
      <c r="D3" s="1">
        <v>4</v>
      </c>
      <c r="E3" s="1">
        <v>5</v>
      </c>
      <c r="F3" s="1">
        <v>4</v>
      </c>
      <c r="G3" s="1">
        <v>1</v>
      </c>
      <c r="H3" s="1">
        <v>2</v>
      </c>
      <c r="I3" s="1">
        <v>5</v>
      </c>
      <c r="J3" s="1">
        <v>5</v>
      </c>
      <c r="K3" s="1">
        <v>2</v>
      </c>
      <c r="L3" s="1">
        <v>4</v>
      </c>
      <c r="M3" s="1">
        <v>4</v>
      </c>
      <c r="N3" s="2">
        <f>AVERAGE(Table1[[#This Row],[Answer 1]:[Answer 11]])</f>
        <v>3.6363636363636362</v>
      </c>
      <c r="O3" s="2">
        <f>STDEV(Table1[[#This Row],[Answer 1]:[Answer 11]])</f>
        <v>1.3618169680781089</v>
      </c>
    </row>
    <row r="4" spans="1:15" x14ac:dyDescent="0.3">
      <c r="A4" s="1">
        <v>3</v>
      </c>
      <c r="B4" s="1" t="s">
        <v>14</v>
      </c>
      <c r="C4" s="1">
        <v>2</v>
      </c>
      <c r="D4" s="1">
        <v>3</v>
      </c>
      <c r="E4" s="1">
        <v>4</v>
      </c>
      <c r="F4" s="1">
        <v>1</v>
      </c>
      <c r="G4" s="1">
        <v>1</v>
      </c>
      <c r="H4" s="1">
        <v>3</v>
      </c>
      <c r="I4" s="1">
        <v>4</v>
      </c>
      <c r="J4" s="1">
        <v>5</v>
      </c>
      <c r="K4" s="1">
        <v>2</v>
      </c>
      <c r="L4" s="1">
        <v>5</v>
      </c>
      <c r="M4" s="1">
        <v>5</v>
      </c>
      <c r="N4" s="2">
        <f>AVERAGE(Table1[[#This Row],[Answer 1]:[Answer 11]])</f>
        <v>3.1818181818181817</v>
      </c>
      <c r="O4" s="2">
        <f>STDEV(Table1[[#This Row],[Answer 1]:[Answer 11]])</f>
        <v>1.5374122295716151</v>
      </c>
    </row>
    <row r="5" spans="1:15" x14ac:dyDescent="0.3">
      <c r="A5" s="1">
        <v>4</v>
      </c>
      <c r="B5" s="1" t="s">
        <v>15</v>
      </c>
      <c r="C5" s="1">
        <v>4</v>
      </c>
      <c r="D5" s="1">
        <v>4</v>
      </c>
      <c r="E5" s="1">
        <v>5</v>
      </c>
      <c r="F5" s="1">
        <v>1</v>
      </c>
      <c r="G5" s="1">
        <v>1</v>
      </c>
      <c r="H5" s="1">
        <v>2</v>
      </c>
      <c r="I5" s="1">
        <v>5</v>
      </c>
      <c r="J5" s="1">
        <v>4</v>
      </c>
      <c r="K5" s="1">
        <v>2</v>
      </c>
      <c r="L5" s="1">
        <v>4</v>
      </c>
      <c r="M5" s="1">
        <v>3</v>
      </c>
      <c r="N5" s="2">
        <f>AVERAGE(Table1[[#This Row],[Answer 1]:[Answer 11]])</f>
        <v>3.1818181818181817</v>
      </c>
      <c r="O5" s="2">
        <f>STDEV(Table1[[#This Row],[Answer 1]:[Answer 11]])</f>
        <v>1.4709304414677005</v>
      </c>
    </row>
    <row r="6" spans="1:15" x14ac:dyDescent="0.3">
      <c r="A6" s="1">
        <v>5</v>
      </c>
      <c r="B6" s="1" t="s">
        <v>16</v>
      </c>
      <c r="C6" s="1">
        <v>5</v>
      </c>
      <c r="D6" s="1">
        <v>4</v>
      </c>
      <c r="E6" s="1">
        <v>5</v>
      </c>
      <c r="F6" s="1">
        <v>5</v>
      </c>
      <c r="G6" s="1">
        <v>1</v>
      </c>
      <c r="H6" s="1">
        <v>2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2">
        <f>AVERAGE(Table1[[#This Row],[Answer 1]:[Answer 11]])</f>
        <v>4.2727272727272725</v>
      </c>
      <c r="O6" s="2">
        <f>STDEV(Table1[[#This Row],[Answer 1]:[Answer 11]])</f>
        <v>1.4206272622267315</v>
      </c>
    </row>
    <row r="7" spans="1:15" x14ac:dyDescent="0.3">
      <c r="A7" s="1">
        <v>6</v>
      </c>
      <c r="B7" s="1" t="s">
        <v>17</v>
      </c>
      <c r="C7" s="1">
        <v>2</v>
      </c>
      <c r="D7" s="1">
        <v>3</v>
      </c>
      <c r="E7" s="1">
        <v>4</v>
      </c>
      <c r="F7" s="1">
        <v>2</v>
      </c>
      <c r="G7" s="1">
        <v>1</v>
      </c>
      <c r="H7" s="1">
        <v>2</v>
      </c>
      <c r="I7" s="1">
        <v>5</v>
      </c>
      <c r="J7" s="1">
        <v>5</v>
      </c>
      <c r="K7" s="1">
        <v>3</v>
      </c>
      <c r="L7" s="1">
        <v>4</v>
      </c>
      <c r="M7" s="1">
        <v>3</v>
      </c>
      <c r="N7" s="2">
        <f>AVERAGE(Table1[[#This Row],[Answer 1]:[Answer 11]])</f>
        <v>3.0909090909090908</v>
      </c>
      <c r="O7" s="2">
        <f>STDEV(Table1[[#This Row],[Answer 1]:[Answer 11]])</f>
        <v>1.300349603340998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EBC9-28D1-4C94-8D37-F5DD96A69AC3}">
  <dimension ref="A1:O7"/>
  <sheetViews>
    <sheetView topLeftCell="I1" workbookViewId="0">
      <selection activeCell="M16" sqref="M16"/>
    </sheetView>
  </sheetViews>
  <sheetFormatPr defaultRowHeight="14.4" x14ac:dyDescent="0.3"/>
  <cols>
    <col min="1" max="1" width="14.6640625" customWidth="1"/>
    <col min="2" max="2" width="71.21875" bestFit="1" customWidth="1"/>
    <col min="3" max="11" width="12.77734375" bestFit="1" customWidth="1"/>
    <col min="12" max="13" width="13.77734375" bestFit="1" customWidth="1"/>
    <col min="14" max="15" width="12" bestFit="1" customWidth="1"/>
  </cols>
  <sheetData>
    <row r="1" spans="1:1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21</v>
      </c>
      <c r="N1" s="1" t="s">
        <v>10</v>
      </c>
      <c r="O1" s="1" t="s">
        <v>11</v>
      </c>
    </row>
    <row r="2" spans="1:15" x14ac:dyDescent="0.3">
      <c r="A2" s="1">
        <v>1</v>
      </c>
      <c r="B2" s="1" t="s">
        <v>12</v>
      </c>
      <c r="C2" s="1">
        <v>2</v>
      </c>
      <c r="D2" s="1">
        <v>3</v>
      </c>
      <c r="E2" s="1">
        <v>2</v>
      </c>
      <c r="F2" s="1">
        <v>4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4</v>
      </c>
      <c r="M2" s="1">
        <v>4</v>
      </c>
      <c r="N2" s="2">
        <f>AVERAGE(Table13[[#This Row],[Answer 1]:[Answer 11]])</f>
        <v>4</v>
      </c>
      <c r="O2" s="2">
        <f>STDEV(Table13[[#This Row],[Answer 1]:[Answer 11]])</f>
        <v>1.1832159566199232</v>
      </c>
    </row>
    <row r="3" spans="1:15" x14ac:dyDescent="0.3">
      <c r="A3" s="1">
        <v>2</v>
      </c>
      <c r="B3" s="1" t="s">
        <v>13</v>
      </c>
      <c r="C3" s="1">
        <v>4</v>
      </c>
      <c r="D3" s="1">
        <v>4</v>
      </c>
      <c r="E3" s="1">
        <v>5</v>
      </c>
      <c r="F3" s="1">
        <v>5</v>
      </c>
      <c r="G3" s="1">
        <v>5</v>
      </c>
      <c r="H3" s="1">
        <v>4</v>
      </c>
      <c r="I3" s="1">
        <v>5</v>
      </c>
      <c r="J3" s="1">
        <v>5</v>
      </c>
      <c r="K3" s="1">
        <v>2</v>
      </c>
      <c r="L3" s="1">
        <v>4</v>
      </c>
      <c r="M3" s="1">
        <v>4</v>
      </c>
      <c r="N3" s="2">
        <f>AVERAGE(Table13[[#This Row],[Answer 1]:[Answer 11]])</f>
        <v>4.2727272727272725</v>
      </c>
      <c r="O3" s="2">
        <f>STDEV(Table13[[#This Row],[Answer 1]:[Answer 11]])</f>
        <v>0.90453403373329111</v>
      </c>
    </row>
    <row r="4" spans="1:15" x14ac:dyDescent="0.3">
      <c r="A4" s="1">
        <v>3</v>
      </c>
      <c r="B4" s="1" t="s">
        <v>14</v>
      </c>
      <c r="C4" s="1">
        <v>2</v>
      </c>
      <c r="D4" s="1">
        <v>3</v>
      </c>
      <c r="E4" s="1">
        <v>4</v>
      </c>
      <c r="F4" s="1">
        <v>5</v>
      </c>
      <c r="G4" s="1">
        <v>5</v>
      </c>
      <c r="H4" s="1">
        <v>4</v>
      </c>
      <c r="I4" s="1">
        <v>5</v>
      </c>
      <c r="J4" s="1">
        <v>5</v>
      </c>
      <c r="K4" s="1">
        <v>4</v>
      </c>
      <c r="L4" s="1">
        <v>5</v>
      </c>
      <c r="M4" s="1">
        <v>5</v>
      </c>
      <c r="N4" s="2">
        <f>AVERAGE(Table13[[#This Row],[Answer 1]:[Answer 11]])</f>
        <v>4.2727272727272725</v>
      </c>
      <c r="O4" s="2">
        <f>STDEV(Table13[[#This Row],[Answer 1]:[Answer 11]])</f>
        <v>1.0090499582190262</v>
      </c>
    </row>
    <row r="5" spans="1:15" x14ac:dyDescent="0.3">
      <c r="A5" s="1">
        <v>4</v>
      </c>
      <c r="B5" s="1" t="s">
        <v>15</v>
      </c>
      <c r="C5" s="1">
        <v>4</v>
      </c>
      <c r="D5" s="1">
        <v>4</v>
      </c>
      <c r="E5" s="1">
        <v>2</v>
      </c>
      <c r="F5" s="1">
        <v>4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4</v>
      </c>
      <c r="M5" s="1">
        <v>5</v>
      </c>
      <c r="N5" s="2">
        <f>AVERAGE(Table13[[#This Row],[Answer 1]:[Answer 11]])</f>
        <v>4.3636363636363633</v>
      </c>
      <c r="O5" s="2">
        <f>STDEV(Table13[[#This Row],[Answer 1]:[Answer 11]])</f>
        <v>0.92441627773717472</v>
      </c>
    </row>
    <row r="6" spans="1:15" x14ac:dyDescent="0.3">
      <c r="A6" s="1">
        <v>5</v>
      </c>
      <c r="B6" s="1" t="s">
        <v>16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2">
        <f>AVERAGE(Table13[[#This Row],[Answer 1]:[Answer 11]])</f>
        <v>4.7272727272727275</v>
      </c>
      <c r="O6" s="2">
        <f>STDEV(Table13[[#This Row],[Answer 1]:[Answer 11]])</f>
        <v>0.46709936649691386</v>
      </c>
    </row>
    <row r="7" spans="1:15" x14ac:dyDescent="0.3">
      <c r="A7" s="1">
        <v>6</v>
      </c>
      <c r="B7" s="1" t="s">
        <v>17</v>
      </c>
      <c r="C7" s="1">
        <v>3</v>
      </c>
      <c r="D7" s="1">
        <v>3</v>
      </c>
      <c r="E7" s="1">
        <v>4</v>
      </c>
      <c r="F7" s="1">
        <v>5</v>
      </c>
      <c r="G7" s="1">
        <v>4</v>
      </c>
      <c r="H7" s="1">
        <v>2</v>
      </c>
      <c r="I7" s="1">
        <v>4</v>
      </c>
      <c r="J7" s="1">
        <v>5</v>
      </c>
      <c r="K7" s="1">
        <v>3</v>
      </c>
      <c r="L7" s="1">
        <v>4</v>
      </c>
      <c r="M7" s="1">
        <v>3</v>
      </c>
      <c r="N7" s="2">
        <f>AVERAGE(Table13[[#This Row],[Answer 1]:[Answer 11]])</f>
        <v>3.6363636363636362</v>
      </c>
      <c r="O7" s="2">
        <f>STDEV(Table13[[#This Row],[Answer 1]:[Answer 11]])</f>
        <v>0.92441627773717472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6394-3D4C-4CA4-82DC-0F2B17A6E1B6}">
  <dimension ref="A1:O7"/>
  <sheetViews>
    <sheetView topLeftCell="B1" workbookViewId="0">
      <selection activeCell="M12" sqref="M12"/>
    </sheetView>
  </sheetViews>
  <sheetFormatPr defaultRowHeight="14.4" x14ac:dyDescent="0.3"/>
  <cols>
    <col min="1" max="1" width="14.6640625" customWidth="1"/>
    <col min="2" max="2" width="71.21875" bestFit="1" customWidth="1"/>
    <col min="3" max="11" width="12.77734375" bestFit="1" customWidth="1"/>
    <col min="12" max="13" width="13.77734375" bestFit="1" customWidth="1"/>
    <col min="14" max="15" width="12" bestFit="1" customWidth="1"/>
  </cols>
  <sheetData>
    <row r="1" spans="1:1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21</v>
      </c>
      <c r="N1" s="1" t="s">
        <v>10</v>
      </c>
      <c r="O1" s="1" t="s">
        <v>11</v>
      </c>
    </row>
    <row r="2" spans="1:15" x14ac:dyDescent="0.3">
      <c r="A2" s="1">
        <v>1</v>
      </c>
      <c r="B2" s="1" t="s">
        <v>12</v>
      </c>
      <c r="C2" s="1">
        <v>3</v>
      </c>
      <c r="D2" s="1">
        <v>3</v>
      </c>
      <c r="E2" s="1">
        <v>4</v>
      </c>
      <c r="F2" s="1">
        <v>3</v>
      </c>
      <c r="G2" s="1">
        <v>5</v>
      </c>
      <c r="H2" s="1">
        <v>5</v>
      </c>
      <c r="I2" s="1">
        <v>4</v>
      </c>
      <c r="J2" s="1">
        <v>5</v>
      </c>
      <c r="K2" s="1">
        <v>4</v>
      </c>
      <c r="L2" s="1">
        <v>4</v>
      </c>
      <c r="M2" s="1">
        <v>4</v>
      </c>
      <c r="N2" s="2">
        <f>AVERAGE(Table134[[#This Row],[Answer 1]:[Answer 11]])</f>
        <v>4</v>
      </c>
      <c r="O2" s="2">
        <f>STDEV(Table134[[#This Row],[Answer 1]:[Answer 11]])</f>
        <v>0.7745966692414834</v>
      </c>
    </row>
    <row r="3" spans="1:15" x14ac:dyDescent="0.3">
      <c r="A3" s="1">
        <v>2</v>
      </c>
      <c r="B3" s="1" t="s">
        <v>13</v>
      </c>
      <c r="C3" s="1">
        <v>4</v>
      </c>
      <c r="D3" s="1">
        <v>4</v>
      </c>
      <c r="E3" s="1">
        <v>4</v>
      </c>
      <c r="F3" s="1">
        <v>5</v>
      </c>
      <c r="G3" s="1">
        <v>5</v>
      </c>
      <c r="H3" s="1">
        <v>5</v>
      </c>
      <c r="I3" s="1">
        <v>5</v>
      </c>
      <c r="J3" s="1">
        <v>3</v>
      </c>
      <c r="K3" s="1">
        <v>4</v>
      </c>
      <c r="L3" s="1">
        <v>4</v>
      </c>
      <c r="M3" s="1">
        <v>2</v>
      </c>
      <c r="N3" s="2">
        <f>AVERAGE(Table134[[#This Row],[Answer 1]:[Answer 11]])</f>
        <v>4.0909090909090908</v>
      </c>
      <c r="O3" s="2">
        <f>STDEV(Table134[[#This Row],[Answer 1]:[Answer 11]])</f>
        <v>0.94387980744853883</v>
      </c>
    </row>
    <row r="4" spans="1:15" x14ac:dyDescent="0.3">
      <c r="A4" s="1">
        <v>3</v>
      </c>
      <c r="B4" s="1" t="s">
        <v>14</v>
      </c>
      <c r="C4" s="1">
        <v>3</v>
      </c>
      <c r="D4" s="1">
        <v>3</v>
      </c>
      <c r="E4" s="1">
        <v>5</v>
      </c>
      <c r="F4" s="1">
        <v>4</v>
      </c>
      <c r="G4" s="1">
        <v>5</v>
      </c>
      <c r="H4" s="1">
        <v>5</v>
      </c>
      <c r="I4" s="1">
        <v>4</v>
      </c>
      <c r="J4" s="1">
        <v>4</v>
      </c>
      <c r="K4" s="1">
        <v>5</v>
      </c>
      <c r="L4" s="1">
        <v>5</v>
      </c>
      <c r="M4" s="1">
        <v>5</v>
      </c>
      <c r="N4" s="2">
        <f>AVERAGE(Table134[[#This Row],[Answer 1]:[Answer 11]])</f>
        <v>4.3636363636363633</v>
      </c>
      <c r="O4" s="2">
        <f>STDEV(Table134[[#This Row],[Answer 1]:[Answer 11]])</f>
        <v>0.80903983495588971</v>
      </c>
    </row>
    <row r="5" spans="1:15" x14ac:dyDescent="0.3">
      <c r="A5" s="1">
        <v>4</v>
      </c>
      <c r="B5" s="1" t="s">
        <v>15</v>
      </c>
      <c r="C5" s="1">
        <v>4</v>
      </c>
      <c r="D5" s="1">
        <v>4</v>
      </c>
      <c r="E5" s="1">
        <v>5</v>
      </c>
      <c r="F5" s="1">
        <v>2</v>
      </c>
      <c r="G5" s="1">
        <v>5</v>
      </c>
      <c r="H5" s="1">
        <v>5</v>
      </c>
      <c r="I5" s="1">
        <v>4</v>
      </c>
      <c r="J5" s="1">
        <v>5</v>
      </c>
      <c r="K5" s="1">
        <v>5</v>
      </c>
      <c r="L5" s="1">
        <v>4</v>
      </c>
      <c r="M5" s="1">
        <v>5</v>
      </c>
      <c r="N5" s="2">
        <f>AVERAGE(Table134[[#This Row],[Answer 1]:[Answer 11]])</f>
        <v>4.3636363636363633</v>
      </c>
      <c r="O5" s="2">
        <f>STDEV(Table134[[#This Row],[Answer 1]:[Answer 11]])</f>
        <v>0.92441627773717472</v>
      </c>
    </row>
    <row r="6" spans="1:15" x14ac:dyDescent="0.3">
      <c r="A6" s="1">
        <v>5</v>
      </c>
      <c r="B6" s="1" t="s">
        <v>16</v>
      </c>
      <c r="C6" s="1">
        <v>5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>
        <v>5</v>
      </c>
      <c r="L6" s="1">
        <v>5</v>
      </c>
      <c r="M6" s="1">
        <v>5</v>
      </c>
      <c r="N6" s="2">
        <f>AVERAGE(Table134[[#This Row],[Answer 1]:[Answer 11]])</f>
        <v>4.7272727272727275</v>
      </c>
      <c r="O6" s="2">
        <f>STDEV(Table134[[#This Row],[Answer 1]:[Answer 11]])</f>
        <v>0.64666979068286368</v>
      </c>
    </row>
    <row r="7" spans="1:15" x14ac:dyDescent="0.3">
      <c r="A7" s="1">
        <v>6</v>
      </c>
      <c r="B7" s="1" t="s">
        <v>17</v>
      </c>
      <c r="C7" s="1">
        <v>3</v>
      </c>
      <c r="D7" s="1">
        <v>3</v>
      </c>
      <c r="E7" s="1">
        <v>4</v>
      </c>
      <c r="F7" s="1">
        <v>4</v>
      </c>
      <c r="G7" s="1">
        <v>5</v>
      </c>
      <c r="H7" s="1">
        <v>5</v>
      </c>
      <c r="I7" s="1">
        <v>3</v>
      </c>
      <c r="J7" s="1">
        <v>4</v>
      </c>
      <c r="K7" s="1">
        <v>4</v>
      </c>
      <c r="L7" s="1">
        <v>4</v>
      </c>
      <c r="M7" s="1">
        <v>2</v>
      </c>
      <c r="N7" s="2">
        <f>AVERAGE(Table134[[#This Row],[Answer 1]:[Answer 11]])</f>
        <v>3.7272727272727271</v>
      </c>
      <c r="O7" s="2">
        <f>STDEV(Table134[[#This Row],[Answer 1]:[Answer 11]])</f>
        <v>0.90453403373329111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F24E-62C5-435C-B306-AA4B790AD7E6}">
  <dimension ref="A1:P7"/>
  <sheetViews>
    <sheetView topLeftCell="J1" workbookViewId="0">
      <selection activeCell="N12" sqref="N12"/>
    </sheetView>
  </sheetViews>
  <sheetFormatPr defaultRowHeight="14.4" x14ac:dyDescent="0.3"/>
  <cols>
    <col min="1" max="1" width="14.6640625" customWidth="1"/>
    <col min="2" max="2" width="71.21875" bestFit="1" customWidth="1"/>
    <col min="3" max="11" width="12.77734375" bestFit="1" customWidth="1"/>
    <col min="12" max="12" width="13.77734375" bestFit="1" customWidth="1"/>
    <col min="13" max="13" width="13.77734375" customWidth="1"/>
    <col min="14" max="14" width="13.77734375" bestFit="1" customWidth="1"/>
    <col min="15" max="16" width="12" bestFit="1" customWidth="1"/>
  </cols>
  <sheetData>
    <row r="1" spans="1:1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21</v>
      </c>
      <c r="N1" s="1" t="s">
        <v>20</v>
      </c>
      <c r="O1" s="1" t="s">
        <v>10</v>
      </c>
      <c r="P1" s="1" t="s">
        <v>11</v>
      </c>
    </row>
    <row r="2" spans="1:16" x14ac:dyDescent="0.3">
      <c r="A2" s="1">
        <v>1</v>
      </c>
      <c r="B2" s="1" t="s">
        <v>12</v>
      </c>
      <c r="C2" s="1">
        <v>3</v>
      </c>
      <c r="D2" s="1">
        <v>3</v>
      </c>
      <c r="E2" s="1">
        <v>4</v>
      </c>
      <c r="F2" s="1">
        <v>5</v>
      </c>
      <c r="G2" s="1">
        <v>4</v>
      </c>
      <c r="H2" s="1">
        <v>4</v>
      </c>
      <c r="I2" s="1">
        <v>3</v>
      </c>
      <c r="J2" s="1">
        <v>5</v>
      </c>
      <c r="K2" s="1">
        <v>5</v>
      </c>
      <c r="L2" s="1">
        <v>3</v>
      </c>
      <c r="M2" s="1">
        <v>4</v>
      </c>
      <c r="N2" s="1">
        <v>4</v>
      </c>
      <c r="O2" s="2">
        <f>AVERAGE(Table1345[[#This Row],[Answer 1]:[Answer 12]])</f>
        <v>3.9166666666666665</v>
      </c>
      <c r="P2" s="2">
        <f>STDEV(Table1345[[#This Row],[Answer 1]:[Answer 12]])</f>
        <v>0.79296146109875854</v>
      </c>
    </row>
    <row r="3" spans="1:16" x14ac:dyDescent="0.3">
      <c r="A3" s="1">
        <v>2</v>
      </c>
      <c r="B3" s="1" t="s">
        <v>13</v>
      </c>
      <c r="C3" s="1">
        <v>4</v>
      </c>
      <c r="D3" s="1">
        <v>4</v>
      </c>
      <c r="E3" s="1">
        <v>5</v>
      </c>
      <c r="F3" s="1">
        <v>5</v>
      </c>
      <c r="G3" s="1">
        <v>5</v>
      </c>
      <c r="H3" s="1">
        <v>5</v>
      </c>
      <c r="I3" s="1">
        <v>2</v>
      </c>
      <c r="J3" s="1">
        <v>5</v>
      </c>
      <c r="K3" s="1">
        <v>4</v>
      </c>
      <c r="L3" s="1">
        <v>3</v>
      </c>
      <c r="M3" s="1">
        <v>4</v>
      </c>
      <c r="N3" s="1">
        <v>3</v>
      </c>
      <c r="O3" s="2">
        <f>AVERAGE(Table1345[[#This Row],[Answer 1]:[Answer 12]])</f>
        <v>4.083333333333333</v>
      </c>
      <c r="P3" s="2">
        <f>STDEV(Table1345[[#This Row],[Answer 1]:[Answer 12]])</f>
        <v>0.99620491989562143</v>
      </c>
    </row>
    <row r="4" spans="1:16" x14ac:dyDescent="0.3">
      <c r="A4" s="1">
        <v>3</v>
      </c>
      <c r="B4" s="1" t="s">
        <v>14</v>
      </c>
      <c r="C4" s="1">
        <v>2</v>
      </c>
      <c r="D4" s="1">
        <v>3</v>
      </c>
      <c r="E4" s="1">
        <v>4</v>
      </c>
      <c r="F4" s="1">
        <v>5</v>
      </c>
      <c r="G4" s="1">
        <v>5</v>
      </c>
      <c r="H4" s="1">
        <v>4</v>
      </c>
      <c r="I4" s="1">
        <v>3</v>
      </c>
      <c r="J4" s="1">
        <v>4</v>
      </c>
      <c r="K4" s="1">
        <v>5</v>
      </c>
      <c r="L4" s="1">
        <v>3</v>
      </c>
      <c r="M4" s="1">
        <v>5</v>
      </c>
      <c r="N4" s="1">
        <v>5</v>
      </c>
      <c r="O4" s="2">
        <f>AVERAGE(Table1345[[#This Row],[Answer 1]:[Answer 12]])</f>
        <v>4</v>
      </c>
      <c r="P4" s="2">
        <f>STDEV(Table1345[[#This Row],[Answer 1]:[Answer 12]])</f>
        <v>1.044465935734187</v>
      </c>
    </row>
    <row r="5" spans="1:16" x14ac:dyDescent="0.3">
      <c r="A5" s="1">
        <v>4</v>
      </c>
      <c r="B5" s="1" t="s">
        <v>15</v>
      </c>
      <c r="C5" s="1">
        <v>4</v>
      </c>
      <c r="D5" s="1">
        <v>4</v>
      </c>
      <c r="E5" s="1">
        <v>2</v>
      </c>
      <c r="F5" s="1">
        <v>5</v>
      </c>
      <c r="G5" s="1">
        <v>5</v>
      </c>
      <c r="H5" s="1">
        <v>4</v>
      </c>
      <c r="I5" s="1">
        <v>5</v>
      </c>
      <c r="J5" s="1">
        <v>4</v>
      </c>
      <c r="K5" s="1">
        <v>4</v>
      </c>
      <c r="L5" s="1">
        <v>3</v>
      </c>
      <c r="M5" s="1">
        <v>4</v>
      </c>
      <c r="N5" s="1">
        <v>4</v>
      </c>
      <c r="O5" s="2">
        <f>AVERAGE(Table1345[[#This Row],[Answer 1]:[Answer 12]])</f>
        <v>4</v>
      </c>
      <c r="P5" s="2">
        <f>STDEV(Table1345[[#This Row],[Answer 1]:[Answer 12]])</f>
        <v>0.85280286542244177</v>
      </c>
    </row>
    <row r="6" spans="1:16" x14ac:dyDescent="0.3">
      <c r="A6" s="1">
        <v>5</v>
      </c>
      <c r="B6" s="1" t="s">
        <v>16</v>
      </c>
      <c r="C6" s="1">
        <v>5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3</v>
      </c>
      <c r="M6" s="1">
        <v>5</v>
      </c>
      <c r="N6" s="1">
        <v>5</v>
      </c>
      <c r="O6" s="2">
        <f>AVERAGE(Table1345[[#This Row],[Answer 1]:[Answer 12]])</f>
        <v>4.666666666666667</v>
      </c>
      <c r="P6" s="2">
        <f>STDEV(Table1345[[#This Row],[Answer 1]:[Answer 12]])</f>
        <v>0.7784989441615241</v>
      </c>
    </row>
    <row r="7" spans="1:16" x14ac:dyDescent="0.3">
      <c r="A7" s="1">
        <v>6</v>
      </c>
      <c r="B7" s="1" t="s">
        <v>17</v>
      </c>
      <c r="C7" s="1">
        <v>2</v>
      </c>
      <c r="D7" s="1">
        <v>3</v>
      </c>
      <c r="E7" s="1">
        <v>4</v>
      </c>
      <c r="F7" s="1">
        <v>5</v>
      </c>
      <c r="G7" s="1">
        <v>5</v>
      </c>
      <c r="H7" s="1">
        <v>2</v>
      </c>
      <c r="I7" s="1">
        <v>4</v>
      </c>
      <c r="J7" s="1">
        <v>5</v>
      </c>
      <c r="K7" s="1">
        <v>5</v>
      </c>
      <c r="L7" s="1">
        <v>3</v>
      </c>
      <c r="M7" s="1">
        <v>4</v>
      </c>
      <c r="N7" s="1">
        <v>3</v>
      </c>
      <c r="O7" s="2">
        <f>AVERAGE(Table1345[[#This Row],[Answer 1]:[Answer 12]])</f>
        <v>3.75</v>
      </c>
      <c r="P7" s="2">
        <f>STDEV(Table1345[[#This Row],[Answer 1]:[Answer 12]])</f>
        <v>1.1381803659589922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F21D-C1EC-4544-B555-3D3D0DEA48AC}">
  <dimension ref="A1:O7"/>
  <sheetViews>
    <sheetView topLeftCell="B1" workbookViewId="0">
      <selection sqref="A1:O7"/>
    </sheetView>
  </sheetViews>
  <sheetFormatPr defaultRowHeight="14.4" x14ac:dyDescent="0.3"/>
  <cols>
    <col min="1" max="1" width="14.6640625" customWidth="1"/>
    <col min="2" max="2" width="71.21875" bestFit="1" customWidth="1"/>
    <col min="3" max="11" width="12.77734375" bestFit="1" customWidth="1"/>
    <col min="12" max="13" width="13.77734375" bestFit="1" customWidth="1"/>
    <col min="14" max="15" width="12" bestFit="1" customWidth="1"/>
  </cols>
  <sheetData>
    <row r="1" spans="1:1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21</v>
      </c>
      <c r="N1" s="1" t="s">
        <v>10</v>
      </c>
      <c r="O1" s="1" t="s">
        <v>11</v>
      </c>
    </row>
    <row r="2" spans="1:15" x14ac:dyDescent="0.3">
      <c r="A2" s="1">
        <v>1</v>
      </c>
      <c r="B2" s="1" t="s">
        <v>12</v>
      </c>
      <c r="C2" s="1">
        <v>3</v>
      </c>
      <c r="D2" s="1">
        <v>3</v>
      </c>
      <c r="E2" s="1">
        <v>4</v>
      </c>
      <c r="F2" s="1">
        <v>3</v>
      </c>
      <c r="G2" s="1">
        <v>5</v>
      </c>
      <c r="H2" s="1">
        <v>5</v>
      </c>
      <c r="I2" s="1">
        <v>5</v>
      </c>
      <c r="J2" s="1">
        <v>3</v>
      </c>
      <c r="K2" s="1">
        <v>4</v>
      </c>
      <c r="L2" s="1">
        <v>4</v>
      </c>
      <c r="M2" s="1">
        <v>4</v>
      </c>
      <c r="N2" s="2">
        <f>AVERAGE(Table13456[[#This Row],[Answer 1]:[Answer 11]])</f>
        <v>3.9090909090909092</v>
      </c>
      <c r="O2" s="2">
        <f>STDEV(Table13456[[#This Row],[Answer 1]:[Answer 11]])</f>
        <v>0.8312094145936334</v>
      </c>
    </row>
    <row r="3" spans="1:15" x14ac:dyDescent="0.3">
      <c r="A3" s="1">
        <v>2</v>
      </c>
      <c r="B3" s="1" t="s">
        <v>13</v>
      </c>
      <c r="C3" s="1">
        <v>4</v>
      </c>
      <c r="D3" s="1">
        <v>4</v>
      </c>
      <c r="E3" s="1">
        <v>4</v>
      </c>
      <c r="F3" s="1">
        <v>5</v>
      </c>
      <c r="G3" s="1">
        <v>5</v>
      </c>
      <c r="H3" s="1">
        <v>5</v>
      </c>
      <c r="I3" s="1">
        <v>4</v>
      </c>
      <c r="J3" s="1">
        <v>3</v>
      </c>
      <c r="K3" s="1">
        <v>4</v>
      </c>
      <c r="L3" s="1">
        <v>4</v>
      </c>
      <c r="M3" s="1">
        <v>5</v>
      </c>
      <c r="N3" s="2">
        <f>AVERAGE(Table13456[[#This Row],[Answer 1]:[Answer 11]])</f>
        <v>4.2727272727272725</v>
      </c>
      <c r="O3" s="2">
        <f>STDEV(Table13456[[#This Row],[Answer 1]:[Answer 11]])</f>
        <v>0.64666979068286368</v>
      </c>
    </row>
    <row r="4" spans="1:15" x14ac:dyDescent="0.3">
      <c r="A4" s="1">
        <v>3</v>
      </c>
      <c r="B4" s="1" t="s">
        <v>14</v>
      </c>
      <c r="C4" s="1">
        <v>3</v>
      </c>
      <c r="D4" s="1">
        <v>3</v>
      </c>
      <c r="E4" s="1">
        <v>4</v>
      </c>
      <c r="F4" s="1">
        <v>4</v>
      </c>
      <c r="G4" s="1">
        <v>5</v>
      </c>
      <c r="H4" s="1">
        <v>5</v>
      </c>
      <c r="I4" s="1">
        <v>4</v>
      </c>
      <c r="J4" s="1">
        <v>4</v>
      </c>
      <c r="K4" s="1">
        <v>5</v>
      </c>
      <c r="L4" s="1">
        <v>5</v>
      </c>
      <c r="M4" s="1">
        <v>5</v>
      </c>
      <c r="N4" s="2">
        <f>AVERAGE(Table13456[[#This Row],[Answer 1]:[Answer 11]])</f>
        <v>4.2727272727272725</v>
      </c>
      <c r="O4" s="2">
        <f>STDEV(Table13456[[#This Row],[Answer 1]:[Answer 11]])</f>
        <v>0.78624539310689678</v>
      </c>
    </row>
    <row r="5" spans="1:15" x14ac:dyDescent="0.3">
      <c r="A5" s="1">
        <v>4</v>
      </c>
      <c r="B5" s="1" t="s">
        <v>15</v>
      </c>
      <c r="C5" s="1">
        <v>4</v>
      </c>
      <c r="D5" s="1">
        <v>4</v>
      </c>
      <c r="E5" s="1">
        <v>5</v>
      </c>
      <c r="F5" s="1">
        <v>2</v>
      </c>
      <c r="G5" s="1">
        <v>5</v>
      </c>
      <c r="H5" s="1">
        <v>5</v>
      </c>
      <c r="I5" s="1">
        <v>5</v>
      </c>
      <c r="J5" s="1">
        <v>4</v>
      </c>
      <c r="K5" s="1">
        <v>5</v>
      </c>
      <c r="L5" s="1">
        <v>4</v>
      </c>
      <c r="M5" s="1">
        <v>4</v>
      </c>
      <c r="N5" s="2">
        <f>AVERAGE(Table13456[[#This Row],[Answer 1]:[Answer 11]])</f>
        <v>4.2727272727272725</v>
      </c>
      <c r="O5" s="2">
        <f>STDEV(Table13456[[#This Row],[Answer 1]:[Answer 11]])</f>
        <v>0.90453403373329111</v>
      </c>
    </row>
    <row r="6" spans="1:15" x14ac:dyDescent="0.3">
      <c r="A6" s="1">
        <v>5</v>
      </c>
      <c r="B6" s="1" t="s">
        <v>16</v>
      </c>
      <c r="C6" s="1">
        <v>5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>
        <v>5</v>
      </c>
      <c r="L6" s="1">
        <v>5</v>
      </c>
      <c r="M6" s="1">
        <v>5</v>
      </c>
      <c r="N6" s="2">
        <f>AVERAGE(Table13456[[#This Row],[Answer 1]:[Answer 11]])</f>
        <v>4.7272727272727275</v>
      </c>
      <c r="O6" s="2">
        <f>STDEV(Table13456[[#This Row],[Answer 1]:[Answer 11]])</f>
        <v>0.64666979068286368</v>
      </c>
    </row>
    <row r="7" spans="1:15" x14ac:dyDescent="0.3">
      <c r="A7" s="1">
        <v>6</v>
      </c>
      <c r="B7" s="1" t="s">
        <v>17</v>
      </c>
      <c r="C7" s="1">
        <v>3</v>
      </c>
      <c r="D7" s="1">
        <v>3</v>
      </c>
      <c r="E7" s="1">
        <v>4</v>
      </c>
      <c r="F7" s="1">
        <v>4</v>
      </c>
      <c r="G7" s="1">
        <v>4</v>
      </c>
      <c r="H7" s="1">
        <v>5</v>
      </c>
      <c r="I7" s="1">
        <v>2</v>
      </c>
      <c r="J7" s="1">
        <v>4</v>
      </c>
      <c r="K7" s="1">
        <v>3</v>
      </c>
      <c r="L7" s="1">
        <v>4</v>
      </c>
      <c r="M7" s="1">
        <v>3</v>
      </c>
      <c r="N7" s="2">
        <f>AVERAGE(Table13456[[#This Row],[Answer 1]:[Answer 11]])</f>
        <v>3.5454545454545454</v>
      </c>
      <c r="O7" s="2">
        <f>STDEV(Table13456[[#This Row],[Answer 1]:[Answer 11]])</f>
        <v>0.82019953226472397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1</vt:lpstr>
      <vt:lpstr>Input 2</vt:lpstr>
      <vt:lpstr>Input 3</vt:lpstr>
      <vt:lpstr>Input 4</vt:lpstr>
      <vt:lpstr>Input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Melinarskiy, B. (Bar)</dc:creator>
  <cp:lastModifiedBy>Melinarskiy, B. (Bar)</cp:lastModifiedBy>
  <dcterms:created xsi:type="dcterms:W3CDTF">2025-04-10T21:20:17Z</dcterms:created>
  <dcterms:modified xsi:type="dcterms:W3CDTF">2025-04-10T22:09:46Z</dcterms:modified>
</cp:coreProperties>
</file>