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SoftwareProject\GroceryDBDev\notebooks\output\"/>
    </mc:Choice>
  </mc:AlternateContent>
  <xr:revisionPtr revIDLastSave="0" documentId="13_ncr:1_{4516056D-BB06-4795-A55A-583AB5C10436}" xr6:coauthVersionLast="47" xr6:coauthVersionMax="47" xr10:uidLastSave="{00000000-0000-0000-0000-000000000000}"/>
  <bookViews>
    <workbookView xWindow="-77520" yWindow="-120" windowWidth="29040" windowHeight="15840" activeTab="2" xr2:uid="{8938BF83-1E81-4849-8282-87D55E90A9B6}"/>
  </bookViews>
  <sheets>
    <sheet name="WM" sheetId="1" r:id="rId1"/>
    <sheet name="TG" sheetId="2" r:id="rId2"/>
    <sheet name="WF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0" i="2" l="1"/>
  <c r="F55" i="2"/>
  <c r="F76" i="2"/>
  <c r="F40" i="2"/>
  <c r="F45" i="1"/>
  <c r="F29" i="2"/>
  <c r="F32" i="1"/>
  <c r="F8" i="2"/>
  <c r="F79" i="1"/>
  <c r="F86" i="1"/>
  <c r="F83" i="1"/>
  <c r="F95" i="1"/>
  <c r="F30" i="1"/>
  <c r="F58" i="3"/>
  <c r="F9" i="3"/>
  <c r="F43" i="3"/>
  <c r="F45" i="3"/>
  <c r="F87" i="3"/>
  <c r="F2" i="3"/>
  <c r="C87" i="3"/>
  <c r="C76" i="2"/>
  <c r="C95" i="1"/>
</calcChain>
</file>

<file path=xl/sharedStrings.xml><?xml version="1.0" encoding="utf-8"?>
<sst xmlns="http://schemas.openxmlformats.org/spreadsheetml/2006/main" count="729" uniqueCount="216">
  <si>
    <t>store</t>
  </si>
  <si>
    <t>brand</t>
  </si>
  <si>
    <t>count</t>
  </si>
  <si>
    <t>WholeFoods</t>
  </si>
  <si>
    <t>Nature's Path Organic</t>
  </si>
  <si>
    <t>Bob's Red Mill</t>
  </si>
  <si>
    <t>365 by Whole Foods Market</t>
  </si>
  <si>
    <t>365 Everyday Value®</t>
  </si>
  <si>
    <t>Purely Elizabeth</t>
  </si>
  <si>
    <t>Cascadian Farm</t>
  </si>
  <si>
    <t>Kashi</t>
  </si>
  <si>
    <t>Mush</t>
  </si>
  <si>
    <t>One Degree Organic Foods</t>
  </si>
  <si>
    <t>Whole Foods Market</t>
  </si>
  <si>
    <t>Seven Sundays</t>
  </si>
  <si>
    <t>KASHI CO</t>
  </si>
  <si>
    <t>Wildway</t>
  </si>
  <si>
    <t>Paleonola</t>
  </si>
  <si>
    <t>KELLYS FOUR PLUS GRANOLA</t>
  </si>
  <si>
    <t>Golden Girl Granola</t>
  </si>
  <si>
    <t>General Mills</t>
  </si>
  <si>
    <t>Back Roads</t>
  </si>
  <si>
    <t>GrandyOats</t>
  </si>
  <si>
    <t>Food for Life</t>
  </si>
  <si>
    <t>Barbara's Bakery</t>
  </si>
  <si>
    <t>Steve's PaleoGoods</t>
  </si>
  <si>
    <t>Michele's Granola</t>
  </si>
  <si>
    <t>Granola Lab</t>
  </si>
  <si>
    <t>Forager Project</t>
  </si>
  <si>
    <t>Birch Benders</t>
  </si>
  <si>
    <t>Back to Nature</t>
  </si>
  <si>
    <t>Annie's Homegrown</t>
  </si>
  <si>
    <t>VICTORY DANCE FOODS</t>
  </si>
  <si>
    <t>The Soulfull Project</t>
  </si>
  <si>
    <t>Ladera</t>
  </si>
  <si>
    <t>KIND Snacks</t>
  </si>
  <si>
    <t>Jessica's Natural Foods</t>
  </si>
  <si>
    <t>CATALINA SNACKS INC</t>
  </si>
  <si>
    <t>Bola</t>
  </si>
  <si>
    <t>Bear Naked</t>
  </si>
  <si>
    <t>BIRCH BENDERS GRIDDLE CAKES</t>
  </si>
  <si>
    <t>Arrowhead Mills</t>
  </si>
  <si>
    <t>Three Wishes Cereal</t>
  </si>
  <si>
    <t>THE GFB</t>
  </si>
  <si>
    <t>Stone Wall Kitchen</t>
  </si>
  <si>
    <t>Oat Cuisine</t>
  </si>
  <si>
    <t>McCann's</t>
  </si>
  <si>
    <t>Keto and Co</t>
  </si>
  <si>
    <t>Happy Baby</t>
  </si>
  <si>
    <t>HIGHLAND SUGARWORKS</t>
  </si>
  <si>
    <t>FLOUR CRAFT BAKERY</t>
  </si>
  <si>
    <t>Engine 2®</t>
  </si>
  <si>
    <t>Earth's Best</t>
  </si>
  <si>
    <t>Early Bird</t>
  </si>
  <si>
    <t>Dave's Gourmet</t>
  </si>
  <si>
    <t>Bakery On Main</t>
  </si>
  <si>
    <t>Back Roads Granola</t>
  </si>
  <si>
    <t>Wild Kratts</t>
  </si>
  <si>
    <t>Weetabix</t>
  </si>
  <si>
    <t>Uncle Sam</t>
  </si>
  <si>
    <t>Think!</t>
  </si>
  <si>
    <t>The Birkett Mills</t>
  </si>
  <si>
    <t>Tee Chia</t>
  </si>
  <si>
    <t>Post</t>
  </si>
  <si>
    <t>Pamela's Products</t>
  </si>
  <si>
    <t>Paleo Hero</t>
  </si>
  <si>
    <t>Nabisco</t>
  </si>
  <si>
    <t>NUTHOUSE GRANOLA</t>
  </si>
  <si>
    <t>NANA JOES</t>
  </si>
  <si>
    <t>Mc Cann's</t>
  </si>
  <si>
    <t>Main Street</t>
  </si>
  <si>
    <t>Love Grown Foods</t>
  </si>
  <si>
    <t>Living Intentions</t>
  </si>
  <si>
    <t>Lark Ellen Farm</t>
  </si>
  <si>
    <t>King Arthur Flour</t>
  </si>
  <si>
    <t>Kellogg's</t>
  </si>
  <si>
    <t>Jessica's</t>
  </si>
  <si>
    <t>Goodys Granola</t>
  </si>
  <si>
    <t>Familia</t>
  </si>
  <si>
    <t>Enjoy Life Foods</t>
  </si>
  <si>
    <t>Eddison and Melrose</t>
  </si>
  <si>
    <t>EFFI FOODS</t>
  </si>
  <si>
    <t>Dang Foods</t>
  </si>
  <si>
    <t>Catalina Crunch</t>
  </si>
  <si>
    <t>Brekki</t>
  </si>
  <si>
    <t>Beech-Nut</t>
  </si>
  <si>
    <t>Ancient Harvest</t>
  </si>
  <si>
    <t>Alpen</t>
  </si>
  <si>
    <t>AURORA PRODUCTS</t>
  </si>
  <si>
    <t>Walmart</t>
  </si>
  <si>
    <t>Quaker</t>
  </si>
  <si>
    <t>Great Value</t>
  </si>
  <si>
    <t>Malt-O-Meal</t>
  </si>
  <si>
    <t>Cheerios</t>
  </si>
  <si>
    <t>Cap n Crunch</t>
  </si>
  <si>
    <t>Special K</t>
  </si>
  <si>
    <t>KIND</t>
  </si>
  <si>
    <t>Froot Loops</t>
  </si>
  <si>
    <t>Nature Valley</t>
  </si>
  <si>
    <t>Lucky Charms</t>
  </si>
  <si>
    <t>Honey Bunches of Oats</t>
  </si>
  <si>
    <t>Nature's Path</t>
  </si>
  <si>
    <t>Kellogg's Frosted Flakes</t>
  </si>
  <si>
    <t>Trix</t>
  </si>
  <si>
    <t>Kodiak Cakes</t>
  </si>
  <si>
    <t>Chex</t>
  </si>
  <si>
    <t>Reese's</t>
  </si>
  <si>
    <t>Kellogg's Raisin Bran</t>
  </si>
  <si>
    <t>Fruity Pebbles</t>
  </si>
  <si>
    <t>Better Oats</t>
  </si>
  <si>
    <t>Apple Jacks</t>
  </si>
  <si>
    <t>Krave</t>
  </si>
  <si>
    <t>Kellogg's Raisin Bran Crunch</t>
  </si>
  <si>
    <t>Kellogg's Corn Flakes</t>
  </si>
  <si>
    <t>Great Grains</t>
  </si>
  <si>
    <t>Cream of Wheat</t>
  </si>
  <si>
    <t>joyböl</t>
  </si>
  <si>
    <t>WholeMe</t>
  </si>
  <si>
    <t>Rice Krispies</t>
  </si>
  <si>
    <t>Post Shredded Wheat</t>
  </si>
  <si>
    <t>Pebbles</t>
  </si>
  <si>
    <t>Life Cereal</t>
  </si>
  <si>
    <t>Kix</t>
  </si>
  <si>
    <t>KIND Oatmeal</t>
  </si>
  <si>
    <t>Honeycomb</t>
  </si>
  <si>
    <t>Golden Grahams</t>
  </si>
  <si>
    <t>Fiber One</t>
  </si>
  <si>
    <t>Eggo</t>
  </si>
  <si>
    <t>Cocoa Puffs</t>
  </si>
  <si>
    <t>Chester's</t>
  </si>
  <si>
    <t>Wheaties</t>
  </si>
  <si>
    <t>Total</t>
  </si>
  <si>
    <t>San Gennaro</t>
  </si>
  <si>
    <t>Safe + Fair</t>
  </si>
  <si>
    <t>Rice Krispies Treats</t>
  </si>
  <si>
    <t>Raisin Nut Bran</t>
  </si>
  <si>
    <t>Post Raisin Bran</t>
  </si>
  <si>
    <t>Post Honey Ohs</t>
  </si>
  <si>
    <t>Pillsbury</t>
  </si>
  <si>
    <t>O-Ke-Doke</t>
  </si>
  <si>
    <t>Nestlé</t>
  </si>
  <si>
    <t>Nerds</t>
  </si>
  <si>
    <t>Nature's Earthly Choice</t>
  </si>
  <si>
    <t>Mom's Best</t>
  </si>
  <si>
    <t>Mega Stuf Oreo O's</t>
  </si>
  <si>
    <t>Malt-O-Meal Fruity Dyno-Bites</t>
  </si>
  <si>
    <t>Malt-O-Meal Cinnamon Toasters</t>
  </si>
  <si>
    <t>Malt-O-Meal Berry Colossal Crunch</t>
  </si>
  <si>
    <t>Little Debbie</t>
  </si>
  <si>
    <t>Larabar</t>
  </si>
  <si>
    <t>Kellogg's Zucaritas</t>
  </si>
  <si>
    <t>Kellogg's Cocoa Pebbles</t>
  </si>
  <si>
    <t>Kellogg's Cocoa Krispies</t>
  </si>
  <si>
    <t>Kellogg's Choco Krispis</t>
  </si>
  <si>
    <t>Jumbo Snax</t>
  </si>
  <si>
    <t>Honey Smacks</t>
  </si>
  <si>
    <t>HONEY MAID</t>
  </si>
  <si>
    <t>Grape-Nuts</t>
  </si>
  <si>
    <t>Golden Crisp</t>
  </si>
  <si>
    <t>FunPak</t>
  </si>
  <si>
    <t>Dunkin' Cereal</t>
  </si>
  <si>
    <t>DairyPure</t>
  </si>
  <si>
    <t>Crispix</t>
  </si>
  <si>
    <t>Crazy Monkey Baking</t>
  </si>
  <si>
    <t>Cracklin’ Oat Bran</t>
  </si>
  <si>
    <t>Bear Naked Fit</t>
  </si>
  <si>
    <t>Basic Four</t>
  </si>
  <si>
    <t>Annie's</t>
  </si>
  <si>
    <t>Target</t>
  </si>
  <si>
    <t>Good &amp; Gather</t>
  </si>
  <si>
    <t>Market Pantry</t>
  </si>
  <si>
    <t>purely elizabeth.</t>
  </si>
  <si>
    <t>PEBBLES</t>
  </si>
  <si>
    <t>Cap'n Crunch</t>
  </si>
  <si>
    <t>Reese's Puffs</t>
  </si>
  <si>
    <t>Life</t>
  </si>
  <si>
    <t>The Safe + Fair Food Company</t>
  </si>
  <si>
    <t>WONDERWORKS</t>
  </si>
  <si>
    <t>Sesame Street</t>
  </si>
  <si>
    <t>RXBAR</t>
  </si>
  <si>
    <t>HighKey</t>
  </si>
  <si>
    <t>Creative Snacks Co.</t>
  </si>
  <si>
    <t>grape-nuts</t>
  </si>
  <si>
    <t>Vigilant Eats</t>
  </si>
  <si>
    <t>Smart Start</t>
  </si>
  <si>
    <t>Shredded Wheat</t>
  </si>
  <si>
    <t>Oreo</t>
  </si>
  <si>
    <t>Klik</t>
  </si>
  <si>
    <t>Honey Maid</t>
  </si>
  <si>
    <t>Honey Graham Oh's</t>
  </si>
  <si>
    <t>Cracklin' Oat Bran</t>
  </si>
  <si>
    <t>Bob's Redmill</t>
  </si>
  <si>
    <t>Basic 4</t>
  </si>
  <si>
    <t>Engine 2</t>
  </si>
  <si>
    <t>joybol</t>
  </si>
  <si>
    <t>Nestle</t>
  </si>
  <si>
    <t>Oatmeal Squares | SEEMS TO BE QUAKER</t>
  </si>
  <si>
    <t>Oatmeal Crisp | SEEMS GENERAL MILL</t>
  </si>
  <si>
    <t>Frosted Mini-Wheats | Seems Kellogg's</t>
  </si>
  <si>
    <t>Frosted Flakes |  seems Kellogg's</t>
  </si>
  <si>
    <t>Frosted Mini-Wheats |  seems Kellogg's</t>
  </si>
  <si>
    <t>Cracklin Oat Bran</t>
  </si>
  <si>
    <t>Frosted Flakes | seems Kellogg's</t>
  </si>
  <si>
    <t>Corn Pops | seems Kellogg's</t>
  </si>
  <si>
    <t>Corn Flakes | seems Kellogg's</t>
  </si>
  <si>
    <t>Cookie Crisp | seems General Mills</t>
  </si>
  <si>
    <t>Cinnamon Toast Crunch | seems General Mills</t>
  </si>
  <si>
    <t>Note</t>
  </si>
  <si>
    <t>Technically its different brand, not sure if I should consider this Annie's?</t>
  </si>
  <si>
    <t>Similarly to Annie's, not sure if I should considr this same brand when other stores are not reporting the organic branch</t>
  </si>
  <si>
    <t>All-Bran | seems Kellogg's</t>
  </si>
  <si>
    <t>Special K | seems Kellogg's</t>
  </si>
  <si>
    <t>365 Whole Foods Market</t>
  </si>
  <si>
    <t>Creative Snacks Co</t>
  </si>
  <si>
    <t>EnviroKidz | Seems Nature's Path</t>
  </si>
  <si>
    <t>Love Crunch | seems Nature's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</si>
</sst>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9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7F707D-695A-4618-AA20-4309A5FE17D8}" name="Table1" displayName="Table1" ref="A1:C95" totalsRowCount="1" headerRowDxfId="8" headerRowBorderDxfId="7" tableBorderDxfId="6">
  <autoFilter ref="A1:C94" xr:uid="{0B7F707D-695A-4618-AA20-4309A5FE17D8}"/>
  <sortState xmlns:xlrd2="http://schemas.microsoft.com/office/spreadsheetml/2017/richdata2" ref="A3:C94">
    <sortCondition ref="B1:B94"/>
  </sortState>
  <tableColumns count="3">
    <tableColumn id="1" xr3:uid="{637DF233-B196-455F-972F-3C485556E0E1}" name="store"/>
    <tableColumn id="2" xr3:uid="{B98A7A94-6AE5-4225-B74E-A2057FDCC528}" name="brand"/>
    <tableColumn id="3" xr3:uid="{62A87939-2C13-4EAF-A8D8-CD4B1C290D10}" name="count" totalsRowFunction="sum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D045652-D647-49E4-B70E-9B67FD221E90}" name="Table15" displayName="Table15" ref="E1:F95" totalsRowCount="1">
  <autoFilter ref="E1:F94" xr:uid="{9D045652-D647-49E4-B70E-9B67FD221E90}"/>
  <tableColumns count="2">
    <tableColumn id="1" xr3:uid="{F60DC9CF-8BF5-483E-B4A9-10519809321B}" name="brand"/>
    <tableColumn id="2" xr3:uid="{8EBF5A04-908E-4C45-8BE7-9CD0B3E4EF14}" name="count" totalsRowFunction="custom">
      <totalsRowFormula>SUM(Table15[count])</totalsRow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14A34D-766C-4E15-9332-DD8F2A2A07FC}" name="Table13" displayName="Table13" ref="A1:C76" totalsRowCount="1" headerRowDxfId="5" headerRowBorderDxfId="4" tableBorderDxfId="3">
  <autoFilter ref="A1:C75" xr:uid="{D114A34D-766C-4E15-9332-DD8F2A2A07FC}"/>
  <sortState xmlns:xlrd2="http://schemas.microsoft.com/office/spreadsheetml/2017/richdata2" ref="A3:C75">
    <sortCondition ref="B1:B75"/>
  </sortState>
  <tableColumns count="3">
    <tableColumn id="1" xr3:uid="{8BE95494-7FF8-464D-8DC9-7A06E8438D82}" name="store"/>
    <tableColumn id="2" xr3:uid="{851EB139-FB2B-42CA-B0F9-1014EC06FB64}" name="brand"/>
    <tableColumn id="3" xr3:uid="{B79C3EED-B7DD-4C9C-8400-7C00CFEE740F}" name="count" totalsRowFunction="sum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F54D33-5BC1-44F8-81A4-4BA80D5D7256}" name="Table16" displayName="Table16" ref="E1:F76" totalsRowCount="1">
  <autoFilter ref="E1:F75" xr:uid="{35F54D33-5BC1-44F8-81A4-4BA80D5D7256}"/>
  <tableColumns count="2">
    <tableColumn id="1" xr3:uid="{10440B4C-A6E4-4F3A-8CB4-597C53F4B0E6}" name="brand"/>
    <tableColumn id="2" xr3:uid="{84B9A35B-FBF2-4733-8062-64506BED3A1E}" name="count" totalsRowFunction="sum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5A1A4C-7EF3-4AAC-B09B-E0E588023780}" name="Table134" displayName="Table134" ref="A1:C87" totalsRowCount="1" headerRowDxfId="2" headerRowBorderDxfId="1" tableBorderDxfId="0">
  <sortState xmlns:xlrd2="http://schemas.microsoft.com/office/spreadsheetml/2017/richdata2" ref="A2:C86">
    <sortCondition ref="B1:B86"/>
  </sortState>
  <tableColumns count="3">
    <tableColumn id="1" xr3:uid="{A7EDD501-B9CD-4BFC-B851-790E65B79DC8}" name="store"/>
    <tableColumn id="2" xr3:uid="{C946397C-6512-4C2C-B0D0-937E98F41B3C}" name="brand"/>
    <tableColumn id="3" xr3:uid="{A04B20BA-AFD4-4283-87B5-C81B8FFE0FA8}" name="count" totalsRowFunction="sum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63DEFD-1DF2-4696-8FEA-80ABDD771821}" name="Table4" displayName="Table4" ref="E1:G87" totalsRowCount="1">
  <autoFilter ref="E1:G86" xr:uid="{CD63DEFD-1DF2-4696-8FEA-80ABDD771821}"/>
  <tableColumns count="3">
    <tableColumn id="1" xr3:uid="{0AF65698-EB9E-44C1-95E9-EF65A1945C0D}" name="brand"/>
    <tableColumn id="2" xr3:uid="{08EC9D4F-866C-4564-B84A-75D28395C16B}" name="count" totalsRowFunction="sum"/>
    <tableColumn id="3" xr3:uid="{CB708726-974B-41E6-8898-37F51BC99570}" name="Not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5"/>
  <sheetViews>
    <sheetView workbookViewId="0">
      <selection activeCell="E3" sqref="E3"/>
    </sheetView>
  </sheetViews>
  <sheetFormatPr defaultRowHeight="15" x14ac:dyDescent="0.25"/>
  <cols>
    <col min="1" max="1" width="12.140625" bestFit="1" customWidth="1"/>
    <col min="2" max="2" width="37.5703125" bestFit="1" customWidth="1"/>
    <col min="3" max="3" width="10.5703125" bestFit="1" customWidth="1"/>
    <col min="5" max="5" width="22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E1" t="s">
        <v>1</v>
      </c>
      <c r="F1" t="s">
        <v>2</v>
      </c>
    </row>
    <row r="2" spans="1:6" x14ac:dyDescent="0.25">
      <c r="A2" t="s">
        <v>89</v>
      </c>
      <c r="B2" t="s">
        <v>210</v>
      </c>
      <c r="C2">
        <v>2</v>
      </c>
    </row>
    <row r="3" spans="1:6" x14ac:dyDescent="0.25">
      <c r="A3" t="s">
        <v>89</v>
      </c>
      <c r="B3" t="s">
        <v>167</v>
      </c>
      <c r="C3">
        <v>1</v>
      </c>
      <c r="E3" t="s">
        <v>167</v>
      </c>
      <c r="F3">
        <v>1</v>
      </c>
    </row>
    <row r="4" spans="1:6" x14ac:dyDescent="0.25">
      <c r="A4" t="s">
        <v>89</v>
      </c>
      <c r="B4" t="s">
        <v>110</v>
      </c>
      <c r="C4">
        <v>4</v>
      </c>
      <c r="E4" t="s">
        <v>110</v>
      </c>
      <c r="F4">
        <v>4</v>
      </c>
    </row>
    <row r="5" spans="1:6" x14ac:dyDescent="0.25">
      <c r="A5" t="s">
        <v>89</v>
      </c>
      <c r="B5" t="s">
        <v>166</v>
      </c>
      <c r="C5">
        <v>1</v>
      </c>
      <c r="E5" t="s">
        <v>166</v>
      </c>
      <c r="F5">
        <v>1</v>
      </c>
    </row>
    <row r="6" spans="1:6" x14ac:dyDescent="0.25">
      <c r="A6" t="s">
        <v>89</v>
      </c>
      <c r="B6" t="s">
        <v>39</v>
      </c>
      <c r="C6">
        <v>7</v>
      </c>
      <c r="E6" t="s">
        <v>39</v>
      </c>
      <c r="F6">
        <v>8</v>
      </c>
    </row>
    <row r="7" spans="1:6" x14ac:dyDescent="0.25">
      <c r="A7" t="s">
        <v>89</v>
      </c>
      <c r="B7" t="s">
        <v>165</v>
      </c>
      <c r="C7">
        <v>1</v>
      </c>
    </row>
    <row r="8" spans="1:6" x14ac:dyDescent="0.25">
      <c r="A8" t="s">
        <v>89</v>
      </c>
      <c r="B8" t="s">
        <v>109</v>
      </c>
      <c r="C8">
        <v>4</v>
      </c>
      <c r="E8" t="s">
        <v>109</v>
      </c>
      <c r="F8">
        <v>4</v>
      </c>
    </row>
    <row r="9" spans="1:6" x14ac:dyDescent="0.25">
      <c r="A9" t="s">
        <v>89</v>
      </c>
      <c r="B9" t="s">
        <v>5</v>
      </c>
      <c r="C9">
        <v>5</v>
      </c>
      <c r="E9" t="s">
        <v>5</v>
      </c>
      <c r="F9">
        <v>5</v>
      </c>
    </row>
    <row r="10" spans="1:6" x14ac:dyDescent="0.25">
      <c r="A10" t="s">
        <v>89</v>
      </c>
      <c r="B10" t="s">
        <v>94</v>
      </c>
      <c r="C10">
        <v>11</v>
      </c>
      <c r="E10" t="s">
        <v>173</v>
      </c>
      <c r="F10">
        <v>11</v>
      </c>
    </row>
    <row r="11" spans="1:6" x14ac:dyDescent="0.25">
      <c r="A11" t="s">
        <v>89</v>
      </c>
      <c r="B11" t="s">
        <v>9</v>
      </c>
      <c r="C11">
        <v>8</v>
      </c>
      <c r="E11" t="s">
        <v>9</v>
      </c>
      <c r="F11">
        <v>8</v>
      </c>
    </row>
    <row r="12" spans="1:6" x14ac:dyDescent="0.25">
      <c r="A12" t="s">
        <v>89</v>
      </c>
      <c r="B12" t="s">
        <v>93</v>
      </c>
      <c r="C12">
        <v>20</v>
      </c>
      <c r="E12" t="s">
        <v>93</v>
      </c>
      <c r="F12">
        <v>20</v>
      </c>
    </row>
    <row r="13" spans="1:6" x14ac:dyDescent="0.25">
      <c r="A13" t="s">
        <v>89</v>
      </c>
      <c r="B13" t="s">
        <v>129</v>
      </c>
      <c r="C13">
        <v>2</v>
      </c>
      <c r="E13" t="s">
        <v>129</v>
      </c>
      <c r="F13">
        <v>2</v>
      </c>
    </row>
    <row r="14" spans="1:6" x14ac:dyDescent="0.25">
      <c r="A14" t="s">
        <v>89</v>
      </c>
      <c r="B14" t="s">
        <v>105</v>
      </c>
      <c r="C14">
        <v>5</v>
      </c>
      <c r="E14" t="s">
        <v>105</v>
      </c>
      <c r="F14">
        <v>5</v>
      </c>
    </row>
    <row r="15" spans="1:6" x14ac:dyDescent="0.25">
      <c r="A15" t="s">
        <v>89</v>
      </c>
      <c r="B15" t="s">
        <v>206</v>
      </c>
      <c r="C15">
        <v>8</v>
      </c>
    </row>
    <row r="16" spans="1:6" x14ac:dyDescent="0.25">
      <c r="A16" t="s">
        <v>89</v>
      </c>
      <c r="B16" t="s">
        <v>128</v>
      </c>
      <c r="C16">
        <v>2</v>
      </c>
      <c r="E16" t="s">
        <v>128</v>
      </c>
      <c r="F16">
        <v>2</v>
      </c>
    </row>
    <row r="17" spans="1:6" x14ac:dyDescent="0.25">
      <c r="A17" t="s">
        <v>89</v>
      </c>
      <c r="B17" t="s">
        <v>205</v>
      </c>
      <c r="C17">
        <v>2</v>
      </c>
    </row>
    <row r="18" spans="1:6" x14ac:dyDescent="0.25">
      <c r="A18" t="s">
        <v>89</v>
      </c>
      <c r="B18" t="s">
        <v>203</v>
      </c>
      <c r="C18">
        <v>2</v>
      </c>
    </row>
    <row r="19" spans="1:6" x14ac:dyDescent="0.25">
      <c r="A19" t="s">
        <v>89</v>
      </c>
      <c r="B19" t="s">
        <v>164</v>
      </c>
      <c r="C19">
        <v>1</v>
      </c>
      <c r="E19" t="s">
        <v>201</v>
      </c>
      <c r="F19">
        <v>1</v>
      </c>
    </row>
    <row r="20" spans="1:6" x14ac:dyDescent="0.25">
      <c r="A20" t="s">
        <v>89</v>
      </c>
      <c r="B20" t="s">
        <v>163</v>
      </c>
      <c r="C20">
        <v>1</v>
      </c>
      <c r="E20" t="s">
        <v>163</v>
      </c>
      <c r="F20">
        <v>1</v>
      </c>
    </row>
    <row r="21" spans="1:6" x14ac:dyDescent="0.25">
      <c r="A21" t="s">
        <v>89</v>
      </c>
      <c r="B21" t="s">
        <v>115</v>
      </c>
      <c r="C21">
        <v>3</v>
      </c>
      <c r="E21" t="s">
        <v>115</v>
      </c>
      <c r="F21">
        <v>3</v>
      </c>
    </row>
    <row r="22" spans="1:6" x14ac:dyDescent="0.25">
      <c r="A22" t="s">
        <v>89</v>
      </c>
      <c r="B22" t="s">
        <v>162</v>
      </c>
      <c r="C22">
        <v>1</v>
      </c>
      <c r="E22" t="s">
        <v>162</v>
      </c>
      <c r="F22">
        <v>1</v>
      </c>
    </row>
    <row r="23" spans="1:6" x14ac:dyDescent="0.25">
      <c r="A23" t="s">
        <v>89</v>
      </c>
      <c r="B23" t="s">
        <v>161</v>
      </c>
      <c r="C23">
        <v>1</v>
      </c>
      <c r="E23" t="s">
        <v>161</v>
      </c>
      <c r="F23">
        <v>1</v>
      </c>
    </row>
    <row r="24" spans="1:6" x14ac:dyDescent="0.25">
      <c r="A24" t="s">
        <v>89</v>
      </c>
      <c r="B24" t="s">
        <v>160</v>
      </c>
      <c r="C24">
        <v>1</v>
      </c>
      <c r="E24" t="s">
        <v>160</v>
      </c>
      <c r="F24">
        <v>1</v>
      </c>
    </row>
    <row r="25" spans="1:6" x14ac:dyDescent="0.25">
      <c r="A25" t="s">
        <v>89</v>
      </c>
      <c r="B25" t="s">
        <v>127</v>
      </c>
      <c r="C25">
        <v>2</v>
      </c>
      <c r="E25" t="s">
        <v>127</v>
      </c>
      <c r="F25">
        <v>2</v>
      </c>
    </row>
    <row r="26" spans="1:6" x14ac:dyDescent="0.25">
      <c r="A26" t="s">
        <v>89</v>
      </c>
      <c r="B26" t="s">
        <v>126</v>
      </c>
      <c r="C26">
        <v>2</v>
      </c>
      <c r="E26" t="s">
        <v>126</v>
      </c>
      <c r="F26">
        <v>2</v>
      </c>
    </row>
    <row r="27" spans="1:6" x14ac:dyDescent="0.25">
      <c r="A27" t="s">
        <v>89</v>
      </c>
      <c r="B27" t="s">
        <v>97</v>
      </c>
      <c r="C27">
        <v>9</v>
      </c>
      <c r="E27" t="s">
        <v>97</v>
      </c>
      <c r="F27">
        <v>9</v>
      </c>
    </row>
    <row r="28" spans="1:6" x14ac:dyDescent="0.25">
      <c r="A28" t="s">
        <v>89</v>
      </c>
      <c r="B28" t="s">
        <v>199</v>
      </c>
      <c r="C28">
        <v>1</v>
      </c>
    </row>
    <row r="29" spans="1:6" x14ac:dyDescent="0.25">
      <c r="A29" t="s">
        <v>89</v>
      </c>
      <c r="B29" t="s">
        <v>200</v>
      </c>
      <c r="C29">
        <v>7</v>
      </c>
    </row>
    <row r="30" spans="1:6" x14ac:dyDescent="0.25">
      <c r="A30" t="s">
        <v>89</v>
      </c>
      <c r="B30" s="5" t="s">
        <v>108</v>
      </c>
      <c r="C30">
        <v>4</v>
      </c>
      <c r="E30" s="5" t="s">
        <v>120</v>
      </c>
      <c r="F30">
        <f>4+2</f>
        <v>6</v>
      </c>
    </row>
    <row r="31" spans="1:6" x14ac:dyDescent="0.25">
      <c r="A31" t="s">
        <v>89</v>
      </c>
      <c r="B31" t="s">
        <v>159</v>
      </c>
      <c r="C31">
        <v>1</v>
      </c>
      <c r="E31" t="s">
        <v>159</v>
      </c>
      <c r="F31">
        <v>1</v>
      </c>
    </row>
    <row r="32" spans="1:6" x14ac:dyDescent="0.25">
      <c r="A32" t="s">
        <v>89</v>
      </c>
      <c r="B32" t="s">
        <v>20</v>
      </c>
      <c r="C32">
        <v>1</v>
      </c>
      <c r="E32" t="s">
        <v>20</v>
      </c>
      <c r="F32">
        <f>1+1+2+8</f>
        <v>12</v>
      </c>
    </row>
    <row r="33" spans="1:6" x14ac:dyDescent="0.25">
      <c r="A33" t="s">
        <v>89</v>
      </c>
      <c r="B33" t="s">
        <v>158</v>
      </c>
      <c r="C33">
        <v>1</v>
      </c>
      <c r="E33" t="s">
        <v>158</v>
      </c>
      <c r="F33">
        <v>1</v>
      </c>
    </row>
    <row r="34" spans="1:6" x14ac:dyDescent="0.25">
      <c r="A34" t="s">
        <v>89</v>
      </c>
      <c r="B34" t="s">
        <v>125</v>
      </c>
      <c r="C34">
        <v>2</v>
      </c>
      <c r="E34" t="s">
        <v>125</v>
      </c>
      <c r="F34">
        <v>2</v>
      </c>
    </row>
    <row r="35" spans="1:6" x14ac:dyDescent="0.25">
      <c r="A35" t="s">
        <v>89</v>
      </c>
      <c r="B35" t="s">
        <v>157</v>
      </c>
      <c r="C35">
        <v>1</v>
      </c>
      <c r="E35" t="s">
        <v>157</v>
      </c>
      <c r="F35">
        <v>1</v>
      </c>
    </row>
    <row r="36" spans="1:6" x14ac:dyDescent="0.25">
      <c r="A36" t="s">
        <v>89</v>
      </c>
      <c r="B36" t="s">
        <v>114</v>
      </c>
      <c r="C36">
        <v>3</v>
      </c>
      <c r="E36" t="s">
        <v>114</v>
      </c>
      <c r="F36">
        <v>3</v>
      </c>
    </row>
    <row r="37" spans="1:6" x14ac:dyDescent="0.25">
      <c r="A37" t="s">
        <v>89</v>
      </c>
      <c r="B37" t="s">
        <v>91</v>
      </c>
      <c r="C37">
        <v>42</v>
      </c>
      <c r="E37" t="s">
        <v>91</v>
      </c>
      <c r="F37">
        <v>42</v>
      </c>
    </row>
    <row r="38" spans="1:6" x14ac:dyDescent="0.25">
      <c r="A38" t="s">
        <v>89</v>
      </c>
      <c r="B38" t="s">
        <v>100</v>
      </c>
      <c r="C38">
        <v>8</v>
      </c>
      <c r="E38" t="s">
        <v>100</v>
      </c>
      <c r="F38">
        <v>8</v>
      </c>
    </row>
    <row r="39" spans="1:6" x14ac:dyDescent="0.25">
      <c r="A39" t="s">
        <v>89</v>
      </c>
      <c r="B39" t="s">
        <v>156</v>
      </c>
      <c r="C39">
        <v>1</v>
      </c>
      <c r="E39" t="s">
        <v>156</v>
      </c>
      <c r="F39">
        <v>1</v>
      </c>
    </row>
    <row r="40" spans="1:6" x14ac:dyDescent="0.25">
      <c r="A40" t="s">
        <v>89</v>
      </c>
      <c r="B40" t="s">
        <v>155</v>
      </c>
      <c r="C40">
        <v>1</v>
      </c>
      <c r="E40" t="s">
        <v>155</v>
      </c>
      <c r="F40">
        <v>1</v>
      </c>
    </row>
    <row r="41" spans="1:6" x14ac:dyDescent="0.25">
      <c r="A41" t="s">
        <v>89</v>
      </c>
      <c r="B41" t="s">
        <v>124</v>
      </c>
      <c r="C41">
        <v>2</v>
      </c>
      <c r="E41" t="s">
        <v>124</v>
      </c>
      <c r="F41">
        <v>2</v>
      </c>
    </row>
    <row r="42" spans="1:6" x14ac:dyDescent="0.25">
      <c r="A42" t="s">
        <v>89</v>
      </c>
      <c r="B42" t="s">
        <v>116</v>
      </c>
      <c r="C42">
        <v>2</v>
      </c>
      <c r="E42" t="s">
        <v>194</v>
      </c>
      <c r="F42">
        <v>2</v>
      </c>
    </row>
    <row r="43" spans="1:6" x14ac:dyDescent="0.25">
      <c r="A43" t="s">
        <v>89</v>
      </c>
      <c r="B43" t="s">
        <v>154</v>
      </c>
      <c r="C43">
        <v>1</v>
      </c>
      <c r="E43" t="s">
        <v>154</v>
      </c>
      <c r="F43">
        <v>1</v>
      </c>
    </row>
    <row r="44" spans="1:6" x14ac:dyDescent="0.25">
      <c r="A44" t="s">
        <v>89</v>
      </c>
      <c r="B44" t="s">
        <v>10</v>
      </c>
      <c r="C44">
        <v>12</v>
      </c>
      <c r="E44" t="s">
        <v>10</v>
      </c>
      <c r="F44">
        <v>12</v>
      </c>
    </row>
    <row r="45" spans="1:6" x14ac:dyDescent="0.25">
      <c r="A45" t="s">
        <v>89</v>
      </c>
      <c r="B45" t="s">
        <v>75</v>
      </c>
      <c r="C45">
        <v>6</v>
      </c>
      <c r="E45" t="s">
        <v>75</v>
      </c>
      <c r="F45">
        <f>6+1+1+1+3+7+4+3+1+1+7+2+2</f>
        <v>39</v>
      </c>
    </row>
    <row r="46" spans="1:6" x14ac:dyDescent="0.25">
      <c r="A46" t="s">
        <v>89</v>
      </c>
      <c r="B46" t="s">
        <v>153</v>
      </c>
      <c r="C46">
        <v>1</v>
      </c>
    </row>
    <row r="47" spans="1:6" x14ac:dyDescent="0.25">
      <c r="A47" t="s">
        <v>89</v>
      </c>
      <c r="B47" t="s">
        <v>152</v>
      </c>
      <c r="C47">
        <v>1</v>
      </c>
    </row>
    <row r="48" spans="1:6" x14ac:dyDescent="0.25">
      <c r="A48" t="s">
        <v>89</v>
      </c>
      <c r="B48" t="s">
        <v>151</v>
      </c>
      <c r="C48">
        <v>1</v>
      </c>
    </row>
    <row r="49" spans="1:6" x14ac:dyDescent="0.25">
      <c r="A49" t="s">
        <v>89</v>
      </c>
      <c r="B49" t="s">
        <v>113</v>
      </c>
      <c r="C49">
        <v>3</v>
      </c>
    </row>
    <row r="50" spans="1:6" x14ac:dyDescent="0.25">
      <c r="A50" t="s">
        <v>89</v>
      </c>
      <c r="B50" t="s">
        <v>102</v>
      </c>
      <c r="C50">
        <v>7</v>
      </c>
    </row>
    <row r="51" spans="1:6" x14ac:dyDescent="0.25">
      <c r="A51" t="s">
        <v>89</v>
      </c>
      <c r="B51" t="s">
        <v>107</v>
      </c>
      <c r="C51">
        <v>4</v>
      </c>
    </row>
    <row r="52" spans="1:6" x14ac:dyDescent="0.25">
      <c r="A52" t="s">
        <v>89</v>
      </c>
      <c r="B52" t="s">
        <v>112</v>
      </c>
      <c r="C52">
        <v>3</v>
      </c>
    </row>
    <row r="53" spans="1:6" x14ac:dyDescent="0.25">
      <c r="A53" t="s">
        <v>89</v>
      </c>
      <c r="B53" t="s">
        <v>150</v>
      </c>
      <c r="C53">
        <v>1</v>
      </c>
    </row>
    <row r="54" spans="1:6" x14ac:dyDescent="0.25">
      <c r="A54" t="s">
        <v>89</v>
      </c>
      <c r="B54" t="s">
        <v>96</v>
      </c>
      <c r="C54">
        <v>9</v>
      </c>
      <c r="E54" t="s">
        <v>96</v>
      </c>
      <c r="F54">
        <v>11</v>
      </c>
    </row>
    <row r="55" spans="1:6" x14ac:dyDescent="0.25">
      <c r="A55" t="s">
        <v>89</v>
      </c>
      <c r="B55" t="s">
        <v>123</v>
      </c>
      <c r="C55">
        <v>2</v>
      </c>
    </row>
    <row r="56" spans="1:6" x14ac:dyDescent="0.25">
      <c r="A56" t="s">
        <v>89</v>
      </c>
      <c r="B56" t="s">
        <v>122</v>
      </c>
      <c r="C56">
        <v>2</v>
      </c>
      <c r="E56" t="s">
        <v>122</v>
      </c>
      <c r="F56">
        <v>2</v>
      </c>
    </row>
    <row r="57" spans="1:6" x14ac:dyDescent="0.25">
      <c r="A57" t="s">
        <v>89</v>
      </c>
      <c r="B57" t="s">
        <v>104</v>
      </c>
      <c r="C57">
        <v>5</v>
      </c>
      <c r="E57" t="s">
        <v>104</v>
      </c>
      <c r="F57">
        <v>5</v>
      </c>
    </row>
    <row r="58" spans="1:6" x14ac:dyDescent="0.25">
      <c r="A58" t="s">
        <v>89</v>
      </c>
      <c r="B58" t="s">
        <v>111</v>
      </c>
      <c r="C58">
        <v>3</v>
      </c>
      <c r="E58" t="s">
        <v>111</v>
      </c>
      <c r="F58">
        <v>3</v>
      </c>
    </row>
    <row r="59" spans="1:6" x14ac:dyDescent="0.25">
      <c r="A59" t="s">
        <v>89</v>
      </c>
      <c r="B59" t="s">
        <v>149</v>
      </c>
      <c r="C59">
        <v>1</v>
      </c>
      <c r="E59" t="s">
        <v>149</v>
      </c>
      <c r="F59">
        <v>1</v>
      </c>
    </row>
    <row r="60" spans="1:6" x14ac:dyDescent="0.25">
      <c r="A60" t="s">
        <v>89</v>
      </c>
      <c r="B60" t="s">
        <v>121</v>
      </c>
      <c r="C60">
        <v>2</v>
      </c>
      <c r="E60" t="s">
        <v>121</v>
      </c>
      <c r="F60">
        <v>2</v>
      </c>
    </row>
    <row r="61" spans="1:6" x14ac:dyDescent="0.25">
      <c r="A61" t="s">
        <v>89</v>
      </c>
      <c r="B61" t="s">
        <v>148</v>
      </c>
      <c r="C61">
        <v>1</v>
      </c>
      <c r="E61" t="s">
        <v>148</v>
      </c>
      <c r="F61">
        <v>1</v>
      </c>
    </row>
    <row r="62" spans="1:6" x14ac:dyDescent="0.25">
      <c r="A62" t="s">
        <v>89</v>
      </c>
      <c r="B62" t="s">
        <v>99</v>
      </c>
      <c r="C62">
        <v>8</v>
      </c>
      <c r="E62" t="s">
        <v>99</v>
      </c>
      <c r="F62">
        <v>8</v>
      </c>
    </row>
    <row r="63" spans="1:6" x14ac:dyDescent="0.25">
      <c r="A63" t="s">
        <v>89</v>
      </c>
      <c r="B63" t="s">
        <v>92</v>
      </c>
      <c r="C63">
        <v>35</v>
      </c>
      <c r="E63" t="s">
        <v>92</v>
      </c>
      <c r="F63">
        <v>38</v>
      </c>
    </row>
    <row r="64" spans="1:6" x14ac:dyDescent="0.25">
      <c r="A64" t="s">
        <v>89</v>
      </c>
      <c r="B64" t="s">
        <v>147</v>
      </c>
      <c r="C64">
        <v>1</v>
      </c>
    </row>
    <row r="65" spans="1:6" x14ac:dyDescent="0.25">
      <c r="A65" t="s">
        <v>89</v>
      </c>
      <c r="B65" t="s">
        <v>146</v>
      </c>
      <c r="C65">
        <v>1</v>
      </c>
    </row>
    <row r="66" spans="1:6" x14ac:dyDescent="0.25">
      <c r="A66" t="s">
        <v>89</v>
      </c>
      <c r="B66" t="s">
        <v>145</v>
      </c>
      <c r="C66">
        <v>1</v>
      </c>
    </row>
    <row r="67" spans="1:6" x14ac:dyDescent="0.25">
      <c r="A67" t="s">
        <v>89</v>
      </c>
      <c r="B67" t="s">
        <v>144</v>
      </c>
      <c r="C67">
        <v>1</v>
      </c>
      <c r="E67" t="s">
        <v>144</v>
      </c>
      <c r="F67">
        <v>1</v>
      </c>
    </row>
    <row r="68" spans="1:6" x14ac:dyDescent="0.25">
      <c r="A68" t="s">
        <v>89</v>
      </c>
      <c r="B68" t="s">
        <v>143</v>
      </c>
      <c r="C68">
        <v>1</v>
      </c>
      <c r="E68" t="s">
        <v>143</v>
      </c>
      <c r="F68">
        <v>1</v>
      </c>
    </row>
    <row r="69" spans="1:6" x14ac:dyDescent="0.25">
      <c r="A69" t="s">
        <v>89</v>
      </c>
      <c r="B69" t="s">
        <v>98</v>
      </c>
      <c r="C69">
        <v>8</v>
      </c>
      <c r="E69" t="s">
        <v>98</v>
      </c>
      <c r="F69">
        <v>8</v>
      </c>
    </row>
    <row r="70" spans="1:6" x14ac:dyDescent="0.25">
      <c r="A70" t="s">
        <v>89</v>
      </c>
      <c r="B70" t="s">
        <v>142</v>
      </c>
      <c r="C70">
        <v>1</v>
      </c>
      <c r="E70" t="s">
        <v>142</v>
      </c>
      <c r="F70">
        <v>1</v>
      </c>
    </row>
    <row r="71" spans="1:6" x14ac:dyDescent="0.25">
      <c r="A71" t="s">
        <v>89</v>
      </c>
      <c r="B71" t="s">
        <v>101</v>
      </c>
      <c r="C71">
        <v>7</v>
      </c>
      <c r="E71" t="s">
        <v>101</v>
      </c>
      <c r="F71">
        <v>7</v>
      </c>
    </row>
    <row r="72" spans="1:6" x14ac:dyDescent="0.25">
      <c r="A72" t="s">
        <v>89</v>
      </c>
      <c r="B72" t="s">
        <v>141</v>
      </c>
      <c r="C72">
        <v>1</v>
      </c>
      <c r="E72" t="s">
        <v>141</v>
      </c>
      <c r="F72">
        <v>1</v>
      </c>
    </row>
    <row r="73" spans="1:6" x14ac:dyDescent="0.25">
      <c r="A73" t="s">
        <v>89</v>
      </c>
      <c r="B73" t="s">
        <v>140</v>
      </c>
      <c r="C73">
        <v>1</v>
      </c>
      <c r="E73" t="s">
        <v>195</v>
      </c>
      <c r="F73">
        <v>1</v>
      </c>
    </row>
    <row r="74" spans="1:6" x14ac:dyDescent="0.25">
      <c r="A74" t="s">
        <v>89</v>
      </c>
      <c r="B74" t="s">
        <v>197</v>
      </c>
      <c r="C74">
        <v>1</v>
      </c>
    </row>
    <row r="75" spans="1:6" x14ac:dyDescent="0.25">
      <c r="A75" t="s">
        <v>89</v>
      </c>
      <c r="B75" s="6" t="s">
        <v>196</v>
      </c>
      <c r="C75">
        <v>1</v>
      </c>
    </row>
    <row r="76" spans="1:6" x14ac:dyDescent="0.25">
      <c r="A76" t="s">
        <v>89</v>
      </c>
      <c r="B76" t="s">
        <v>139</v>
      </c>
      <c r="C76">
        <v>1</v>
      </c>
      <c r="E76" t="s">
        <v>139</v>
      </c>
      <c r="F76">
        <v>1</v>
      </c>
    </row>
    <row r="77" spans="1:6" x14ac:dyDescent="0.25">
      <c r="A77" t="s">
        <v>89</v>
      </c>
      <c r="B77" s="5" t="s">
        <v>120</v>
      </c>
      <c r="C77">
        <v>2</v>
      </c>
    </row>
    <row r="78" spans="1:6" x14ac:dyDescent="0.25">
      <c r="A78" t="s">
        <v>89</v>
      </c>
      <c r="B78" t="s">
        <v>138</v>
      </c>
      <c r="C78">
        <v>1</v>
      </c>
      <c r="E78" t="s">
        <v>138</v>
      </c>
      <c r="F78">
        <v>1</v>
      </c>
    </row>
    <row r="79" spans="1:6" x14ac:dyDescent="0.25">
      <c r="A79" t="s">
        <v>89</v>
      </c>
      <c r="B79" t="s">
        <v>63</v>
      </c>
      <c r="C79">
        <v>2</v>
      </c>
      <c r="E79" t="s">
        <v>63</v>
      </c>
      <c r="F79">
        <f>2+1+1+2</f>
        <v>6</v>
      </c>
    </row>
    <row r="80" spans="1:6" x14ac:dyDescent="0.25">
      <c r="A80" t="s">
        <v>89</v>
      </c>
      <c r="B80" t="s">
        <v>137</v>
      </c>
      <c r="C80">
        <v>1</v>
      </c>
    </row>
    <row r="81" spans="1:6" x14ac:dyDescent="0.25">
      <c r="A81" t="s">
        <v>89</v>
      </c>
      <c r="B81" t="s">
        <v>136</v>
      </c>
      <c r="C81">
        <v>1</v>
      </c>
    </row>
    <row r="82" spans="1:6" x14ac:dyDescent="0.25">
      <c r="A82" t="s">
        <v>89</v>
      </c>
      <c r="B82" t="s">
        <v>119</v>
      </c>
      <c r="C82">
        <v>2</v>
      </c>
    </row>
    <row r="83" spans="1:6" x14ac:dyDescent="0.25">
      <c r="A83" t="s">
        <v>89</v>
      </c>
      <c r="B83" t="s">
        <v>90</v>
      </c>
      <c r="C83">
        <v>53</v>
      </c>
      <c r="E83" s="6" t="s">
        <v>90</v>
      </c>
      <c r="F83">
        <f>53+1</f>
        <v>54</v>
      </c>
    </row>
    <row r="84" spans="1:6" x14ac:dyDescent="0.25">
      <c r="A84" t="s">
        <v>89</v>
      </c>
      <c r="B84" t="s">
        <v>135</v>
      </c>
      <c r="C84">
        <v>1</v>
      </c>
      <c r="E84" t="s">
        <v>135</v>
      </c>
      <c r="F84">
        <v>1</v>
      </c>
    </row>
    <row r="85" spans="1:6" x14ac:dyDescent="0.25">
      <c r="A85" t="s">
        <v>89</v>
      </c>
      <c r="B85" t="s">
        <v>106</v>
      </c>
      <c r="C85">
        <v>4</v>
      </c>
      <c r="E85" t="s">
        <v>106</v>
      </c>
      <c r="F85">
        <v>4</v>
      </c>
    </row>
    <row r="86" spans="1:6" x14ac:dyDescent="0.25">
      <c r="A86" t="s">
        <v>89</v>
      </c>
      <c r="B86" t="s">
        <v>118</v>
      </c>
      <c r="C86">
        <v>2</v>
      </c>
      <c r="E86" t="s">
        <v>118</v>
      </c>
      <c r="F86">
        <f>2+1</f>
        <v>3</v>
      </c>
    </row>
    <row r="87" spans="1:6" x14ac:dyDescent="0.25">
      <c r="A87" t="s">
        <v>89</v>
      </c>
      <c r="B87" t="s">
        <v>134</v>
      </c>
      <c r="C87">
        <v>1</v>
      </c>
    </row>
    <row r="88" spans="1:6" x14ac:dyDescent="0.25">
      <c r="A88" t="s">
        <v>89</v>
      </c>
      <c r="B88" t="s">
        <v>133</v>
      </c>
      <c r="C88">
        <v>1</v>
      </c>
      <c r="E88" t="s">
        <v>133</v>
      </c>
      <c r="F88">
        <v>1</v>
      </c>
    </row>
    <row r="89" spans="1:6" x14ac:dyDescent="0.25">
      <c r="A89" t="s">
        <v>89</v>
      </c>
      <c r="B89" t="s">
        <v>132</v>
      </c>
      <c r="C89">
        <v>1</v>
      </c>
      <c r="E89" t="s">
        <v>132</v>
      </c>
      <c r="F89">
        <v>1</v>
      </c>
    </row>
    <row r="90" spans="1:6" x14ac:dyDescent="0.25">
      <c r="A90" t="s">
        <v>89</v>
      </c>
      <c r="B90" t="s">
        <v>95</v>
      </c>
      <c r="C90">
        <v>10</v>
      </c>
      <c r="E90" t="s">
        <v>95</v>
      </c>
      <c r="F90">
        <v>10</v>
      </c>
    </row>
    <row r="91" spans="1:6" x14ac:dyDescent="0.25">
      <c r="A91" t="s">
        <v>89</v>
      </c>
      <c r="B91" t="s">
        <v>131</v>
      </c>
      <c r="C91">
        <v>1</v>
      </c>
      <c r="E91" t="s">
        <v>131</v>
      </c>
      <c r="F91">
        <v>1</v>
      </c>
    </row>
    <row r="92" spans="1:6" x14ac:dyDescent="0.25">
      <c r="A92" t="s">
        <v>89</v>
      </c>
      <c r="B92" t="s">
        <v>103</v>
      </c>
      <c r="C92">
        <v>5</v>
      </c>
      <c r="E92" t="s">
        <v>103</v>
      </c>
      <c r="F92">
        <v>5</v>
      </c>
    </row>
    <row r="93" spans="1:6" x14ac:dyDescent="0.25">
      <c r="A93" t="s">
        <v>89</v>
      </c>
      <c r="B93" t="s">
        <v>130</v>
      </c>
      <c r="C93">
        <v>1</v>
      </c>
      <c r="E93" t="s">
        <v>130</v>
      </c>
      <c r="F93">
        <v>1</v>
      </c>
    </row>
    <row r="94" spans="1:6" x14ac:dyDescent="0.25">
      <c r="A94" t="s">
        <v>89</v>
      </c>
      <c r="B94" t="s">
        <v>117</v>
      </c>
      <c r="C94">
        <v>2</v>
      </c>
      <c r="E94" t="s">
        <v>117</v>
      </c>
      <c r="F94">
        <v>2</v>
      </c>
    </row>
    <row r="95" spans="1:6" x14ac:dyDescent="0.25">
      <c r="C95">
        <f>SUBTOTAL(109,Table1[count])</f>
        <v>408</v>
      </c>
      <c r="F95">
        <f>SUM(Table15[count])</f>
        <v>408</v>
      </c>
    </row>
  </sheetData>
  <pageMargins left="0.75" right="0.75" top="1" bottom="1" header="0.5" footer="0.5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1D205-3B1D-4145-A6F9-3707FD12CD9E}">
  <dimension ref="A1:F76"/>
  <sheetViews>
    <sheetView workbookViewId="0">
      <selection activeCell="E3" sqref="E3"/>
    </sheetView>
  </sheetViews>
  <sheetFormatPr defaultRowHeight="15" x14ac:dyDescent="0.25"/>
  <cols>
    <col min="1" max="1" width="10.140625" bestFit="1" customWidth="1"/>
    <col min="2" max="2" width="27.85546875" bestFit="1" customWidth="1"/>
    <col min="3" max="3" width="10.5703125" bestFit="1" customWidth="1"/>
    <col min="5" max="5" width="27.85546875" bestFit="1" customWidth="1"/>
    <col min="6" max="6" width="8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E1" t="s">
        <v>1</v>
      </c>
      <c r="F1" t="s">
        <v>2</v>
      </c>
    </row>
    <row r="2" spans="1:6" x14ac:dyDescent="0.25">
      <c r="A2" t="s">
        <v>168</v>
      </c>
      <c r="B2" t="s">
        <v>210</v>
      </c>
      <c r="C2">
        <v>1</v>
      </c>
    </row>
    <row r="3" spans="1:6" x14ac:dyDescent="0.25">
      <c r="A3" t="s">
        <v>168</v>
      </c>
      <c r="B3" t="s">
        <v>167</v>
      </c>
      <c r="C3">
        <v>2</v>
      </c>
      <c r="E3" t="s">
        <v>167</v>
      </c>
      <c r="F3">
        <v>2</v>
      </c>
    </row>
    <row r="4" spans="1:6" x14ac:dyDescent="0.25">
      <c r="A4" t="s">
        <v>168</v>
      </c>
      <c r="B4" t="s">
        <v>110</v>
      </c>
      <c r="C4">
        <v>3</v>
      </c>
      <c r="E4" t="s">
        <v>110</v>
      </c>
      <c r="F4">
        <v>3</v>
      </c>
    </row>
    <row r="5" spans="1:6" x14ac:dyDescent="0.25">
      <c r="A5" t="s">
        <v>168</v>
      </c>
      <c r="B5" t="s">
        <v>192</v>
      </c>
      <c r="C5">
        <v>1</v>
      </c>
      <c r="E5" t="s">
        <v>192</v>
      </c>
      <c r="F5">
        <v>1</v>
      </c>
    </row>
    <row r="6" spans="1:6" x14ac:dyDescent="0.25">
      <c r="A6" t="s">
        <v>168</v>
      </c>
      <c r="B6" t="s">
        <v>39</v>
      </c>
      <c r="C6">
        <v>7</v>
      </c>
      <c r="E6" t="s">
        <v>39</v>
      </c>
      <c r="F6">
        <v>7</v>
      </c>
    </row>
    <row r="7" spans="1:6" x14ac:dyDescent="0.25">
      <c r="A7" t="s">
        <v>168</v>
      </c>
      <c r="B7" t="s">
        <v>109</v>
      </c>
      <c r="C7">
        <v>6</v>
      </c>
      <c r="E7" t="s">
        <v>109</v>
      </c>
      <c r="F7">
        <v>6</v>
      </c>
    </row>
    <row r="8" spans="1:6" x14ac:dyDescent="0.25">
      <c r="A8" t="s">
        <v>168</v>
      </c>
      <c r="B8" t="s">
        <v>5</v>
      </c>
      <c r="C8">
        <v>9</v>
      </c>
      <c r="E8" t="s">
        <v>5</v>
      </c>
      <c r="F8">
        <f>9+1</f>
        <v>10</v>
      </c>
    </row>
    <row r="9" spans="1:6" x14ac:dyDescent="0.25">
      <c r="A9" t="s">
        <v>168</v>
      </c>
      <c r="B9" t="s">
        <v>191</v>
      </c>
      <c r="C9">
        <v>1</v>
      </c>
    </row>
    <row r="10" spans="1:6" x14ac:dyDescent="0.25">
      <c r="A10" t="s">
        <v>168</v>
      </c>
      <c r="B10" t="s">
        <v>173</v>
      </c>
      <c r="C10">
        <v>7</v>
      </c>
      <c r="E10" t="s">
        <v>173</v>
      </c>
      <c r="F10">
        <v>7</v>
      </c>
    </row>
    <row r="11" spans="1:6" x14ac:dyDescent="0.25">
      <c r="A11" t="s">
        <v>168</v>
      </c>
      <c r="B11" t="s">
        <v>9</v>
      </c>
      <c r="C11">
        <v>8</v>
      </c>
      <c r="E11" t="s">
        <v>9</v>
      </c>
      <c r="F11">
        <v>8</v>
      </c>
    </row>
    <row r="12" spans="1:6" x14ac:dyDescent="0.25">
      <c r="A12" t="s">
        <v>168</v>
      </c>
      <c r="B12" t="s">
        <v>83</v>
      </c>
      <c r="C12">
        <v>2</v>
      </c>
      <c r="E12" t="s">
        <v>83</v>
      </c>
      <c r="F12">
        <v>2</v>
      </c>
    </row>
    <row r="13" spans="1:6" x14ac:dyDescent="0.25">
      <c r="A13" t="s">
        <v>168</v>
      </c>
      <c r="B13" t="s">
        <v>93</v>
      </c>
      <c r="C13">
        <v>20</v>
      </c>
      <c r="E13" t="s">
        <v>93</v>
      </c>
      <c r="F13">
        <v>20</v>
      </c>
    </row>
    <row r="14" spans="1:6" x14ac:dyDescent="0.25">
      <c r="A14" t="s">
        <v>168</v>
      </c>
      <c r="B14" t="s">
        <v>105</v>
      </c>
      <c r="C14">
        <v>9</v>
      </c>
      <c r="E14" t="s">
        <v>105</v>
      </c>
      <c r="F14">
        <v>9</v>
      </c>
    </row>
    <row r="15" spans="1:6" x14ac:dyDescent="0.25">
      <c r="A15" t="s">
        <v>168</v>
      </c>
      <c r="B15" t="s">
        <v>206</v>
      </c>
      <c r="C15">
        <v>6</v>
      </c>
    </row>
    <row r="16" spans="1:6" x14ac:dyDescent="0.25">
      <c r="A16" t="s">
        <v>168</v>
      </c>
      <c r="B16" t="s">
        <v>128</v>
      </c>
      <c r="C16">
        <v>2</v>
      </c>
      <c r="E16" t="s">
        <v>128</v>
      </c>
      <c r="F16">
        <v>2</v>
      </c>
    </row>
    <row r="17" spans="1:6" x14ac:dyDescent="0.25">
      <c r="A17" t="s">
        <v>168</v>
      </c>
      <c r="B17" t="s">
        <v>205</v>
      </c>
      <c r="C17">
        <v>1</v>
      </c>
    </row>
    <row r="18" spans="1:6" x14ac:dyDescent="0.25">
      <c r="A18" t="s">
        <v>168</v>
      </c>
      <c r="B18" t="s">
        <v>204</v>
      </c>
      <c r="C18">
        <v>1</v>
      </c>
    </row>
    <row r="19" spans="1:6" x14ac:dyDescent="0.25">
      <c r="A19" t="s">
        <v>168</v>
      </c>
      <c r="B19" t="s">
        <v>203</v>
      </c>
      <c r="C19">
        <v>1</v>
      </c>
    </row>
    <row r="20" spans="1:6" x14ac:dyDescent="0.25">
      <c r="A20" t="s">
        <v>168</v>
      </c>
      <c r="B20" t="s">
        <v>190</v>
      </c>
      <c r="C20">
        <v>1</v>
      </c>
      <c r="E20" t="s">
        <v>190</v>
      </c>
      <c r="F20">
        <v>1</v>
      </c>
    </row>
    <row r="21" spans="1:6" x14ac:dyDescent="0.25">
      <c r="A21" t="s">
        <v>168</v>
      </c>
      <c r="B21" t="s">
        <v>115</v>
      </c>
      <c r="C21">
        <v>2</v>
      </c>
      <c r="E21" t="s">
        <v>115</v>
      </c>
      <c r="F21">
        <v>2</v>
      </c>
    </row>
    <row r="22" spans="1:6" x14ac:dyDescent="0.25">
      <c r="A22" t="s">
        <v>168</v>
      </c>
      <c r="B22" t="s">
        <v>181</v>
      </c>
      <c r="C22">
        <v>2</v>
      </c>
      <c r="E22" t="s">
        <v>213</v>
      </c>
      <c r="F22">
        <v>2</v>
      </c>
    </row>
    <row r="23" spans="1:6" x14ac:dyDescent="0.25">
      <c r="A23" t="s">
        <v>168</v>
      </c>
      <c r="B23" t="s">
        <v>162</v>
      </c>
      <c r="C23">
        <v>1</v>
      </c>
      <c r="E23" t="s">
        <v>162</v>
      </c>
      <c r="F23">
        <v>1</v>
      </c>
    </row>
    <row r="24" spans="1:6" x14ac:dyDescent="0.25">
      <c r="A24" t="s">
        <v>168</v>
      </c>
      <c r="B24" t="s">
        <v>214</v>
      </c>
      <c r="C24">
        <v>2</v>
      </c>
    </row>
    <row r="25" spans="1:6" x14ac:dyDescent="0.25">
      <c r="A25" t="s">
        <v>168</v>
      </c>
      <c r="B25" t="s">
        <v>126</v>
      </c>
      <c r="C25">
        <v>1</v>
      </c>
      <c r="E25" t="s">
        <v>126</v>
      </c>
      <c r="F25">
        <v>1</v>
      </c>
    </row>
    <row r="26" spans="1:6" x14ac:dyDescent="0.25">
      <c r="A26" t="s">
        <v>168</v>
      </c>
      <c r="B26" t="s">
        <v>97</v>
      </c>
      <c r="C26">
        <v>5</v>
      </c>
      <c r="E26" t="s">
        <v>97</v>
      </c>
      <c r="F26">
        <v>5</v>
      </c>
    </row>
    <row r="27" spans="1:6" x14ac:dyDescent="0.25">
      <c r="A27" t="s">
        <v>168</v>
      </c>
      <c r="B27" t="s">
        <v>202</v>
      </c>
      <c r="C27">
        <v>5</v>
      </c>
    </row>
    <row r="28" spans="1:6" x14ac:dyDescent="0.25">
      <c r="A28" t="s">
        <v>168</v>
      </c>
      <c r="B28" t="s">
        <v>198</v>
      </c>
      <c r="C28">
        <v>7</v>
      </c>
    </row>
    <row r="29" spans="1:6" x14ac:dyDescent="0.25">
      <c r="A29" t="s">
        <v>168</v>
      </c>
      <c r="B29" t="s">
        <v>20</v>
      </c>
      <c r="C29">
        <v>1</v>
      </c>
      <c r="E29" t="s">
        <v>20</v>
      </c>
      <c r="F29">
        <f>1+1+6</f>
        <v>8</v>
      </c>
    </row>
    <row r="30" spans="1:6" x14ac:dyDescent="0.25">
      <c r="A30" t="s">
        <v>168</v>
      </c>
      <c r="B30" t="s">
        <v>125</v>
      </c>
      <c r="C30">
        <v>1</v>
      </c>
      <c r="E30" t="s">
        <v>125</v>
      </c>
      <c r="F30">
        <v>1</v>
      </c>
    </row>
    <row r="31" spans="1:6" x14ac:dyDescent="0.25">
      <c r="A31" t="s">
        <v>168</v>
      </c>
      <c r="B31" t="s">
        <v>169</v>
      </c>
      <c r="C31">
        <v>26</v>
      </c>
      <c r="E31" t="s">
        <v>169</v>
      </c>
      <c r="F31">
        <v>26</v>
      </c>
    </row>
    <row r="32" spans="1:6" x14ac:dyDescent="0.25">
      <c r="A32" t="s">
        <v>168</v>
      </c>
      <c r="B32" t="s">
        <v>182</v>
      </c>
      <c r="C32">
        <v>1</v>
      </c>
      <c r="E32" t="s">
        <v>182</v>
      </c>
      <c r="F32">
        <v>1</v>
      </c>
    </row>
    <row r="33" spans="1:6" x14ac:dyDescent="0.25">
      <c r="A33" t="s">
        <v>168</v>
      </c>
      <c r="B33" t="s">
        <v>114</v>
      </c>
      <c r="C33">
        <v>3</v>
      </c>
      <c r="E33" t="s">
        <v>114</v>
      </c>
      <c r="F33">
        <v>3</v>
      </c>
    </row>
    <row r="34" spans="1:6" x14ac:dyDescent="0.25">
      <c r="A34" t="s">
        <v>168</v>
      </c>
      <c r="B34" t="s">
        <v>180</v>
      </c>
      <c r="C34">
        <v>2</v>
      </c>
      <c r="E34" t="s">
        <v>180</v>
      </c>
      <c r="F34">
        <v>2</v>
      </c>
    </row>
    <row r="35" spans="1:6" x14ac:dyDescent="0.25">
      <c r="A35" t="s">
        <v>168</v>
      </c>
      <c r="B35" t="s">
        <v>100</v>
      </c>
      <c r="C35">
        <v>6</v>
      </c>
      <c r="E35" t="s">
        <v>100</v>
      </c>
      <c r="F35">
        <v>6</v>
      </c>
    </row>
    <row r="36" spans="1:6" x14ac:dyDescent="0.25">
      <c r="A36" t="s">
        <v>168</v>
      </c>
      <c r="B36" t="s">
        <v>189</v>
      </c>
      <c r="C36">
        <v>1</v>
      </c>
      <c r="E36" t="s">
        <v>189</v>
      </c>
      <c r="F36">
        <v>1</v>
      </c>
    </row>
    <row r="37" spans="1:6" x14ac:dyDescent="0.25">
      <c r="A37" t="s">
        <v>168</v>
      </c>
      <c r="B37" t="s">
        <v>188</v>
      </c>
      <c r="C37">
        <v>1</v>
      </c>
      <c r="E37" t="s">
        <v>188</v>
      </c>
      <c r="F37">
        <v>1</v>
      </c>
    </row>
    <row r="38" spans="1:6" x14ac:dyDescent="0.25">
      <c r="A38" t="s">
        <v>168</v>
      </c>
      <c r="B38" t="s">
        <v>124</v>
      </c>
      <c r="C38">
        <v>1</v>
      </c>
      <c r="E38" t="s">
        <v>124</v>
      </c>
      <c r="F38">
        <v>1</v>
      </c>
    </row>
    <row r="39" spans="1:6" x14ac:dyDescent="0.25">
      <c r="A39" t="s">
        <v>168</v>
      </c>
      <c r="B39" t="s">
        <v>10</v>
      </c>
      <c r="C39">
        <v>14</v>
      </c>
      <c r="E39" t="s">
        <v>10</v>
      </c>
      <c r="F39">
        <v>14</v>
      </c>
    </row>
    <row r="40" spans="1:6" x14ac:dyDescent="0.25">
      <c r="A40" t="s">
        <v>168</v>
      </c>
      <c r="B40" t="s">
        <v>75</v>
      </c>
      <c r="C40">
        <v>2</v>
      </c>
      <c r="E40" t="s">
        <v>75</v>
      </c>
      <c r="F40">
        <f>2+6+2+1+5+7+11</f>
        <v>34</v>
      </c>
    </row>
    <row r="41" spans="1:6" x14ac:dyDescent="0.25">
      <c r="A41" t="s">
        <v>168</v>
      </c>
      <c r="B41" t="s">
        <v>107</v>
      </c>
      <c r="C41">
        <v>6</v>
      </c>
    </row>
    <row r="42" spans="1:6" x14ac:dyDescent="0.25">
      <c r="A42" t="s">
        <v>168</v>
      </c>
      <c r="B42" t="s">
        <v>96</v>
      </c>
      <c r="C42">
        <v>8</v>
      </c>
      <c r="E42" t="s">
        <v>96</v>
      </c>
      <c r="F42">
        <v>8</v>
      </c>
    </row>
    <row r="43" spans="1:6" x14ac:dyDescent="0.25">
      <c r="A43" t="s">
        <v>168</v>
      </c>
      <c r="B43" t="s">
        <v>122</v>
      </c>
      <c r="C43">
        <v>1</v>
      </c>
      <c r="E43" t="s">
        <v>122</v>
      </c>
      <c r="F43">
        <v>1</v>
      </c>
    </row>
    <row r="44" spans="1:6" x14ac:dyDescent="0.25">
      <c r="A44" t="s">
        <v>168</v>
      </c>
      <c r="B44" t="s">
        <v>187</v>
      </c>
      <c r="C44">
        <v>1</v>
      </c>
      <c r="E44" t="s">
        <v>187</v>
      </c>
      <c r="F44">
        <v>1</v>
      </c>
    </row>
    <row r="45" spans="1:6" x14ac:dyDescent="0.25">
      <c r="A45" t="s">
        <v>168</v>
      </c>
      <c r="B45" t="s">
        <v>104</v>
      </c>
      <c r="C45">
        <v>9</v>
      </c>
      <c r="E45" t="s">
        <v>104</v>
      </c>
      <c r="F45">
        <v>9</v>
      </c>
    </row>
    <row r="46" spans="1:6" x14ac:dyDescent="0.25">
      <c r="A46" t="s">
        <v>168</v>
      </c>
      <c r="B46" t="s">
        <v>111</v>
      </c>
      <c r="C46">
        <v>2</v>
      </c>
      <c r="E46" t="s">
        <v>111</v>
      </c>
      <c r="F46">
        <v>2</v>
      </c>
    </row>
    <row r="47" spans="1:6" x14ac:dyDescent="0.25">
      <c r="A47" t="s">
        <v>168</v>
      </c>
      <c r="B47" t="s">
        <v>175</v>
      </c>
      <c r="C47">
        <v>4</v>
      </c>
      <c r="E47" t="s">
        <v>175</v>
      </c>
      <c r="F47">
        <v>4</v>
      </c>
    </row>
    <row r="48" spans="1:6" x14ac:dyDescent="0.25">
      <c r="A48" t="s">
        <v>168</v>
      </c>
      <c r="B48" t="s">
        <v>215</v>
      </c>
      <c r="C48">
        <v>4</v>
      </c>
    </row>
    <row r="49" spans="1:6" x14ac:dyDescent="0.25">
      <c r="A49" t="s">
        <v>168</v>
      </c>
      <c r="B49" t="s">
        <v>99</v>
      </c>
      <c r="C49">
        <v>5</v>
      </c>
      <c r="E49" t="s">
        <v>99</v>
      </c>
      <c r="F49">
        <v>5</v>
      </c>
    </row>
    <row r="50" spans="1:6" x14ac:dyDescent="0.25">
      <c r="A50" t="s">
        <v>168</v>
      </c>
      <c r="B50" t="s">
        <v>92</v>
      </c>
      <c r="C50">
        <v>6</v>
      </c>
      <c r="E50" t="s">
        <v>92</v>
      </c>
      <c r="F50">
        <v>6</v>
      </c>
    </row>
    <row r="51" spans="1:6" x14ac:dyDescent="0.25">
      <c r="A51" t="s">
        <v>168</v>
      </c>
      <c r="B51" t="s">
        <v>170</v>
      </c>
      <c r="C51">
        <v>10</v>
      </c>
      <c r="E51" t="s">
        <v>170</v>
      </c>
      <c r="F51">
        <v>10</v>
      </c>
    </row>
    <row r="52" spans="1:6" x14ac:dyDescent="0.25">
      <c r="A52" t="s">
        <v>168</v>
      </c>
      <c r="B52" t="s">
        <v>46</v>
      </c>
      <c r="C52">
        <v>1</v>
      </c>
      <c r="E52" t="s">
        <v>46</v>
      </c>
      <c r="F52">
        <v>1</v>
      </c>
    </row>
    <row r="53" spans="1:6" x14ac:dyDescent="0.25">
      <c r="A53" t="s">
        <v>168</v>
      </c>
      <c r="B53" t="s">
        <v>143</v>
      </c>
      <c r="C53">
        <v>1</v>
      </c>
      <c r="E53" t="s">
        <v>143</v>
      </c>
      <c r="F53">
        <v>1</v>
      </c>
    </row>
    <row r="54" spans="1:6" x14ac:dyDescent="0.25">
      <c r="A54" t="s">
        <v>168</v>
      </c>
      <c r="B54" t="s">
        <v>98</v>
      </c>
      <c r="C54">
        <v>5</v>
      </c>
      <c r="E54" t="s">
        <v>98</v>
      </c>
      <c r="F54">
        <v>5</v>
      </c>
    </row>
    <row r="55" spans="1:6" x14ac:dyDescent="0.25">
      <c r="A55" t="s">
        <v>168</v>
      </c>
      <c r="B55" t="s">
        <v>101</v>
      </c>
      <c r="C55">
        <v>15</v>
      </c>
      <c r="E55" s="4" t="s">
        <v>101</v>
      </c>
      <c r="F55">
        <f>15+2+4</f>
        <v>21</v>
      </c>
    </row>
    <row r="56" spans="1:6" x14ac:dyDescent="0.25">
      <c r="A56" t="s">
        <v>168</v>
      </c>
      <c r="B56" t="s">
        <v>196</v>
      </c>
      <c r="C56">
        <v>3</v>
      </c>
    </row>
    <row r="57" spans="1:6" x14ac:dyDescent="0.25">
      <c r="A57" t="s">
        <v>168</v>
      </c>
      <c r="B57" t="s">
        <v>186</v>
      </c>
      <c r="C57">
        <v>1</v>
      </c>
      <c r="E57" t="s">
        <v>186</v>
      </c>
      <c r="F57">
        <v>1</v>
      </c>
    </row>
    <row r="58" spans="1:6" x14ac:dyDescent="0.25">
      <c r="A58" t="s">
        <v>168</v>
      </c>
      <c r="B58" t="s">
        <v>172</v>
      </c>
      <c r="C58">
        <v>7</v>
      </c>
      <c r="E58" t="s">
        <v>172</v>
      </c>
      <c r="F58">
        <v>7</v>
      </c>
    </row>
    <row r="59" spans="1:6" x14ac:dyDescent="0.25">
      <c r="A59" t="s">
        <v>168</v>
      </c>
      <c r="B59" t="s">
        <v>171</v>
      </c>
      <c r="C59">
        <v>9</v>
      </c>
      <c r="E59" t="s">
        <v>171</v>
      </c>
      <c r="F59">
        <v>9</v>
      </c>
    </row>
    <row r="60" spans="1:6" x14ac:dyDescent="0.25">
      <c r="A60" t="s">
        <v>168</v>
      </c>
      <c r="B60" t="s">
        <v>90</v>
      </c>
      <c r="C60">
        <v>38</v>
      </c>
      <c r="E60" t="s">
        <v>90</v>
      </c>
      <c r="F60">
        <f>38+3</f>
        <v>41</v>
      </c>
    </row>
    <row r="61" spans="1:6" x14ac:dyDescent="0.25">
      <c r="A61" t="s">
        <v>168</v>
      </c>
      <c r="B61" t="s">
        <v>135</v>
      </c>
      <c r="C61">
        <v>1</v>
      </c>
      <c r="E61" t="s">
        <v>135</v>
      </c>
      <c r="F61">
        <v>1</v>
      </c>
    </row>
    <row r="62" spans="1:6" x14ac:dyDescent="0.25">
      <c r="A62" t="s">
        <v>168</v>
      </c>
      <c r="B62" t="s">
        <v>174</v>
      </c>
      <c r="C62">
        <v>4</v>
      </c>
      <c r="E62" t="s">
        <v>106</v>
      </c>
      <c r="F62">
        <v>4</v>
      </c>
    </row>
    <row r="63" spans="1:6" x14ac:dyDescent="0.25">
      <c r="A63" t="s">
        <v>168</v>
      </c>
      <c r="B63" t="s">
        <v>118</v>
      </c>
      <c r="C63">
        <v>6</v>
      </c>
      <c r="E63" t="s">
        <v>118</v>
      </c>
      <c r="F63">
        <v>6</v>
      </c>
    </row>
    <row r="64" spans="1:6" x14ac:dyDescent="0.25">
      <c r="A64" t="s">
        <v>168</v>
      </c>
      <c r="B64" t="s">
        <v>179</v>
      </c>
      <c r="C64">
        <v>2</v>
      </c>
      <c r="E64" t="s">
        <v>179</v>
      </c>
      <c r="F64">
        <v>2</v>
      </c>
    </row>
    <row r="65" spans="1:6" x14ac:dyDescent="0.25">
      <c r="A65" t="s">
        <v>168</v>
      </c>
      <c r="B65" t="s">
        <v>178</v>
      </c>
      <c r="C65">
        <v>2</v>
      </c>
      <c r="E65" t="s">
        <v>178</v>
      </c>
      <c r="F65">
        <v>2</v>
      </c>
    </row>
    <row r="66" spans="1:6" x14ac:dyDescent="0.25">
      <c r="A66" t="s">
        <v>168</v>
      </c>
      <c r="B66" t="s">
        <v>14</v>
      </c>
      <c r="C66">
        <v>4</v>
      </c>
      <c r="E66" t="s">
        <v>14</v>
      </c>
      <c r="F66">
        <v>4</v>
      </c>
    </row>
    <row r="67" spans="1:6" x14ac:dyDescent="0.25">
      <c r="A67" t="s">
        <v>168</v>
      </c>
      <c r="B67" t="s">
        <v>185</v>
      </c>
      <c r="C67">
        <v>1</v>
      </c>
      <c r="E67" t="s">
        <v>185</v>
      </c>
      <c r="F67">
        <v>1</v>
      </c>
    </row>
    <row r="68" spans="1:6" x14ac:dyDescent="0.25">
      <c r="A68" t="s">
        <v>168</v>
      </c>
      <c r="B68" t="s">
        <v>184</v>
      </c>
      <c r="C68">
        <v>1</v>
      </c>
      <c r="E68" t="s">
        <v>184</v>
      </c>
      <c r="F68">
        <v>1</v>
      </c>
    </row>
    <row r="69" spans="1:6" x14ac:dyDescent="0.25">
      <c r="A69" t="s">
        <v>168</v>
      </c>
      <c r="B69" t="s">
        <v>211</v>
      </c>
      <c r="C69">
        <v>11</v>
      </c>
    </row>
    <row r="70" spans="1:6" x14ac:dyDescent="0.25">
      <c r="A70" t="s">
        <v>168</v>
      </c>
      <c r="B70" t="s">
        <v>176</v>
      </c>
      <c r="C70">
        <v>3</v>
      </c>
      <c r="E70" t="s">
        <v>133</v>
      </c>
      <c r="F70">
        <v>3</v>
      </c>
    </row>
    <row r="71" spans="1:6" x14ac:dyDescent="0.25">
      <c r="A71" t="s">
        <v>168</v>
      </c>
      <c r="B71" t="s">
        <v>131</v>
      </c>
      <c r="C71">
        <v>1</v>
      </c>
      <c r="E71" t="s">
        <v>131</v>
      </c>
      <c r="F71">
        <v>1</v>
      </c>
    </row>
    <row r="72" spans="1:6" x14ac:dyDescent="0.25">
      <c r="A72" t="s">
        <v>168</v>
      </c>
      <c r="B72" t="s">
        <v>103</v>
      </c>
      <c r="C72">
        <v>3</v>
      </c>
      <c r="E72" t="s">
        <v>103</v>
      </c>
      <c r="F72">
        <v>3</v>
      </c>
    </row>
    <row r="73" spans="1:6" x14ac:dyDescent="0.25">
      <c r="A73" t="s">
        <v>168</v>
      </c>
      <c r="B73" t="s">
        <v>183</v>
      </c>
      <c r="C73">
        <v>1</v>
      </c>
      <c r="E73" t="s">
        <v>183</v>
      </c>
      <c r="F73">
        <v>1</v>
      </c>
    </row>
    <row r="74" spans="1:6" x14ac:dyDescent="0.25">
      <c r="A74" t="s">
        <v>168</v>
      </c>
      <c r="B74" t="s">
        <v>130</v>
      </c>
      <c r="C74">
        <v>1</v>
      </c>
      <c r="E74" t="s">
        <v>130</v>
      </c>
      <c r="F74">
        <v>1</v>
      </c>
    </row>
    <row r="75" spans="1:6" x14ac:dyDescent="0.25">
      <c r="A75" t="s">
        <v>168</v>
      </c>
      <c r="B75" t="s">
        <v>177</v>
      </c>
      <c r="C75">
        <v>2</v>
      </c>
      <c r="E75" t="s">
        <v>177</v>
      </c>
      <c r="F75">
        <v>2</v>
      </c>
    </row>
    <row r="76" spans="1:6" x14ac:dyDescent="0.25">
      <c r="C76">
        <f>SUBTOTAL(109,Table13[count])</f>
        <v>351</v>
      </c>
      <c r="F76">
        <f>SUBTOTAL(109,Table16[count])</f>
        <v>351</v>
      </c>
    </row>
  </sheetData>
  <pageMargins left="0.75" right="0.75" top="1" bottom="1" header="0.5" footer="0.5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6C80D-6D8A-4343-B7BA-21ADF9A989A3}">
  <dimension ref="A1:G87"/>
  <sheetViews>
    <sheetView tabSelected="1" topLeftCell="A51" workbookViewId="0">
      <selection activeCell="E63" sqref="E63"/>
    </sheetView>
  </sheetViews>
  <sheetFormatPr defaultRowHeight="15" x14ac:dyDescent="0.25"/>
  <cols>
    <col min="1" max="1" width="12.140625" bestFit="1" customWidth="1"/>
    <col min="2" max="2" width="32.42578125" bestFit="1" customWidth="1"/>
    <col min="3" max="3" width="10.5703125" bestFit="1" customWidth="1"/>
    <col min="5" max="5" width="25.85546875" bestFit="1" customWidth="1"/>
  </cols>
  <sheetData>
    <row r="1" spans="1:7" x14ac:dyDescent="0.25">
      <c r="A1" s="1" t="s">
        <v>0</v>
      </c>
      <c r="B1" s="2" t="s">
        <v>1</v>
      </c>
      <c r="C1" s="1" t="s">
        <v>2</v>
      </c>
      <c r="E1" t="s">
        <v>1</v>
      </c>
      <c r="F1" t="s">
        <v>2</v>
      </c>
      <c r="G1" t="s">
        <v>207</v>
      </c>
    </row>
    <row r="2" spans="1:7" x14ac:dyDescent="0.25">
      <c r="A2" t="s">
        <v>3</v>
      </c>
      <c r="B2" s="3" t="s">
        <v>6</v>
      </c>
      <c r="C2">
        <v>30</v>
      </c>
      <c r="E2" t="s">
        <v>212</v>
      </c>
      <c r="F2">
        <f>30+27+7</f>
        <v>64</v>
      </c>
    </row>
    <row r="3" spans="1:7" x14ac:dyDescent="0.25">
      <c r="A3" t="s">
        <v>3</v>
      </c>
      <c r="B3" s="3" t="s">
        <v>7</v>
      </c>
      <c r="C3">
        <v>27</v>
      </c>
    </row>
    <row r="4" spans="1:7" x14ac:dyDescent="0.25">
      <c r="A4" t="s">
        <v>3</v>
      </c>
      <c r="B4" t="s">
        <v>87</v>
      </c>
      <c r="C4">
        <v>1</v>
      </c>
      <c r="E4" t="s">
        <v>87</v>
      </c>
      <c r="F4">
        <v>1</v>
      </c>
    </row>
    <row r="5" spans="1:7" x14ac:dyDescent="0.25">
      <c r="A5" t="s">
        <v>3</v>
      </c>
      <c r="B5" t="s">
        <v>86</v>
      </c>
      <c r="C5">
        <v>1</v>
      </c>
      <c r="E5" t="s">
        <v>86</v>
      </c>
      <c r="F5">
        <v>1</v>
      </c>
    </row>
    <row r="6" spans="1:7" x14ac:dyDescent="0.25">
      <c r="A6" t="s">
        <v>3</v>
      </c>
      <c r="B6" t="s">
        <v>31</v>
      </c>
      <c r="C6">
        <v>4</v>
      </c>
      <c r="E6" t="s">
        <v>31</v>
      </c>
      <c r="F6">
        <v>4</v>
      </c>
      <c r="G6" s="7" t="s">
        <v>208</v>
      </c>
    </row>
    <row r="7" spans="1:7" x14ac:dyDescent="0.25">
      <c r="A7" t="s">
        <v>3</v>
      </c>
      <c r="B7" t="s">
        <v>41</v>
      </c>
      <c r="C7">
        <v>3</v>
      </c>
      <c r="E7" t="s">
        <v>41</v>
      </c>
      <c r="F7">
        <v>3</v>
      </c>
    </row>
    <row r="8" spans="1:7" x14ac:dyDescent="0.25">
      <c r="A8" t="s">
        <v>3</v>
      </c>
      <c r="B8" t="s">
        <v>88</v>
      </c>
      <c r="C8">
        <v>1</v>
      </c>
      <c r="E8" t="s">
        <v>88</v>
      </c>
      <c r="F8">
        <v>1</v>
      </c>
    </row>
    <row r="9" spans="1:7" x14ac:dyDescent="0.25">
      <c r="A9" t="s">
        <v>3</v>
      </c>
      <c r="B9" t="s">
        <v>21</v>
      </c>
      <c r="C9">
        <v>6</v>
      </c>
      <c r="E9" t="s">
        <v>21</v>
      </c>
      <c r="F9">
        <f>6 + 2</f>
        <v>8</v>
      </c>
    </row>
    <row r="10" spans="1:7" x14ac:dyDescent="0.25">
      <c r="A10" t="s">
        <v>3</v>
      </c>
      <c r="B10" t="s">
        <v>56</v>
      </c>
      <c r="C10">
        <v>2</v>
      </c>
      <c r="E10" t="s">
        <v>56</v>
      </c>
      <c r="F10">
        <v>2</v>
      </c>
    </row>
    <row r="11" spans="1:7" x14ac:dyDescent="0.25">
      <c r="A11" t="s">
        <v>3</v>
      </c>
      <c r="B11" t="s">
        <v>30</v>
      </c>
      <c r="C11">
        <v>4</v>
      </c>
      <c r="E11" t="s">
        <v>30</v>
      </c>
      <c r="F11">
        <v>4</v>
      </c>
    </row>
    <row r="12" spans="1:7" x14ac:dyDescent="0.25">
      <c r="A12" t="s">
        <v>3</v>
      </c>
      <c r="B12" t="s">
        <v>55</v>
      </c>
      <c r="C12">
        <v>2</v>
      </c>
      <c r="E12" t="s">
        <v>55</v>
      </c>
      <c r="F12">
        <v>2</v>
      </c>
    </row>
    <row r="13" spans="1:7" x14ac:dyDescent="0.25">
      <c r="A13" t="s">
        <v>3</v>
      </c>
      <c r="B13" t="s">
        <v>24</v>
      </c>
      <c r="C13">
        <v>5</v>
      </c>
      <c r="E13" t="s">
        <v>24</v>
      </c>
      <c r="F13">
        <v>5</v>
      </c>
    </row>
    <row r="14" spans="1:7" x14ac:dyDescent="0.25">
      <c r="A14" t="s">
        <v>3</v>
      </c>
      <c r="B14" t="s">
        <v>39</v>
      </c>
      <c r="C14">
        <v>3</v>
      </c>
      <c r="E14" t="s">
        <v>39</v>
      </c>
      <c r="F14">
        <v>3</v>
      </c>
    </row>
    <row r="15" spans="1:7" x14ac:dyDescent="0.25">
      <c r="A15" t="s">
        <v>3</v>
      </c>
      <c r="B15" t="s">
        <v>85</v>
      </c>
      <c r="C15">
        <v>1</v>
      </c>
      <c r="E15" t="s">
        <v>85</v>
      </c>
      <c r="F15">
        <v>1</v>
      </c>
    </row>
    <row r="16" spans="1:7" x14ac:dyDescent="0.25">
      <c r="A16" t="s">
        <v>3</v>
      </c>
      <c r="B16" t="s">
        <v>29</v>
      </c>
      <c r="C16">
        <v>4</v>
      </c>
      <c r="E16" t="s">
        <v>29</v>
      </c>
      <c r="F16">
        <v>4</v>
      </c>
    </row>
    <row r="17" spans="1:6" x14ac:dyDescent="0.25">
      <c r="A17" t="s">
        <v>3</v>
      </c>
      <c r="B17" t="s">
        <v>40</v>
      </c>
      <c r="C17">
        <v>3</v>
      </c>
      <c r="E17" t="s">
        <v>40</v>
      </c>
      <c r="F17">
        <v>3</v>
      </c>
    </row>
    <row r="18" spans="1:6" x14ac:dyDescent="0.25">
      <c r="A18" t="s">
        <v>3</v>
      </c>
      <c r="B18" t="s">
        <v>5</v>
      </c>
      <c r="C18">
        <v>31</v>
      </c>
      <c r="E18" t="s">
        <v>5</v>
      </c>
      <c r="F18">
        <v>31</v>
      </c>
    </row>
    <row r="19" spans="1:6" x14ac:dyDescent="0.25">
      <c r="A19" t="s">
        <v>3</v>
      </c>
      <c r="B19" t="s">
        <v>38</v>
      </c>
      <c r="C19">
        <v>3</v>
      </c>
      <c r="E19" t="s">
        <v>38</v>
      </c>
      <c r="F19">
        <v>3</v>
      </c>
    </row>
    <row r="20" spans="1:6" x14ac:dyDescent="0.25">
      <c r="A20" t="s">
        <v>3</v>
      </c>
      <c r="B20" t="s">
        <v>84</v>
      </c>
      <c r="C20">
        <v>1</v>
      </c>
      <c r="E20" t="s">
        <v>84</v>
      </c>
      <c r="F20">
        <v>1</v>
      </c>
    </row>
    <row r="21" spans="1:6" x14ac:dyDescent="0.25">
      <c r="A21" t="s">
        <v>3</v>
      </c>
      <c r="B21" t="s">
        <v>9</v>
      </c>
      <c r="C21">
        <v>18</v>
      </c>
      <c r="E21" t="s">
        <v>9</v>
      </c>
      <c r="F21">
        <v>18</v>
      </c>
    </row>
    <row r="22" spans="1:6" x14ac:dyDescent="0.25">
      <c r="A22" t="s">
        <v>3</v>
      </c>
      <c r="B22" t="s">
        <v>83</v>
      </c>
      <c r="C22">
        <v>1</v>
      </c>
      <c r="E22" t="s">
        <v>83</v>
      </c>
      <c r="F22">
        <v>1</v>
      </c>
    </row>
    <row r="23" spans="1:6" x14ac:dyDescent="0.25">
      <c r="A23" t="s">
        <v>3</v>
      </c>
      <c r="B23" t="s">
        <v>37</v>
      </c>
      <c r="C23">
        <v>3</v>
      </c>
      <c r="E23" t="s">
        <v>37</v>
      </c>
      <c r="F23">
        <v>3</v>
      </c>
    </row>
    <row r="24" spans="1:6" x14ac:dyDescent="0.25">
      <c r="A24" t="s">
        <v>3</v>
      </c>
      <c r="B24" t="s">
        <v>82</v>
      </c>
      <c r="C24">
        <v>1</v>
      </c>
      <c r="E24" t="s">
        <v>82</v>
      </c>
      <c r="F24">
        <v>1</v>
      </c>
    </row>
    <row r="25" spans="1:6" x14ac:dyDescent="0.25">
      <c r="A25" t="s">
        <v>3</v>
      </c>
      <c r="B25" t="s">
        <v>54</v>
      </c>
      <c r="C25">
        <v>2</v>
      </c>
      <c r="E25" t="s">
        <v>54</v>
      </c>
      <c r="F25">
        <v>2</v>
      </c>
    </row>
    <row r="26" spans="1:6" x14ac:dyDescent="0.25">
      <c r="A26" t="s">
        <v>3</v>
      </c>
      <c r="B26" t="s">
        <v>53</v>
      </c>
      <c r="C26">
        <v>2</v>
      </c>
      <c r="E26" t="s">
        <v>53</v>
      </c>
      <c r="F26">
        <v>2</v>
      </c>
    </row>
    <row r="27" spans="1:6" x14ac:dyDescent="0.25">
      <c r="A27" t="s">
        <v>3</v>
      </c>
      <c r="B27" t="s">
        <v>52</v>
      </c>
      <c r="C27">
        <v>2</v>
      </c>
      <c r="E27" t="s">
        <v>52</v>
      </c>
      <c r="F27">
        <v>2</v>
      </c>
    </row>
    <row r="28" spans="1:6" x14ac:dyDescent="0.25">
      <c r="A28" t="s">
        <v>3</v>
      </c>
      <c r="B28" t="s">
        <v>80</v>
      </c>
      <c r="C28">
        <v>1</v>
      </c>
      <c r="E28" t="s">
        <v>80</v>
      </c>
      <c r="F28">
        <v>1</v>
      </c>
    </row>
    <row r="29" spans="1:6" x14ac:dyDescent="0.25">
      <c r="A29" t="s">
        <v>3</v>
      </c>
      <c r="B29" t="s">
        <v>81</v>
      </c>
      <c r="C29">
        <v>1</v>
      </c>
      <c r="E29" t="s">
        <v>81</v>
      </c>
      <c r="F29">
        <v>1</v>
      </c>
    </row>
    <row r="30" spans="1:6" x14ac:dyDescent="0.25">
      <c r="A30" t="s">
        <v>3</v>
      </c>
      <c r="B30" t="s">
        <v>51</v>
      </c>
      <c r="C30">
        <v>2</v>
      </c>
      <c r="E30" t="s">
        <v>193</v>
      </c>
      <c r="F30">
        <v>2</v>
      </c>
    </row>
    <row r="31" spans="1:6" x14ac:dyDescent="0.25">
      <c r="A31" t="s">
        <v>3</v>
      </c>
      <c r="B31" t="s">
        <v>79</v>
      </c>
      <c r="C31">
        <v>1</v>
      </c>
      <c r="E31" t="s">
        <v>79</v>
      </c>
      <c r="F31">
        <v>1</v>
      </c>
    </row>
    <row r="32" spans="1:6" x14ac:dyDescent="0.25">
      <c r="A32" t="s">
        <v>3</v>
      </c>
      <c r="B32" t="s">
        <v>78</v>
      </c>
      <c r="C32">
        <v>1</v>
      </c>
      <c r="E32" t="s">
        <v>78</v>
      </c>
      <c r="F32">
        <v>1</v>
      </c>
    </row>
    <row r="33" spans="1:6" x14ac:dyDescent="0.25">
      <c r="A33" t="s">
        <v>3</v>
      </c>
      <c r="B33" t="s">
        <v>50</v>
      </c>
      <c r="C33">
        <v>2</v>
      </c>
      <c r="E33" t="s">
        <v>50</v>
      </c>
      <c r="F33">
        <v>2</v>
      </c>
    </row>
    <row r="34" spans="1:6" x14ac:dyDescent="0.25">
      <c r="A34" t="s">
        <v>3</v>
      </c>
      <c r="B34" t="s">
        <v>23</v>
      </c>
      <c r="C34">
        <v>5</v>
      </c>
      <c r="E34" t="s">
        <v>23</v>
      </c>
      <c r="F34">
        <v>5</v>
      </c>
    </row>
    <row r="35" spans="1:6" x14ac:dyDescent="0.25">
      <c r="A35" t="s">
        <v>3</v>
      </c>
      <c r="B35" t="s">
        <v>28</v>
      </c>
      <c r="C35">
        <v>4</v>
      </c>
      <c r="E35" t="s">
        <v>28</v>
      </c>
      <c r="F35">
        <v>4</v>
      </c>
    </row>
    <row r="36" spans="1:6" x14ac:dyDescent="0.25">
      <c r="A36" t="s">
        <v>3</v>
      </c>
      <c r="B36" t="s">
        <v>20</v>
      </c>
      <c r="C36">
        <v>6</v>
      </c>
      <c r="E36" t="s">
        <v>20</v>
      </c>
      <c r="F36">
        <v>6</v>
      </c>
    </row>
    <row r="37" spans="1:6" x14ac:dyDescent="0.25">
      <c r="A37" t="s">
        <v>3</v>
      </c>
      <c r="B37" t="s">
        <v>19</v>
      </c>
      <c r="C37">
        <v>6</v>
      </c>
      <c r="E37" t="s">
        <v>19</v>
      </c>
      <c r="F37">
        <v>6</v>
      </c>
    </row>
    <row r="38" spans="1:6" x14ac:dyDescent="0.25">
      <c r="A38" t="s">
        <v>3</v>
      </c>
      <c r="B38" t="s">
        <v>77</v>
      </c>
      <c r="C38">
        <v>1</v>
      </c>
      <c r="E38" t="s">
        <v>77</v>
      </c>
      <c r="F38">
        <v>1</v>
      </c>
    </row>
    <row r="39" spans="1:6" x14ac:dyDescent="0.25">
      <c r="A39" t="s">
        <v>3</v>
      </c>
      <c r="B39" t="s">
        <v>22</v>
      </c>
      <c r="C39">
        <v>5</v>
      </c>
      <c r="E39" t="s">
        <v>22</v>
      </c>
      <c r="F39">
        <v>5</v>
      </c>
    </row>
    <row r="40" spans="1:6" x14ac:dyDescent="0.25">
      <c r="A40" t="s">
        <v>3</v>
      </c>
      <c r="B40" t="s">
        <v>27</v>
      </c>
      <c r="C40">
        <v>4</v>
      </c>
      <c r="E40" t="s">
        <v>27</v>
      </c>
      <c r="F40">
        <v>4</v>
      </c>
    </row>
    <row r="41" spans="1:6" x14ac:dyDescent="0.25">
      <c r="A41" t="s">
        <v>3</v>
      </c>
      <c r="B41" t="s">
        <v>48</v>
      </c>
      <c r="C41">
        <v>2</v>
      </c>
      <c r="E41" t="s">
        <v>48</v>
      </c>
      <c r="F41">
        <v>2</v>
      </c>
    </row>
    <row r="42" spans="1:6" x14ac:dyDescent="0.25">
      <c r="A42" t="s">
        <v>3</v>
      </c>
      <c r="B42" t="s">
        <v>49</v>
      </c>
      <c r="C42">
        <v>2</v>
      </c>
      <c r="E42" t="s">
        <v>49</v>
      </c>
      <c r="F42">
        <v>2</v>
      </c>
    </row>
    <row r="43" spans="1:6" x14ac:dyDescent="0.25">
      <c r="A43" t="s">
        <v>3</v>
      </c>
      <c r="B43" t="s">
        <v>76</v>
      </c>
      <c r="C43">
        <v>1</v>
      </c>
      <c r="E43" t="s">
        <v>76</v>
      </c>
      <c r="F43">
        <f>1+3</f>
        <v>4</v>
      </c>
    </row>
    <row r="44" spans="1:6" x14ac:dyDescent="0.25">
      <c r="A44" t="s">
        <v>3</v>
      </c>
      <c r="B44" t="s">
        <v>36</v>
      </c>
      <c r="C44">
        <v>3</v>
      </c>
    </row>
    <row r="45" spans="1:6" x14ac:dyDescent="0.25">
      <c r="A45" t="s">
        <v>3</v>
      </c>
      <c r="B45" t="s">
        <v>10</v>
      </c>
      <c r="C45">
        <v>15</v>
      </c>
      <c r="E45" t="s">
        <v>10</v>
      </c>
      <c r="F45">
        <f>15 + 7</f>
        <v>22</v>
      </c>
    </row>
    <row r="46" spans="1:6" x14ac:dyDescent="0.25">
      <c r="A46" t="s">
        <v>3</v>
      </c>
      <c r="B46" t="s">
        <v>15</v>
      </c>
      <c r="C46">
        <v>7</v>
      </c>
    </row>
    <row r="47" spans="1:6" x14ac:dyDescent="0.25">
      <c r="A47" t="s">
        <v>3</v>
      </c>
      <c r="B47" t="s">
        <v>75</v>
      </c>
      <c r="C47">
        <v>1</v>
      </c>
      <c r="E47" t="s">
        <v>75</v>
      </c>
      <c r="F47">
        <v>1</v>
      </c>
    </row>
    <row r="48" spans="1:6" x14ac:dyDescent="0.25">
      <c r="A48" t="s">
        <v>3</v>
      </c>
      <c r="B48" t="s">
        <v>18</v>
      </c>
      <c r="C48">
        <v>6</v>
      </c>
      <c r="E48" t="s">
        <v>18</v>
      </c>
      <c r="F48">
        <v>6</v>
      </c>
    </row>
    <row r="49" spans="1:7" x14ac:dyDescent="0.25">
      <c r="A49" t="s">
        <v>3</v>
      </c>
      <c r="B49" t="s">
        <v>47</v>
      </c>
      <c r="C49">
        <v>2</v>
      </c>
      <c r="E49" t="s">
        <v>47</v>
      </c>
      <c r="F49">
        <v>2</v>
      </c>
    </row>
    <row r="50" spans="1:7" x14ac:dyDescent="0.25">
      <c r="A50" t="s">
        <v>3</v>
      </c>
      <c r="B50" t="s">
        <v>35</v>
      </c>
      <c r="C50">
        <v>3</v>
      </c>
      <c r="E50" t="s">
        <v>96</v>
      </c>
      <c r="F50">
        <v>3</v>
      </c>
    </row>
    <row r="51" spans="1:7" x14ac:dyDescent="0.25">
      <c r="A51" t="s">
        <v>3</v>
      </c>
      <c r="B51" t="s">
        <v>74</v>
      </c>
      <c r="C51">
        <v>1</v>
      </c>
      <c r="E51" t="s">
        <v>74</v>
      </c>
      <c r="F51">
        <v>1</v>
      </c>
    </row>
    <row r="52" spans="1:7" x14ac:dyDescent="0.25">
      <c r="A52" t="s">
        <v>3</v>
      </c>
      <c r="B52" t="s">
        <v>34</v>
      </c>
      <c r="C52">
        <v>3</v>
      </c>
      <c r="E52" t="s">
        <v>34</v>
      </c>
      <c r="F52">
        <v>3</v>
      </c>
    </row>
    <row r="53" spans="1:7" x14ac:dyDescent="0.25">
      <c r="A53" t="s">
        <v>3</v>
      </c>
      <c r="B53" t="s">
        <v>73</v>
      </c>
      <c r="C53">
        <v>1</v>
      </c>
      <c r="E53" t="s">
        <v>73</v>
      </c>
      <c r="F53">
        <v>1</v>
      </c>
    </row>
    <row r="54" spans="1:7" x14ac:dyDescent="0.25">
      <c r="A54" t="s">
        <v>3</v>
      </c>
      <c r="B54" t="s">
        <v>72</v>
      </c>
      <c r="C54">
        <v>1</v>
      </c>
      <c r="E54" t="s">
        <v>72</v>
      </c>
      <c r="F54">
        <v>1</v>
      </c>
    </row>
    <row r="55" spans="1:7" x14ac:dyDescent="0.25">
      <c r="A55" t="s">
        <v>3</v>
      </c>
      <c r="B55" t="s">
        <v>71</v>
      </c>
      <c r="C55">
        <v>1</v>
      </c>
      <c r="E55" t="s">
        <v>71</v>
      </c>
      <c r="F55">
        <v>1</v>
      </c>
    </row>
    <row r="56" spans="1:7" x14ac:dyDescent="0.25">
      <c r="A56" t="s">
        <v>3</v>
      </c>
      <c r="B56" t="s">
        <v>70</v>
      </c>
      <c r="C56">
        <v>1</v>
      </c>
      <c r="E56" t="s">
        <v>70</v>
      </c>
      <c r="F56">
        <v>1</v>
      </c>
    </row>
    <row r="57" spans="1:7" x14ac:dyDescent="0.25">
      <c r="A57" t="s">
        <v>3</v>
      </c>
      <c r="B57" t="s">
        <v>69</v>
      </c>
      <c r="C57">
        <v>1</v>
      </c>
    </row>
    <row r="58" spans="1:7" x14ac:dyDescent="0.25">
      <c r="A58" t="s">
        <v>3</v>
      </c>
      <c r="B58" t="s">
        <v>46</v>
      </c>
      <c r="C58">
        <v>2</v>
      </c>
      <c r="E58" t="s">
        <v>46</v>
      </c>
      <c r="F58">
        <f>2+1+4</f>
        <v>7</v>
      </c>
    </row>
    <row r="59" spans="1:7" x14ac:dyDescent="0.25">
      <c r="A59" t="s">
        <v>3</v>
      </c>
      <c r="B59" t="s">
        <v>26</v>
      </c>
      <c r="C59">
        <v>4</v>
      </c>
    </row>
    <row r="60" spans="1:7" x14ac:dyDescent="0.25">
      <c r="A60" t="s">
        <v>3</v>
      </c>
      <c r="B60" t="s">
        <v>11</v>
      </c>
      <c r="C60">
        <v>12</v>
      </c>
      <c r="E60" t="s">
        <v>11</v>
      </c>
      <c r="F60">
        <v>12</v>
      </c>
    </row>
    <row r="61" spans="1:7" x14ac:dyDescent="0.25">
      <c r="A61" t="s">
        <v>3</v>
      </c>
      <c r="B61" t="s">
        <v>66</v>
      </c>
      <c r="C61">
        <v>1</v>
      </c>
      <c r="E61" t="s">
        <v>66</v>
      </c>
      <c r="F61">
        <v>1</v>
      </c>
    </row>
    <row r="62" spans="1:7" x14ac:dyDescent="0.25">
      <c r="A62" t="s">
        <v>3</v>
      </c>
      <c r="B62" t="s">
        <v>68</v>
      </c>
      <c r="C62">
        <v>1</v>
      </c>
      <c r="E62" t="s">
        <v>68</v>
      </c>
      <c r="F62">
        <v>1</v>
      </c>
    </row>
    <row r="63" spans="1:7" x14ac:dyDescent="0.25">
      <c r="A63" t="s">
        <v>3</v>
      </c>
      <c r="B63" t="s">
        <v>4</v>
      </c>
      <c r="C63">
        <v>50</v>
      </c>
      <c r="E63" s="4" t="s">
        <v>4</v>
      </c>
      <c r="F63">
        <v>50</v>
      </c>
      <c r="G63" t="s">
        <v>209</v>
      </c>
    </row>
    <row r="64" spans="1:7" x14ac:dyDescent="0.25">
      <c r="A64" t="s">
        <v>3</v>
      </c>
      <c r="B64" t="s">
        <v>67</v>
      </c>
      <c r="C64">
        <v>1</v>
      </c>
      <c r="E64" t="s">
        <v>67</v>
      </c>
      <c r="F64">
        <v>1</v>
      </c>
    </row>
    <row r="65" spans="1:6" x14ac:dyDescent="0.25">
      <c r="A65" t="s">
        <v>3</v>
      </c>
      <c r="B65" t="s">
        <v>45</v>
      </c>
      <c r="C65">
        <v>2</v>
      </c>
      <c r="E65" t="s">
        <v>45</v>
      </c>
      <c r="F65">
        <v>2</v>
      </c>
    </row>
    <row r="66" spans="1:6" x14ac:dyDescent="0.25">
      <c r="A66" t="s">
        <v>3</v>
      </c>
      <c r="B66" t="s">
        <v>12</v>
      </c>
      <c r="C66">
        <v>10</v>
      </c>
      <c r="E66" t="s">
        <v>12</v>
      </c>
      <c r="F66">
        <v>10</v>
      </c>
    </row>
    <row r="67" spans="1:6" x14ac:dyDescent="0.25">
      <c r="A67" t="s">
        <v>3</v>
      </c>
      <c r="B67" t="s">
        <v>65</v>
      </c>
      <c r="C67">
        <v>1</v>
      </c>
      <c r="E67" t="s">
        <v>65</v>
      </c>
      <c r="F67">
        <v>1</v>
      </c>
    </row>
    <row r="68" spans="1:6" x14ac:dyDescent="0.25">
      <c r="A68" t="s">
        <v>3</v>
      </c>
      <c r="B68" t="s">
        <v>17</v>
      </c>
      <c r="C68">
        <v>6</v>
      </c>
      <c r="E68" t="s">
        <v>17</v>
      </c>
      <c r="F68">
        <v>6</v>
      </c>
    </row>
    <row r="69" spans="1:6" x14ac:dyDescent="0.25">
      <c r="A69" t="s">
        <v>3</v>
      </c>
      <c r="B69" t="s">
        <v>64</v>
      </c>
      <c r="C69">
        <v>1</v>
      </c>
      <c r="E69" t="s">
        <v>64</v>
      </c>
      <c r="F69">
        <v>1</v>
      </c>
    </row>
    <row r="70" spans="1:6" x14ac:dyDescent="0.25">
      <c r="A70" t="s">
        <v>3</v>
      </c>
      <c r="B70" t="s">
        <v>63</v>
      </c>
      <c r="C70">
        <v>1</v>
      </c>
      <c r="E70" t="s">
        <v>63</v>
      </c>
      <c r="F70">
        <v>1</v>
      </c>
    </row>
    <row r="71" spans="1:6" x14ac:dyDescent="0.25">
      <c r="A71" t="s">
        <v>3</v>
      </c>
      <c r="B71" t="s">
        <v>8</v>
      </c>
      <c r="C71">
        <v>26</v>
      </c>
      <c r="E71" t="s">
        <v>8</v>
      </c>
      <c r="F71">
        <v>26</v>
      </c>
    </row>
    <row r="72" spans="1:6" x14ac:dyDescent="0.25">
      <c r="A72" t="s">
        <v>3</v>
      </c>
      <c r="B72" t="s">
        <v>14</v>
      </c>
      <c r="C72">
        <v>7</v>
      </c>
      <c r="E72" t="s">
        <v>14</v>
      </c>
      <c r="F72">
        <v>7</v>
      </c>
    </row>
    <row r="73" spans="1:6" x14ac:dyDescent="0.25">
      <c r="A73" t="s">
        <v>3</v>
      </c>
      <c r="B73" t="s">
        <v>25</v>
      </c>
      <c r="C73">
        <v>4</v>
      </c>
      <c r="E73" t="s">
        <v>25</v>
      </c>
      <c r="F73">
        <v>4</v>
      </c>
    </row>
    <row r="74" spans="1:6" x14ac:dyDescent="0.25">
      <c r="A74" t="s">
        <v>3</v>
      </c>
      <c r="B74" t="s">
        <v>44</v>
      </c>
      <c r="C74">
        <v>2</v>
      </c>
      <c r="E74" t="s">
        <v>44</v>
      </c>
      <c r="F74">
        <v>2</v>
      </c>
    </row>
    <row r="75" spans="1:6" x14ac:dyDescent="0.25">
      <c r="A75" t="s">
        <v>3</v>
      </c>
      <c r="B75" t="s">
        <v>62</v>
      </c>
      <c r="C75">
        <v>1</v>
      </c>
      <c r="E75" t="s">
        <v>62</v>
      </c>
      <c r="F75">
        <v>1</v>
      </c>
    </row>
    <row r="76" spans="1:6" x14ac:dyDescent="0.25">
      <c r="A76" t="s">
        <v>3</v>
      </c>
      <c r="B76" t="s">
        <v>61</v>
      </c>
      <c r="C76">
        <v>1</v>
      </c>
      <c r="E76" t="s">
        <v>61</v>
      </c>
      <c r="F76">
        <v>1</v>
      </c>
    </row>
    <row r="77" spans="1:6" x14ac:dyDescent="0.25">
      <c r="A77" t="s">
        <v>3</v>
      </c>
      <c r="B77" t="s">
        <v>43</v>
      </c>
      <c r="C77">
        <v>2</v>
      </c>
      <c r="E77" t="s">
        <v>43</v>
      </c>
      <c r="F77">
        <v>2</v>
      </c>
    </row>
    <row r="78" spans="1:6" x14ac:dyDescent="0.25">
      <c r="A78" t="s">
        <v>3</v>
      </c>
      <c r="B78" t="s">
        <v>33</v>
      </c>
      <c r="C78">
        <v>3</v>
      </c>
      <c r="E78" t="s">
        <v>33</v>
      </c>
      <c r="F78">
        <v>3</v>
      </c>
    </row>
    <row r="79" spans="1:6" x14ac:dyDescent="0.25">
      <c r="A79" t="s">
        <v>3</v>
      </c>
      <c r="B79" t="s">
        <v>60</v>
      </c>
      <c r="C79">
        <v>1</v>
      </c>
      <c r="E79" t="s">
        <v>60</v>
      </c>
      <c r="F79">
        <v>1</v>
      </c>
    </row>
    <row r="80" spans="1:6" x14ac:dyDescent="0.25">
      <c r="A80" t="s">
        <v>3</v>
      </c>
      <c r="B80" t="s">
        <v>42</v>
      </c>
      <c r="C80">
        <v>2</v>
      </c>
      <c r="E80" t="s">
        <v>42</v>
      </c>
      <c r="F80">
        <v>2</v>
      </c>
    </row>
    <row r="81" spans="1:6" x14ac:dyDescent="0.25">
      <c r="A81" t="s">
        <v>3</v>
      </c>
      <c r="B81" t="s">
        <v>59</v>
      </c>
      <c r="C81">
        <v>1</v>
      </c>
      <c r="E81" t="s">
        <v>59</v>
      </c>
      <c r="F81">
        <v>1</v>
      </c>
    </row>
    <row r="82" spans="1:6" x14ac:dyDescent="0.25">
      <c r="A82" t="s">
        <v>3</v>
      </c>
      <c r="B82" t="s">
        <v>32</v>
      </c>
      <c r="C82">
        <v>3</v>
      </c>
      <c r="E82" t="s">
        <v>32</v>
      </c>
      <c r="F82">
        <v>3</v>
      </c>
    </row>
    <row r="83" spans="1:6" x14ac:dyDescent="0.25">
      <c r="A83" t="s">
        <v>3</v>
      </c>
      <c r="B83" t="s">
        <v>58</v>
      </c>
      <c r="C83">
        <v>1</v>
      </c>
      <c r="E83" t="s">
        <v>58</v>
      </c>
      <c r="F83">
        <v>1</v>
      </c>
    </row>
    <row r="84" spans="1:6" x14ac:dyDescent="0.25">
      <c r="A84" t="s">
        <v>3</v>
      </c>
      <c r="B84" s="3" t="s">
        <v>13</v>
      </c>
      <c r="C84">
        <v>7</v>
      </c>
    </row>
    <row r="85" spans="1:6" x14ac:dyDescent="0.25">
      <c r="A85" t="s">
        <v>3</v>
      </c>
      <c r="B85" t="s">
        <v>57</v>
      </c>
      <c r="C85">
        <v>1</v>
      </c>
      <c r="E85" t="s">
        <v>57</v>
      </c>
      <c r="F85">
        <v>1</v>
      </c>
    </row>
    <row r="86" spans="1:6" x14ac:dyDescent="0.25">
      <c r="A86" t="s">
        <v>3</v>
      </c>
      <c r="B86" t="s">
        <v>16</v>
      </c>
      <c r="C86">
        <v>6</v>
      </c>
      <c r="E86" t="s">
        <v>16</v>
      </c>
      <c r="F86">
        <v>6</v>
      </c>
    </row>
    <row r="87" spans="1:6" x14ac:dyDescent="0.25">
      <c r="C87">
        <f>SUBTOTAL(109,Table134[count])</f>
        <v>411</v>
      </c>
      <c r="F87">
        <f>SUBTOTAL(109,Table4[count])</f>
        <v>413</v>
      </c>
    </row>
  </sheetData>
  <pageMargins left="0.75" right="0.75" top="1" bottom="1" header="0.5" footer="0.5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WM</vt:lpstr>
      <vt:lpstr>TG</vt:lpstr>
      <vt:lpstr>WF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babak ravandi</cp:lastModifiedBy>
  <dcterms:created xsi:type="dcterms:W3CDTF">2022-02-07T17:18:31Z</dcterms:created>
  <dcterms:modified xsi:type="dcterms:W3CDTF">2022-03-04T21:14:08Z</dcterms:modified>
</cp:coreProperties>
</file>