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akinj\Downloads\"/>
    </mc:Choice>
  </mc:AlternateContent>
  <xr:revisionPtr revIDLastSave="0" documentId="13_ncr:1_{AC56948F-CA79-4DB3-BFDF-4A9844A491C7}" xr6:coauthVersionLast="47" xr6:coauthVersionMax="47" xr10:uidLastSave="{00000000-0000-0000-0000-000000000000}"/>
  <bookViews>
    <workbookView xWindow="-110" yWindow="-110" windowWidth="19420" windowHeight="10300" activeTab="2" xr2:uid="{00000000-000D-0000-FFFF-FFFF00000000}"/>
  </bookViews>
  <sheets>
    <sheet name="Analysis" sheetId="6" r:id="rId1"/>
    <sheet name="Dashboard" sheetId="14" r:id="rId2"/>
    <sheet name="Bike_Share_data_clean" sheetId="1" r:id="rId3"/>
    <sheet name="Bike_share_dataset" sheetId="15" r:id="rId4"/>
    <sheet name="TripDuration Tine Calc" sheetId="16" r:id="rId5"/>
    <sheet name="Age-range calc" sheetId="3" r:id="rId6"/>
  </sheets>
  <definedNames>
    <definedName name="_xlnm._FilterDatabase" localSheetId="5" hidden="1">'Age-range calc'!$C$1:$C$995</definedName>
    <definedName name="_xlnm._FilterDatabase" localSheetId="2" hidden="1">Bike_Share_data_clean!$E$2:$E$662</definedName>
  </definedNames>
  <calcPr calcId="191029"/>
  <pivotCaches>
    <pivotCache cacheId="0" r:id="rId7"/>
    <pivotCache cacheId="1" r:id="rId8"/>
    <pivotCache cacheId="2" r:id="rId9"/>
    <pivotCache cacheId="3" r:id="rId10"/>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2" i="1"/>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C10" i="16"/>
  <c r="C9" i="16"/>
  <c r="C8" i="16"/>
  <c r="C7" i="16"/>
  <c r="C6" i="16"/>
  <c r="C5" i="16"/>
  <c r="C4" i="16"/>
  <c r="C3" i="16"/>
  <c r="C2" i="16"/>
  <c r="N2" i="1"/>
  <c r="E2" i="1"/>
  <c r="G30" i="16"/>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G3" i="16"/>
  <c r="G4" i="16"/>
  <c r="G5" i="16"/>
  <c r="G6" i="16"/>
  <c r="G7" i="16"/>
  <c r="G8" i="16"/>
  <c r="G9" i="16"/>
  <c r="G10" i="16"/>
  <c r="G11" i="16"/>
  <c r="G12" i="16"/>
  <c r="G13" i="16"/>
  <c r="G14" i="16"/>
  <c r="G15" i="16"/>
  <c r="G16" i="16"/>
  <c r="G17" i="16"/>
  <c r="G18" i="16"/>
  <c r="G19" i="16"/>
  <c r="G20" i="16"/>
  <c r="G21" i="16"/>
  <c r="G22" i="16"/>
  <c r="G23" i="16"/>
  <c r="G24" i="16"/>
  <c r="G25" i="16"/>
  <c r="G26" i="16"/>
  <c r="G27" i="16"/>
  <c r="G28" i="16"/>
  <c r="G29" i="16"/>
  <c r="G31" i="16"/>
  <c r="G32" i="16"/>
  <c r="G33" i="16"/>
  <c r="G34" i="16"/>
  <c r="G35" i="16"/>
  <c r="G36" i="16"/>
  <c r="G37" i="16"/>
  <c r="G38" i="16"/>
  <c r="G39" i="16"/>
  <c r="G40"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3" i="16"/>
  <c r="G94" i="16"/>
  <c r="G95" i="16"/>
  <c r="G96" i="16"/>
  <c r="G97" i="16"/>
  <c r="G98" i="16"/>
  <c r="G99" i="16"/>
  <c r="G100" i="16"/>
  <c r="G101" i="16"/>
  <c r="G102" i="16"/>
  <c r="G103" i="16"/>
  <c r="G104" i="16"/>
  <c r="G105" i="16"/>
  <c r="G106" i="16"/>
  <c r="G107" i="16"/>
  <c r="G108" i="16"/>
  <c r="G109" i="16"/>
  <c r="G110" i="16"/>
  <c r="G111" i="16"/>
  <c r="G112" i="16"/>
  <c r="G113" i="16"/>
  <c r="G114" i="16"/>
  <c r="G11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G141" i="16"/>
  <c r="G142" i="16"/>
  <c r="G143" i="16"/>
  <c r="G144" i="16"/>
  <c r="G145" i="16"/>
  <c r="G146" i="16"/>
  <c r="G147" i="16"/>
  <c r="G148" i="16"/>
  <c r="G149" i="16"/>
  <c r="G150" i="16"/>
  <c r="G151" i="16"/>
  <c r="G152" i="16"/>
  <c r="G153" i="16"/>
  <c r="G154" i="16"/>
  <c r="G155" i="16"/>
  <c r="G156" i="16"/>
  <c r="G157" i="16"/>
  <c r="G158" i="16"/>
  <c r="G159" i="16"/>
  <c r="G160" i="16"/>
  <c r="G161" i="16"/>
  <c r="G162" i="16"/>
  <c r="G163" i="16"/>
  <c r="G164" i="16"/>
  <c r="G165" i="16"/>
  <c r="G166" i="16"/>
  <c r="G167" i="16"/>
  <c r="G168" i="16"/>
  <c r="G169" i="16"/>
  <c r="G170" i="16"/>
  <c r="G171" i="16"/>
  <c r="G172" i="16"/>
  <c r="G173" i="16"/>
  <c r="G174" i="16"/>
  <c r="G175" i="16"/>
  <c r="G176" i="16"/>
  <c r="G177" i="16"/>
  <c r="G178" i="16"/>
  <c r="G179" i="16"/>
  <c r="G180" i="16"/>
  <c r="G181" i="16"/>
  <c r="G182" i="16"/>
  <c r="G183" i="16"/>
  <c r="G184" i="16"/>
  <c r="G185" i="16"/>
  <c r="G186" i="16"/>
  <c r="G187" i="16"/>
  <c r="G188" i="16"/>
  <c r="G189" i="16"/>
  <c r="G190" i="16"/>
  <c r="G191" i="16"/>
  <c r="G192" i="16"/>
  <c r="G193" i="16"/>
  <c r="G194" i="16"/>
  <c r="G195" i="16"/>
  <c r="G196" i="16"/>
  <c r="G197" i="16"/>
  <c r="G198" i="16"/>
  <c r="G199" i="16"/>
  <c r="G200" i="16"/>
  <c r="G201" i="16"/>
  <c r="G202" i="16"/>
  <c r="G203" i="16"/>
  <c r="G204" i="16"/>
  <c r="G205" i="16"/>
  <c r="G206" i="16"/>
  <c r="G207" i="16"/>
  <c r="G208" i="16"/>
  <c r="G209" i="16"/>
  <c r="G210" i="16"/>
  <c r="G211" i="16"/>
  <c r="G212" i="16"/>
  <c r="G213" i="16"/>
  <c r="G214" i="16"/>
  <c r="G215" i="16"/>
  <c r="G216" i="16"/>
  <c r="G217" i="16"/>
  <c r="G218" i="16"/>
  <c r="G219" i="16"/>
  <c r="G220" i="16"/>
  <c r="G221" i="16"/>
  <c r="G222" i="16"/>
  <c r="G223" i="16"/>
  <c r="G224" i="16"/>
  <c r="G225" i="16"/>
  <c r="G226" i="16"/>
  <c r="G227" i="16"/>
  <c r="G228" i="16"/>
  <c r="G229" i="16"/>
  <c r="G230" i="16"/>
  <c r="G231" i="16"/>
  <c r="G232" i="16"/>
  <c r="G233" i="16"/>
  <c r="G234" i="16"/>
  <c r="G235" i="16"/>
  <c r="G236" i="16"/>
  <c r="G237" i="16"/>
  <c r="G238" i="16"/>
  <c r="G239" i="16"/>
  <c r="G240" i="16"/>
  <c r="G241" i="16"/>
  <c r="G242" i="16"/>
  <c r="G243" i="16"/>
  <c r="G244" i="16"/>
  <c r="G245" i="16"/>
  <c r="G246" i="16"/>
  <c r="G247" i="16"/>
  <c r="G248" i="16"/>
  <c r="G249" i="16"/>
  <c r="G250" i="16"/>
  <c r="G251" i="16"/>
  <c r="G252" i="16"/>
  <c r="G253" i="16"/>
  <c r="G254" i="16"/>
  <c r="G255" i="16"/>
  <c r="G256" i="16"/>
  <c r="G257" i="16"/>
  <c r="G258" i="16"/>
  <c r="G259" i="16"/>
  <c r="G260" i="16"/>
  <c r="G261" i="16"/>
  <c r="G262" i="16"/>
  <c r="G263" i="16"/>
  <c r="G264" i="16"/>
  <c r="G265" i="16"/>
  <c r="G266" i="16"/>
  <c r="G267" i="16"/>
  <c r="G268" i="16"/>
  <c r="G269" i="16"/>
  <c r="G270" i="16"/>
  <c r="G271" i="16"/>
  <c r="G272" i="16"/>
  <c r="G273" i="16"/>
  <c r="G274" i="16"/>
  <c r="G275" i="16"/>
  <c r="G276" i="16"/>
  <c r="G277" i="16"/>
  <c r="G278" i="16"/>
  <c r="G279" i="16"/>
  <c r="G280" i="16"/>
  <c r="G281" i="16"/>
  <c r="G282" i="16"/>
  <c r="G283" i="16"/>
  <c r="G284" i="16"/>
  <c r="G285" i="16"/>
  <c r="G286" i="16"/>
  <c r="G287" i="16"/>
  <c r="G288" i="16"/>
  <c r="G289" i="16"/>
  <c r="G290" i="16"/>
  <c r="G291" i="16"/>
  <c r="G292" i="16"/>
  <c r="G293" i="16"/>
  <c r="G294" i="16"/>
  <c r="G295" i="16"/>
  <c r="G296" i="16"/>
  <c r="G297" i="16"/>
  <c r="G298" i="16"/>
  <c r="G299" i="16"/>
  <c r="G300" i="16"/>
  <c r="G301" i="16"/>
  <c r="G302" i="16"/>
  <c r="G303" i="16"/>
  <c r="G304" i="16"/>
  <c r="G305" i="16"/>
  <c r="G306" i="16"/>
  <c r="G307" i="16"/>
  <c r="G308" i="16"/>
  <c r="G309" i="16"/>
  <c r="G310" i="16"/>
  <c r="G311" i="16"/>
  <c r="G312" i="16"/>
  <c r="G313" i="16"/>
  <c r="G314" i="16"/>
  <c r="G315" i="16"/>
  <c r="G316" i="16"/>
  <c r="G317" i="16"/>
  <c r="G318" i="16"/>
  <c r="G319" i="16"/>
  <c r="G320" i="16"/>
  <c r="G321" i="16"/>
  <c r="G322" i="16"/>
  <c r="G323" i="16"/>
  <c r="G324" i="16"/>
  <c r="G325" i="16"/>
  <c r="G326" i="16"/>
  <c r="G327" i="16"/>
  <c r="G328" i="16"/>
  <c r="G329" i="16"/>
  <c r="G330" i="16"/>
  <c r="G331" i="16"/>
  <c r="G332" i="16"/>
  <c r="G333" i="16"/>
  <c r="G334" i="16"/>
  <c r="G335" i="16"/>
  <c r="G336" i="16"/>
  <c r="G337" i="16"/>
  <c r="G338" i="16"/>
  <c r="G339" i="16"/>
  <c r="G340" i="16"/>
  <c r="G341" i="16"/>
  <c r="G342" i="16"/>
  <c r="G343" i="16"/>
  <c r="G344" i="16"/>
  <c r="G345" i="16"/>
  <c r="G346" i="16"/>
  <c r="G347" i="16"/>
  <c r="G348" i="16"/>
  <c r="G349" i="16"/>
  <c r="G350" i="16"/>
  <c r="G351" i="16"/>
  <c r="G352" i="16"/>
  <c r="G353" i="16"/>
  <c r="G354" i="16"/>
  <c r="G355" i="16"/>
  <c r="G356" i="16"/>
  <c r="G357" i="16"/>
  <c r="G358" i="16"/>
  <c r="G359" i="16"/>
  <c r="G360" i="16"/>
  <c r="G361" i="16"/>
  <c r="G362" i="16"/>
  <c r="G363" i="16"/>
  <c r="G364" i="16"/>
  <c r="G365" i="16"/>
  <c r="G366" i="16"/>
  <c r="G367" i="16"/>
  <c r="G368" i="16"/>
  <c r="G369" i="16"/>
  <c r="G370" i="16"/>
  <c r="G371" i="16"/>
  <c r="G372" i="16"/>
  <c r="G373" i="16"/>
  <c r="G374" i="16"/>
  <c r="G375" i="16"/>
  <c r="G376" i="16"/>
  <c r="G377" i="16"/>
  <c r="G378" i="16"/>
  <c r="G379" i="16"/>
  <c r="G380" i="16"/>
  <c r="G381" i="16"/>
  <c r="G382" i="16"/>
  <c r="G383" i="16"/>
  <c r="G384" i="16"/>
  <c r="G385" i="16"/>
  <c r="G386" i="16"/>
  <c r="G387" i="16"/>
  <c r="G388" i="16"/>
  <c r="G389" i="16"/>
  <c r="G390" i="16"/>
  <c r="G391" i="16"/>
  <c r="G392" i="16"/>
  <c r="G393" i="16"/>
  <c r="G394" i="16"/>
  <c r="G395" i="16"/>
  <c r="G396" i="16"/>
  <c r="G397" i="16"/>
  <c r="G398" i="16"/>
  <c r="G399" i="16"/>
  <c r="G400" i="16"/>
  <c r="G401" i="16"/>
  <c r="G402" i="16"/>
  <c r="G403" i="16"/>
  <c r="G404" i="16"/>
  <c r="G405" i="16"/>
  <c r="G406" i="16"/>
  <c r="G407" i="16"/>
  <c r="G408" i="16"/>
  <c r="G409" i="16"/>
  <c r="G410" i="16"/>
  <c r="G411" i="16"/>
  <c r="G412" i="16"/>
  <c r="G413" i="16"/>
  <c r="G414" i="16"/>
  <c r="G415" i="16"/>
  <c r="G416" i="16"/>
  <c r="G417" i="16"/>
  <c r="G418" i="16"/>
  <c r="G419" i="16"/>
  <c r="G420" i="16"/>
  <c r="G421" i="16"/>
  <c r="G422" i="16"/>
  <c r="G423" i="16"/>
  <c r="G424" i="16"/>
  <c r="G425" i="16"/>
  <c r="G426" i="16"/>
  <c r="G427" i="16"/>
  <c r="G428" i="16"/>
  <c r="G429" i="16"/>
  <c r="G430" i="16"/>
  <c r="G431" i="16"/>
  <c r="G432" i="16"/>
  <c r="G433" i="16"/>
  <c r="G434" i="16"/>
  <c r="G435" i="16"/>
  <c r="G436" i="16"/>
  <c r="G437" i="16"/>
  <c r="G438" i="16"/>
  <c r="G439" i="16"/>
  <c r="G440" i="16"/>
  <c r="G441" i="16"/>
  <c r="G442" i="16"/>
  <c r="G443" i="16"/>
  <c r="G444" i="16"/>
  <c r="G445" i="16"/>
  <c r="G446" i="16"/>
  <c r="G447" i="16"/>
  <c r="G448" i="16"/>
  <c r="G449" i="16"/>
  <c r="G450" i="16"/>
  <c r="G451" i="16"/>
  <c r="G452" i="16"/>
  <c r="G453" i="16"/>
  <c r="G454" i="16"/>
  <c r="G455" i="16"/>
  <c r="G456" i="16"/>
  <c r="G457" i="16"/>
  <c r="G458" i="16"/>
  <c r="G459" i="16"/>
  <c r="G460" i="16"/>
  <c r="G461" i="16"/>
  <c r="G462" i="16"/>
  <c r="G463" i="16"/>
  <c r="G464" i="16"/>
  <c r="G465" i="16"/>
  <c r="G466" i="16"/>
  <c r="G467" i="16"/>
  <c r="G468" i="16"/>
  <c r="G469" i="16"/>
  <c r="G470" i="16"/>
  <c r="G471" i="16"/>
  <c r="G472" i="16"/>
  <c r="G473" i="16"/>
  <c r="G474" i="16"/>
  <c r="G475" i="16"/>
  <c r="G476" i="16"/>
  <c r="G477" i="16"/>
  <c r="G478" i="16"/>
  <c r="G479" i="16"/>
  <c r="G480" i="16"/>
  <c r="G481" i="16"/>
  <c r="G482" i="16"/>
  <c r="G483" i="16"/>
  <c r="G484" i="16"/>
  <c r="G485" i="16"/>
  <c r="G486" i="16"/>
  <c r="G487" i="16"/>
  <c r="G488" i="16"/>
  <c r="G489" i="16"/>
  <c r="G490" i="16"/>
  <c r="G491" i="16"/>
  <c r="G492" i="16"/>
  <c r="G493" i="16"/>
  <c r="G494" i="16"/>
  <c r="G495" i="16"/>
  <c r="G496" i="16"/>
  <c r="G497" i="16"/>
  <c r="G498" i="16"/>
  <c r="G499" i="16"/>
  <c r="G500" i="16"/>
  <c r="G501" i="16"/>
  <c r="G502" i="16"/>
  <c r="G503" i="16"/>
  <c r="G504" i="16"/>
  <c r="G505" i="16"/>
  <c r="G506" i="16"/>
  <c r="G507" i="16"/>
  <c r="G508" i="16"/>
  <c r="G509" i="16"/>
  <c r="G510" i="16"/>
  <c r="G511" i="16"/>
  <c r="G512" i="16"/>
  <c r="G513" i="16"/>
  <c r="G514" i="16"/>
  <c r="G515" i="16"/>
  <c r="G516" i="16"/>
  <c r="G517" i="16"/>
  <c r="G518" i="16"/>
  <c r="G519" i="16"/>
  <c r="G520" i="16"/>
  <c r="G521" i="16"/>
  <c r="G522" i="16"/>
  <c r="G523" i="16"/>
  <c r="G524" i="16"/>
  <c r="G525" i="16"/>
  <c r="G526" i="16"/>
  <c r="G527" i="16"/>
  <c r="G528" i="16"/>
  <c r="G529" i="16"/>
  <c r="G530" i="16"/>
  <c r="G531" i="16"/>
  <c r="G532" i="16"/>
  <c r="G533" i="16"/>
  <c r="G534" i="16"/>
  <c r="G535" i="16"/>
  <c r="G536" i="16"/>
  <c r="G537" i="16"/>
  <c r="G538" i="16"/>
  <c r="G539" i="16"/>
  <c r="G540" i="16"/>
  <c r="G541" i="16"/>
  <c r="G542" i="16"/>
  <c r="G543" i="16"/>
  <c r="G544" i="16"/>
  <c r="G545" i="16"/>
  <c r="G546" i="16"/>
  <c r="G547" i="16"/>
  <c r="G548" i="16"/>
  <c r="G549" i="16"/>
  <c r="G550" i="16"/>
  <c r="G551" i="16"/>
  <c r="G552" i="16"/>
  <c r="G553" i="16"/>
  <c r="G554" i="16"/>
  <c r="G555" i="16"/>
  <c r="G556" i="16"/>
  <c r="G557" i="16"/>
  <c r="G558" i="16"/>
  <c r="G559" i="16"/>
  <c r="G560" i="16"/>
  <c r="G561" i="16"/>
  <c r="G562" i="16"/>
  <c r="G563" i="16"/>
  <c r="G564" i="16"/>
  <c r="G565"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3" i="16"/>
  <c r="G594" i="16"/>
  <c r="G595" i="16"/>
  <c r="G596" i="16"/>
  <c r="G597" i="16"/>
  <c r="G598" i="16"/>
  <c r="G599" i="16"/>
  <c r="G600" i="16"/>
  <c r="G601" i="16"/>
  <c r="G602" i="16"/>
  <c r="G603" i="16"/>
  <c r="G604" i="16"/>
  <c r="G605" i="16"/>
  <c r="G606" i="16"/>
  <c r="G607" i="16"/>
  <c r="G608" i="16"/>
  <c r="G609" i="16"/>
  <c r="G610" i="16"/>
  <c r="G611" i="16"/>
  <c r="G612" i="16"/>
  <c r="G613" i="16"/>
  <c r="G614" i="16"/>
  <c r="G615" i="16"/>
  <c r="G616" i="16"/>
  <c r="G617" i="16"/>
  <c r="G618" i="16"/>
  <c r="G619" i="16"/>
  <c r="G620" i="16"/>
  <c r="G621" i="16"/>
  <c r="G622" i="16"/>
  <c r="G623" i="16"/>
  <c r="G624" i="16"/>
  <c r="G625" i="16"/>
  <c r="G626" i="16"/>
  <c r="G627" i="16"/>
  <c r="G628" i="16"/>
  <c r="G629" i="16"/>
  <c r="G630" i="16"/>
  <c r="G631" i="16"/>
  <c r="G632" i="16"/>
  <c r="G633" i="16"/>
  <c r="G634" i="16"/>
  <c r="G635" i="16"/>
  <c r="G636" i="16"/>
  <c r="G637" i="16"/>
  <c r="G638" i="16"/>
  <c r="G639" i="16"/>
  <c r="G640" i="16"/>
  <c r="G641" i="16"/>
  <c r="G642" i="16"/>
  <c r="G643" i="16"/>
  <c r="G644" i="16"/>
  <c r="G645" i="16"/>
  <c r="G646" i="16"/>
  <c r="G647" i="16"/>
  <c r="G648" i="16"/>
  <c r="G649" i="16"/>
  <c r="G650" i="16"/>
  <c r="G651" i="16"/>
  <c r="G652" i="16"/>
  <c r="G653" i="16"/>
  <c r="G654" i="16"/>
  <c r="G655" i="16"/>
  <c r="G656" i="16"/>
  <c r="G657" i="16"/>
  <c r="G658" i="16"/>
  <c r="G659" i="16"/>
  <c r="G660" i="16"/>
  <c r="G661" i="16"/>
  <c r="G662" i="16"/>
  <c r="G663" i="16"/>
  <c r="G664" i="16"/>
  <c r="G665" i="16"/>
  <c r="G666" i="16"/>
  <c r="G667" i="16"/>
  <c r="G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E615" i="16"/>
  <c r="E616" i="16"/>
  <c r="E617" i="16"/>
  <c r="E618" i="16"/>
  <c r="E619" i="16"/>
  <c r="E620" i="16"/>
  <c r="E621" i="16"/>
  <c r="E622" i="16"/>
  <c r="E623" i="16"/>
  <c r="E624" i="16"/>
  <c r="E625" i="16"/>
  <c r="E626" i="16"/>
  <c r="E627" i="16"/>
  <c r="E628" i="16"/>
  <c r="E629" i="16"/>
  <c r="E630" i="16"/>
  <c r="E631" i="16"/>
  <c r="E632" i="16"/>
  <c r="E633" i="16"/>
  <c r="E634" i="16"/>
  <c r="E635" i="16"/>
  <c r="E636" i="16"/>
  <c r="E637" i="16"/>
  <c r="E638" i="16"/>
  <c r="E639" i="16"/>
  <c r="E640" i="16"/>
  <c r="E641" i="16"/>
  <c r="E642" i="16"/>
  <c r="E643" i="16"/>
  <c r="E644" i="16"/>
  <c r="E645" i="16"/>
  <c r="E646" i="16"/>
  <c r="E647" i="16"/>
  <c r="E648" i="16"/>
  <c r="E649" i="16"/>
  <c r="E650" i="16"/>
  <c r="E651" i="16"/>
  <c r="E652" i="16"/>
  <c r="E653" i="16"/>
  <c r="E654" i="16"/>
  <c r="E655" i="16"/>
  <c r="E656" i="16"/>
  <c r="E657" i="16"/>
  <c r="E658" i="16"/>
  <c r="E659" i="16"/>
  <c r="E660" i="16"/>
  <c r="E661" i="16"/>
  <c r="E662" i="16"/>
  <c r="E663" i="16"/>
  <c r="E664" i="16"/>
  <c r="E665" i="16"/>
  <c r="E666" i="16"/>
  <c r="E667" i="16"/>
  <c r="E2" i="16"/>
  <c r="T8" i="1"/>
  <c r="T7" i="1"/>
  <c r="T6" i="1"/>
  <c r="T5" i="1"/>
  <c r="M17" i="3"/>
  <c r="M16" i="3"/>
  <c r="M15" i="3"/>
  <c r="M14" i="3"/>
  <c r="M13" i="3"/>
  <c r="M12" i="3"/>
  <c r="M11" i="3"/>
  <c r="M18"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2" i="3"/>
  <c r="Q14" i="3"/>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U11" i="1" l="1"/>
  <c r="U13" i="1"/>
  <c r="U12" i="1"/>
  <c r="P17" i="3"/>
</calcChain>
</file>

<file path=xl/sharedStrings.xml><?xml version="1.0" encoding="utf-8"?>
<sst xmlns="http://schemas.openxmlformats.org/spreadsheetml/2006/main" count="6732" uniqueCount="521">
  <si>
    <t>ID</t>
  </si>
  <si>
    <t>Start Time</t>
  </si>
  <si>
    <t>End Time</t>
  </si>
  <si>
    <t>Trip Duration</t>
  </si>
  <si>
    <t>Start Station</t>
  </si>
  <si>
    <t>End Station</t>
  </si>
  <si>
    <t>User Type</t>
  </si>
  <si>
    <t>Gender</t>
  </si>
  <si>
    <t>Birth Year</t>
  </si>
  <si>
    <t>Suffolk St &amp; Stanton St</t>
  </si>
  <si>
    <t>W Broadway &amp; Spring St</t>
  </si>
  <si>
    <t>Subscriber</t>
  </si>
  <si>
    <t>Male</t>
  </si>
  <si>
    <t>Lexington Ave &amp; E 63 St</t>
  </si>
  <si>
    <t>1 Ave &amp; E 78 St</t>
  </si>
  <si>
    <t>Henry St &amp; Degraw St</t>
  </si>
  <si>
    <t>Barrow St &amp; Hudson St</t>
  </si>
  <si>
    <t>W 20 St &amp; 8 Ave</t>
  </si>
  <si>
    <t>Female</t>
  </si>
  <si>
    <t>1 Ave &amp; E 44 St</t>
  </si>
  <si>
    <t>E 53 St &amp; 3 Ave</t>
  </si>
  <si>
    <t>State St &amp; Smith St</t>
  </si>
  <si>
    <t>Bond St &amp; Fulton St</t>
  </si>
  <si>
    <t>Front St &amp; Gold St</t>
  </si>
  <si>
    <t>Lafayette Ave &amp; Fort Greene Pl</t>
  </si>
  <si>
    <t>E 89 St &amp; York Ave</t>
  </si>
  <si>
    <t>Broadway &amp; Battery Pl</t>
  </si>
  <si>
    <t>Central Park S &amp; 6 Ave</t>
  </si>
  <si>
    <t>Customer</t>
  </si>
  <si>
    <t>E 3 St &amp; 1 Ave</t>
  </si>
  <si>
    <t>E 25 St &amp; 2 Ave</t>
  </si>
  <si>
    <t>Bank St &amp; Washington St</t>
  </si>
  <si>
    <t>Little West St &amp; 1 Pl</t>
  </si>
  <si>
    <t>Front St &amp; Maiden Ln</t>
  </si>
  <si>
    <t>Liberty St &amp; Broadway</t>
  </si>
  <si>
    <t>E 10 St &amp; 5 Ave</t>
  </si>
  <si>
    <t>Columbus Ave &amp; W 72 St</t>
  </si>
  <si>
    <t>1 Ave &amp; E 68 St</t>
  </si>
  <si>
    <t>E 47 St &amp; Park Ave</t>
  </si>
  <si>
    <t>N 11 St &amp; Wythe Ave</t>
  </si>
  <si>
    <t>Bushwick Ave &amp; Powers St</t>
  </si>
  <si>
    <t>E 17 St &amp; Broadway</t>
  </si>
  <si>
    <t>W 17 St &amp; 8 Ave</t>
  </si>
  <si>
    <t>Johnson St &amp; Gold St</t>
  </si>
  <si>
    <t>E 2 St &amp; Avenue C</t>
  </si>
  <si>
    <t>E 11 St &amp; 2 Ave</t>
  </si>
  <si>
    <t>Central Park West &amp; W 76 St</t>
  </si>
  <si>
    <t>E 72 St &amp; York Ave</t>
  </si>
  <si>
    <t>W 22 St &amp; 8 Ave</t>
  </si>
  <si>
    <t>W 45 St &amp; 6 Ave</t>
  </si>
  <si>
    <t>E 71 St &amp; 1 Ave</t>
  </si>
  <si>
    <t>University Pl &amp; E 14 St</t>
  </si>
  <si>
    <t>Washington Pl &amp; Broadway</t>
  </si>
  <si>
    <t>Dean St &amp; Hoyt St</t>
  </si>
  <si>
    <t>Plaza St West &amp; Flatbush Ave</t>
  </si>
  <si>
    <t>Allen St &amp; Stanton St</t>
  </si>
  <si>
    <t>Mott St &amp; Prince St</t>
  </si>
  <si>
    <t>NYCBS Depot - SSP</t>
  </si>
  <si>
    <t>Columbia St &amp; Degraw St</t>
  </si>
  <si>
    <t>W 26 St &amp; 8 Ave</t>
  </si>
  <si>
    <t>W 38 St &amp; 8 Ave</t>
  </si>
  <si>
    <t>Great Jones St</t>
  </si>
  <si>
    <t>W 43 St &amp; 10 Ave</t>
  </si>
  <si>
    <t>9 Ave &amp; W 45 St</t>
  </si>
  <si>
    <t>Grand St &amp; Elizabeth St</t>
  </si>
  <si>
    <t>Grand St &amp; Greene St</t>
  </si>
  <si>
    <t>W 20 St &amp; 11 Ave</t>
  </si>
  <si>
    <t>St Marks Pl &amp; 2 Ave</t>
  </si>
  <si>
    <t>Old Fulton St</t>
  </si>
  <si>
    <t>Broadway &amp; E 14 St</t>
  </si>
  <si>
    <t>Allen St &amp; Hester St</t>
  </si>
  <si>
    <t>Rivington St &amp; Chrystie St</t>
  </si>
  <si>
    <t>E 55 St &amp; 3 Ave</t>
  </si>
  <si>
    <t>Milton St &amp; Franklin St</t>
  </si>
  <si>
    <t>8 Ave &amp; W 52 St</t>
  </si>
  <si>
    <t>W 54 St &amp; 9 Ave</t>
  </si>
  <si>
    <t>Broadway &amp; W 29 St</t>
  </si>
  <si>
    <t>Cathedral Pkwy &amp; Broadway</t>
  </si>
  <si>
    <t>Bayard St &amp; Baxter St</t>
  </si>
  <si>
    <t>Driggs Ave &amp; N Henry St</t>
  </si>
  <si>
    <t>N 8 St &amp; Driggs Ave</t>
  </si>
  <si>
    <t>Perry St &amp; Bleecker St</t>
  </si>
  <si>
    <t>8 Ave &amp; W 31 St</t>
  </si>
  <si>
    <t>Broadway &amp; E 22 St</t>
  </si>
  <si>
    <t>Pershing Square South</t>
  </si>
  <si>
    <t>Carmine St &amp; 6 Ave</t>
  </si>
  <si>
    <t>W 13 St &amp; 7 Ave</t>
  </si>
  <si>
    <t>Fulton St &amp; Clermont Ave</t>
  </si>
  <si>
    <t>Hanson Pl &amp; Ashland Pl</t>
  </si>
  <si>
    <t>Greenwich St &amp; W Houston St</t>
  </si>
  <si>
    <t>Broadway &amp; W 56 St</t>
  </si>
  <si>
    <t>8 Ave &amp; W 16 St</t>
  </si>
  <si>
    <t>W 13 St &amp; Hudson St</t>
  </si>
  <si>
    <t>W 84 St &amp; Columbus Ave</t>
  </si>
  <si>
    <t>W 104 St &amp; Amsterdam Ave</t>
  </si>
  <si>
    <t>E 53 St &amp; Madison Ave</t>
  </si>
  <si>
    <t>E 58 St &amp; 1 Ave</t>
  </si>
  <si>
    <t>W 43 St &amp; 6 Ave</t>
  </si>
  <si>
    <t>Broadway &amp; W 36 St</t>
  </si>
  <si>
    <t>E 41 St &amp; Madison Ave</t>
  </si>
  <si>
    <t>Cleveland Pl &amp; Spring St</t>
  </si>
  <si>
    <t>S 5 Pl &amp; S 4 St</t>
  </si>
  <si>
    <t>E 45 St &amp; 3 Ave</t>
  </si>
  <si>
    <t>W 34 St &amp; 11 Ave</t>
  </si>
  <si>
    <t>Columbus Ave &amp; W 103 St</t>
  </si>
  <si>
    <t>W 106 St &amp; Central Park West</t>
  </si>
  <si>
    <t>E 39 St &amp; 3 Ave</t>
  </si>
  <si>
    <t>Central Park North &amp; Adam Clayton Powell Blvd</t>
  </si>
  <si>
    <t>Vesey Pl &amp; River Terrace</t>
  </si>
  <si>
    <t>Mercer St &amp; Spring St</t>
  </si>
  <si>
    <t>E 39 St &amp; 2 Ave</t>
  </si>
  <si>
    <t>E 20 St &amp; FDR Drive</t>
  </si>
  <si>
    <t>Washington St &amp; Gansevoort St</t>
  </si>
  <si>
    <t>West St &amp; Chambers St</t>
  </si>
  <si>
    <t>E 85 St &amp; 3 Ave</t>
  </si>
  <si>
    <t>Spruce St &amp; Nassau St</t>
  </si>
  <si>
    <t>Avenue D &amp; E 12 St</t>
  </si>
  <si>
    <t>E 15 St &amp; 3 Ave</t>
  </si>
  <si>
    <t>9 Ave &amp; W 28 St</t>
  </si>
  <si>
    <t>W 78 St &amp; Broadway</t>
  </si>
  <si>
    <t>W 63 St &amp; Broadway</t>
  </si>
  <si>
    <t>Pier 40 - Hudson River Park</t>
  </si>
  <si>
    <t>W 84 St &amp; Broadway</t>
  </si>
  <si>
    <t>Avenue D &amp; E 3 St</t>
  </si>
  <si>
    <t>E 88 St &amp; 1 Ave</t>
  </si>
  <si>
    <t>Allen St &amp; Rivington St</t>
  </si>
  <si>
    <t>Stanton St &amp; Chrystie St</t>
  </si>
  <si>
    <t>E 59 St &amp; Madison Ave</t>
  </si>
  <si>
    <t>W 14 St &amp; The High Line</t>
  </si>
  <si>
    <t>MacDougal St &amp; Prince St</t>
  </si>
  <si>
    <t>E 14 St &amp; Avenue B</t>
  </si>
  <si>
    <t>Front St &amp; Washington St</t>
  </si>
  <si>
    <t>Clark St &amp; Henry St</t>
  </si>
  <si>
    <t>Broadway &amp; W 51 St</t>
  </si>
  <si>
    <t>Duane St &amp; Greenwich St</t>
  </si>
  <si>
    <t>W 16 St &amp; The High Line</t>
  </si>
  <si>
    <t>Leonard St &amp; Maujer St</t>
  </si>
  <si>
    <t>Myrtle Ave &amp; Lewis Ave</t>
  </si>
  <si>
    <t>Centre St &amp; Chambers St</t>
  </si>
  <si>
    <t>1 Ave &amp; E 16 St</t>
  </si>
  <si>
    <t>E 16 St &amp; 5 Ave</t>
  </si>
  <si>
    <t>Reade St &amp; Broadway</t>
  </si>
  <si>
    <t>E 10 St &amp; Avenue A</t>
  </si>
  <si>
    <t>Greenwich Ave &amp; 8 Ave</t>
  </si>
  <si>
    <t>Barclay St &amp; Church St</t>
  </si>
  <si>
    <t>South End Ave &amp; Liberty St</t>
  </si>
  <si>
    <t>E 33 St &amp; 2 Ave</t>
  </si>
  <si>
    <t>Cherry St</t>
  </si>
  <si>
    <t>Broadway &amp; Roebling St</t>
  </si>
  <si>
    <t>Adelphi St &amp; Myrtle Ave</t>
  </si>
  <si>
    <t>DeKalb Ave &amp; S Portland Ave</t>
  </si>
  <si>
    <t>Bergen St &amp; Smith St</t>
  </si>
  <si>
    <t>Bedford Ave &amp; Nassau Ave</t>
  </si>
  <si>
    <t>11 Ave &amp; W 41 St</t>
  </si>
  <si>
    <t>8 Ave &amp; W 33 St</t>
  </si>
  <si>
    <t>University Pl &amp; E 8 St</t>
  </si>
  <si>
    <t>Broadway &amp; W 58 St</t>
  </si>
  <si>
    <t>Broadway &amp; W 53 St</t>
  </si>
  <si>
    <t>Forsyth St &amp; Broome St</t>
  </si>
  <si>
    <t>Lafayette St &amp; E 8 St</t>
  </si>
  <si>
    <t>W 45 St &amp; 8 Ave</t>
  </si>
  <si>
    <t>W 44 St &amp; 5 Ave</t>
  </si>
  <si>
    <t>Bond St &amp; Bergen St</t>
  </si>
  <si>
    <t>Dean St &amp; 4 Ave</t>
  </si>
  <si>
    <t>E 51 St &amp; 1 Ave</t>
  </si>
  <si>
    <t>W 92 St &amp; Broadway</t>
  </si>
  <si>
    <t>W 76 St &amp; Columbus Ave</t>
  </si>
  <si>
    <t>5 Ave &amp; E 88 St</t>
  </si>
  <si>
    <t>E 24 St &amp; Park Ave S</t>
  </si>
  <si>
    <t>W 52 St &amp; 6 Ave</t>
  </si>
  <si>
    <t>Central Park West &amp; W 102 St</t>
  </si>
  <si>
    <t>E 48 St &amp; 5 Ave</t>
  </si>
  <si>
    <t>W 42 St &amp; Dyer Ave</t>
  </si>
  <si>
    <t>Clinton St &amp; Joralemon St</t>
  </si>
  <si>
    <t>E 47 St &amp; 2 Ave</t>
  </si>
  <si>
    <t>Cooper Square &amp; E 7 St</t>
  </si>
  <si>
    <t>Broadway &amp; W 24 St</t>
  </si>
  <si>
    <t>W 52 St &amp; 5 Ave</t>
  </si>
  <si>
    <t>9 Ave &amp; W 22 St</t>
  </si>
  <si>
    <t>Clinton St &amp; Grand St</t>
  </si>
  <si>
    <t>E 31 St &amp; 3 Ave</t>
  </si>
  <si>
    <t>2 Ave &amp; E 96 St</t>
  </si>
  <si>
    <t>Bus Slip &amp; State St</t>
  </si>
  <si>
    <t>E 6 St &amp; Avenue B</t>
  </si>
  <si>
    <t>W 22 St &amp; 10 Ave</t>
  </si>
  <si>
    <t>11 Ave &amp; W 27 St</t>
  </si>
  <si>
    <t>E 23 St &amp; 1 Ave</t>
  </si>
  <si>
    <t>Kent Ave &amp; N 7 St</t>
  </si>
  <si>
    <t>N 6 St &amp; Bedford Ave</t>
  </si>
  <si>
    <t>W 4 St &amp; 7 Ave S</t>
  </si>
  <si>
    <t>Sands St &amp; Navy St</t>
  </si>
  <si>
    <t>York St &amp; Jay St</t>
  </si>
  <si>
    <t>Rivington St &amp; Ridge St</t>
  </si>
  <si>
    <t>Montrose Ave &amp; Bushwick Ave</t>
  </si>
  <si>
    <t>E 91 St &amp; Park Ave</t>
  </si>
  <si>
    <t>E 88 St &amp; Park Ave</t>
  </si>
  <si>
    <t>6 Ave &amp; Canal St</t>
  </si>
  <si>
    <t>2 Ave &amp; E 31 St</t>
  </si>
  <si>
    <t>W 56 St &amp; 10 Ave</t>
  </si>
  <si>
    <t>Broadway &amp; W 49 St</t>
  </si>
  <si>
    <t>Henry St &amp; Grand St</t>
  </si>
  <si>
    <t>Maiden Ln &amp; Pearl St</t>
  </si>
  <si>
    <t>South St &amp; Gouverneur Ln</t>
  </si>
  <si>
    <t>Richards St &amp; Delavan St</t>
  </si>
  <si>
    <t>Christopher St &amp; Greenwich St</t>
  </si>
  <si>
    <t>Amsterdam Ave &amp; W 79 St</t>
  </si>
  <si>
    <t>W 53 St &amp; 10 Ave</t>
  </si>
  <si>
    <t>E 32 St &amp; Park Ave</t>
  </si>
  <si>
    <t>Central Park West &amp; W 72 St</t>
  </si>
  <si>
    <t>W 49 St &amp; 8 Ave</t>
  </si>
  <si>
    <t>Columbia St &amp; Rivington St</t>
  </si>
  <si>
    <t>Division St &amp; Bowery</t>
  </si>
  <si>
    <t>Centre St &amp; Worth St</t>
  </si>
  <si>
    <t>Clinton St &amp; Tillary St</t>
  </si>
  <si>
    <t>Carroll St &amp; Smith St</t>
  </si>
  <si>
    <t>Fulton St &amp; Broadway</t>
  </si>
  <si>
    <t>W 46 St &amp; 11 Ave</t>
  </si>
  <si>
    <t>E 66 St &amp; Madison Ave</t>
  </si>
  <si>
    <t>5 Ave &amp; E 103 St</t>
  </si>
  <si>
    <t>Cadman Plaza E &amp; Red Cross Pl</t>
  </si>
  <si>
    <t>W 13 St &amp; 5 Ave</t>
  </si>
  <si>
    <t>Sullivan St &amp; Washington Sq</t>
  </si>
  <si>
    <t>Berkeley Pl &amp; 7 Ave</t>
  </si>
  <si>
    <t>MacDougal St &amp; Washington Sq</t>
  </si>
  <si>
    <t>FDR Drive &amp; E 35 St</t>
  </si>
  <si>
    <t>31 St &amp; Thomson Ave</t>
  </si>
  <si>
    <t>W 42 St &amp; 8 Ave</t>
  </si>
  <si>
    <t>Canal St &amp; Rutgers St</t>
  </si>
  <si>
    <t>Howard St &amp; Centre St</t>
  </si>
  <si>
    <t>E 65 St &amp; 2 Ave</t>
  </si>
  <si>
    <t>Murray St &amp; West St</t>
  </si>
  <si>
    <t>President St &amp; Henry St</t>
  </si>
  <si>
    <t>Schermerhorn St &amp; Court St</t>
  </si>
  <si>
    <t>Norfolk St &amp; Broome St</t>
  </si>
  <si>
    <t>Clinton Ave &amp; Flushing Ave</t>
  </si>
  <si>
    <t>Grand Army Plaza &amp; Central Park S</t>
  </si>
  <si>
    <t>Columbus Ave &amp; W 95 St</t>
  </si>
  <si>
    <t>Washington Pl &amp; 6 Ave</t>
  </si>
  <si>
    <t>E 102 St &amp; 1 Ave</t>
  </si>
  <si>
    <t>E 7 St &amp; Avenue A</t>
  </si>
  <si>
    <t>E 4 St &amp; 2 Ave</t>
  </si>
  <si>
    <t>W 55 St &amp; 6 Ave</t>
  </si>
  <si>
    <t>Franklin St &amp; Dupont St</t>
  </si>
  <si>
    <t>12 Ave &amp; W 40 St</t>
  </si>
  <si>
    <t>W 24 St &amp; 7 Ave</t>
  </si>
  <si>
    <t>Metropolitan Ave &amp; Bedford Ave</t>
  </si>
  <si>
    <t>Central Park West &amp; W 85 St</t>
  </si>
  <si>
    <t>West Thames St</t>
  </si>
  <si>
    <t>W 41 St &amp; 8 Ave</t>
  </si>
  <si>
    <t>6 Ave &amp; W 33 St</t>
  </si>
  <si>
    <t>1 Ave &amp; E 62 St</t>
  </si>
  <si>
    <t>E 47 St &amp; 1 Ave</t>
  </si>
  <si>
    <t>W 88 St &amp; West End Ave</t>
  </si>
  <si>
    <t>Bank St &amp; Hudson St</t>
  </si>
  <si>
    <t>Pershing Square North</t>
  </si>
  <si>
    <t>W 31 St &amp; 7 Ave</t>
  </si>
  <si>
    <t>E 60 St &amp; York Ave</t>
  </si>
  <si>
    <t>Cliff St &amp; Fulton St</t>
  </si>
  <si>
    <t>3 Ave &amp; E 62 St</t>
  </si>
  <si>
    <t>E 20 St &amp; 2 Ave</t>
  </si>
  <si>
    <t>E 30 St &amp; Park Ave S</t>
  </si>
  <si>
    <t>W 70 St &amp; Amsterdam Ave</t>
  </si>
  <si>
    <t>1 Ave &amp; E 94 St</t>
  </si>
  <si>
    <t>Madison Ave &amp; E 99 St</t>
  </si>
  <si>
    <t>Berkeley Pl &amp; 6 Ave</t>
  </si>
  <si>
    <t>W 52 St &amp; 9 Ave</t>
  </si>
  <si>
    <t>Broadway &amp; W 55 St</t>
  </si>
  <si>
    <t>W 37 St &amp; 10 Ave</t>
  </si>
  <si>
    <t>Driggs Ave &amp; Lorimer St</t>
  </si>
  <si>
    <t>E 55 St &amp; 2 Ave</t>
  </si>
  <si>
    <t>5 Ave &amp; E 93 St</t>
  </si>
  <si>
    <t>E 58 St &amp; Madison Ave</t>
  </si>
  <si>
    <t>W 87 St  &amp; Amsterdam Ave</t>
  </si>
  <si>
    <t>11 Ave &amp; W 59 St</t>
  </si>
  <si>
    <t>W 18 St &amp; 6 Ave</t>
  </si>
  <si>
    <t>W 39 St &amp; 9 Ave</t>
  </si>
  <si>
    <t>Kane St &amp; Clinton St</t>
  </si>
  <si>
    <t>W 15 St &amp; 7 Ave</t>
  </si>
  <si>
    <t>Fulton St &amp; Rockwell Pl</t>
  </si>
  <si>
    <t>Clermont Ave &amp; Lafayette Ave</t>
  </si>
  <si>
    <t>E 12 St &amp; 3 Ave</t>
  </si>
  <si>
    <t>S 4 St &amp; Rodney St</t>
  </si>
  <si>
    <t>W 67 St &amp; Broadway</t>
  </si>
  <si>
    <t>Pike St &amp; E Broadway</t>
  </si>
  <si>
    <t>Greenwich St &amp; Hubert St</t>
  </si>
  <si>
    <t>Union Ave &amp; Wallabout St</t>
  </si>
  <si>
    <t>Division Ave &amp; Hooper St</t>
  </si>
  <si>
    <t>Broadway &amp; W 60 St</t>
  </si>
  <si>
    <t>W 33 St &amp; 7 Ave</t>
  </si>
  <si>
    <t>1 Ave &amp; E 18 St</t>
  </si>
  <si>
    <t>Hudson St &amp; Reade St</t>
  </si>
  <si>
    <t>2 Ave &amp; E 99 St</t>
  </si>
  <si>
    <t>5 Ave &amp; E 63 St</t>
  </si>
  <si>
    <t>E 76 St &amp; 3 Ave</t>
  </si>
  <si>
    <t>Riverside Dr &amp; W 104 St</t>
  </si>
  <si>
    <t>W 106 St &amp; Amsterdam Ave</t>
  </si>
  <si>
    <t>W 82 St &amp; Central Park West</t>
  </si>
  <si>
    <t>Throop Ave &amp; Myrtle Ave</t>
  </si>
  <si>
    <t>Broad St &amp; Bridge St</t>
  </si>
  <si>
    <t>W 52 St &amp; 11 Ave</t>
  </si>
  <si>
    <t>Peck Slip &amp; Front St</t>
  </si>
  <si>
    <t>E 25 St &amp; 1 Ave</t>
  </si>
  <si>
    <t>Brooklyn Bridge Park - Pier 2</t>
  </si>
  <si>
    <t>Cadman Plaza E &amp; Tillary St</t>
  </si>
  <si>
    <t>Commerce St &amp; Van Brunt St</t>
  </si>
  <si>
    <t>Atlantic Ave &amp; Furman St</t>
  </si>
  <si>
    <t>Jackson Ave &amp; 46 Rd</t>
  </si>
  <si>
    <t>46 Ave &amp; 5 St</t>
  </si>
  <si>
    <t>Mercer St &amp; Bleecker St</t>
  </si>
  <si>
    <t>E 81 St &amp; York Ave</t>
  </si>
  <si>
    <t>E 74 St &amp; 1 Ave</t>
  </si>
  <si>
    <t>Franklin St &amp; W Broadway</t>
  </si>
  <si>
    <t>W 13 St &amp; 6 Ave</t>
  </si>
  <si>
    <t>John St &amp; William St</t>
  </si>
  <si>
    <t>Banker St &amp; Meserole Ave</t>
  </si>
  <si>
    <t>W 47 St &amp; 10 Ave</t>
  </si>
  <si>
    <t>E 27 St &amp; 1 Ave</t>
  </si>
  <si>
    <t>Watts St &amp; Greenwich St</t>
  </si>
  <si>
    <t>E 5 St &amp; Avenue C</t>
  </si>
  <si>
    <t>Bond St &amp; Schermerhorn St</t>
  </si>
  <si>
    <t>5 Ave &amp; E 78 St</t>
  </si>
  <si>
    <t>5 Ave &amp; E 73 St</t>
  </si>
  <si>
    <t>Columbia Heights &amp; Cranberry St</t>
  </si>
  <si>
    <t>Hicks St &amp; Montague St</t>
  </si>
  <si>
    <t>East End Ave &amp; E 86 St</t>
  </si>
  <si>
    <t>5 Ave &amp; E 29 St</t>
  </si>
  <si>
    <t>E 2 St &amp; Avenue B</t>
  </si>
  <si>
    <t>Riverside Dr &amp; W 72 St</t>
  </si>
  <si>
    <t>E 19 St &amp; 3 Ave</t>
  </si>
  <si>
    <t>E 13 St &amp; Avenue A</t>
  </si>
  <si>
    <t>E 40 St &amp; 5 Ave</t>
  </si>
  <si>
    <t>E 81 St &amp; 3 Ave</t>
  </si>
  <si>
    <t>Murray St &amp; Greenwich St</t>
  </si>
  <si>
    <t>E 33 St &amp; 5 Ave</t>
  </si>
  <si>
    <t>W 20 St &amp; 7 Ave</t>
  </si>
  <si>
    <t>Henry St &amp; Poplar St</t>
  </si>
  <si>
    <t>Central Park W &amp; W 96 St</t>
  </si>
  <si>
    <t>DeKalb Ave &amp; Hudson Ave</t>
  </si>
  <si>
    <t>Emerson Pl &amp; Myrtle Ave</t>
  </si>
  <si>
    <t>E 2 St &amp; 2 Ave</t>
  </si>
  <si>
    <t>Willoughby St &amp; Fleet St</t>
  </si>
  <si>
    <t>Clinton Ave &amp; Myrtle Ave</t>
  </si>
  <si>
    <t>Graham Ave &amp; Conselyea St</t>
  </si>
  <si>
    <t>Amsterdam Ave &amp; W 82 St</t>
  </si>
  <si>
    <t>Richardson St &amp; N Henry St</t>
  </si>
  <si>
    <t>Lexington Ave &amp; E 24 St</t>
  </si>
  <si>
    <t>Bialystoker Pl &amp; Delancey St</t>
  </si>
  <si>
    <t>E 55 St &amp; Lexington Ave</t>
  </si>
  <si>
    <t>Concord St &amp; Bridge St</t>
  </si>
  <si>
    <t>Leonard St &amp; Church St</t>
  </si>
  <si>
    <t>Cadman Plaza West &amp; Montague St</t>
  </si>
  <si>
    <t>Willoughby Ave &amp; Hall St</t>
  </si>
  <si>
    <t>St James Pl &amp; Oliver St</t>
  </si>
  <si>
    <t>W 25 St &amp; 6 Ave</t>
  </si>
  <si>
    <t>W 37 St &amp; Broadway</t>
  </si>
  <si>
    <t>W 100 St &amp; Manhattan Ave</t>
  </si>
  <si>
    <t>Graham Ave &amp; Withers St</t>
  </si>
  <si>
    <t>Leonard St &amp; Boerum St</t>
  </si>
  <si>
    <t>W 26 St &amp; 10 Ave</t>
  </si>
  <si>
    <t>Catherine St &amp; Monroe St</t>
  </si>
  <si>
    <t>Central Park West &amp; W 68 St</t>
  </si>
  <si>
    <t>E 75 St &amp; 3 Ave</t>
  </si>
  <si>
    <t>Broadway &amp; W 41 St</t>
  </si>
  <si>
    <t>W 27 St &amp; 7 Ave</t>
  </si>
  <si>
    <t>Warren St &amp; Church St</t>
  </si>
  <si>
    <t>Riverside Dr &amp; W 82 St</t>
  </si>
  <si>
    <t>E 11 St &amp; 1 Ave</t>
  </si>
  <si>
    <t>William St &amp; Pine St</t>
  </si>
  <si>
    <t>Court St &amp; State St</t>
  </si>
  <si>
    <t>Broadway &amp; Berry St</t>
  </si>
  <si>
    <t>E 35 St &amp; 3 Ave</t>
  </si>
  <si>
    <t>LaGuardia Pl &amp; W 3 St</t>
  </si>
  <si>
    <t>E 80 St &amp; 2 Ave</t>
  </si>
  <si>
    <t>W 21 St &amp; 6 Ave</t>
  </si>
  <si>
    <t>Albany Ave &amp; Fulton St</t>
  </si>
  <si>
    <t>Lewis Ave &amp; Decatur St</t>
  </si>
  <si>
    <t>Washington Park</t>
  </si>
  <si>
    <t>W 74 St &amp; Columbus Ave</t>
  </si>
  <si>
    <t>S Portland Ave &amp; Hanson Pl</t>
  </si>
  <si>
    <t>Carroll St &amp; 6 Ave</t>
  </si>
  <si>
    <t>E 20 St &amp; Park Ave</t>
  </si>
  <si>
    <t>Boerum St &amp; Broadway</t>
  </si>
  <si>
    <t>Hope St &amp; Union Ave</t>
  </si>
  <si>
    <t>Norman Ave &amp; Leonard St - 2</t>
  </si>
  <si>
    <t>Greenwich Ave &amp; Charles St</t>
  </si>
  <si>
    <t>E 11 St &amp; Broadway</t>
  </si>
  <si>
    <t>E 84 St &amp; Park Ave</t>
  </si>
  <si>
    <t>Jay St &amp; Tech Pl</t>
  </si>
  <si>
    <t>Vernon Blvd &amp; 50 Ave</t>
  </si>
  <si>
    <t>W 107 St &amp; Columbus Ave</t>
  </si>
  <si>
    <t>Amsterdam Ave &amp; W 73 St</t>
  </si>
  <si>
    <t>E 51 St &amp; Lexington Ave</t>
  </si>
  <si>
    <t>Broadway &amp; W 32 St</t>
  </si>
  <si>
    <t>Forsyth St &amp; Canal St</t>
  </si>
  <si>
    <t>45 Rd &amp; 11 St</t>
  </si>
  <si>
    <t>Center Blvd &amp; Borden Ave</t>
  </si>
  <si>
    <t>E 6 St &amp; Avenue D</t>
  </si>
  <si>
    <t>Water - Whitehall Plaza</t>
  </si>
  <si>
    <t>5 Ave &amp; 3 St</t>
  </si>
  <si>
    <t>W 11 St &amp; 6 Ave</t>
  </si>
  <si>
    <t>9 Ave &amp; W 18 St</t>
  </si>
  <si>
    <t>Meserole Ave &amp; Manhattan Ave</t>
  </si>
  <si>
    <t>Berry St &amp; N 8 St</t>
  </si>
  <si>
    <t>Monroe St &amp; Classon Ave</t>
  </si>
  <si>
    <t>Eckford St &amp; Engert Ave</t>
  </si>
  <si>
    <t>E 58 St &amp; 3 Ave</t>
  </si>
  <si>
    <t>Graham Ave &amp; Grand St</t>
  </si>
  <si>
    <t>Metropolitan Ave &amp; Meeker Ave</t>
  </si>
  <si>
    <t>W 95 St &amp; Broadway</t>
  </si>
  <si>
    <t>21 St &amp; Queens Plaza North</t>
  </si>
  <si>
    <t>West End Ave &amp; W 107 St</t>
  </si>
  <si>
    <t>W 37 St &amp; 5 Ave</t>
  </si>
  <si>
    <t>Graham Ave &amp; Herbert St</t>
  </si>
  <si>
    <t>Tompkins Ave &amp; Hopkins St</t>
  </si>
  <si>
    <t>Nassau Ave &amp; Newell St</t>
  </si>
  <si>
    <t>E 78 St &amp; 2 Ave</t>
  </si>
  <si>
    <t>Macon St &amp; Nostrand Ave</t>
  </si>
  <si>
    <t>Pike St &amp; Monroe St</t>
  </si>
  <si>
    <t>Harrison St &amp; Hudson St</t>
  </si>
  <si>
    <t>Wythe Ave &amp; Metropolitan Ave</t>
  </si>
  <si>
    <t>Willoughby Ave &amp; Tompkins Ave</t>
  </si>
  <si>
    <t>Myrtle Ave &amp; Marcy Ave</t>
  </si>
  <si>
    <t>Avenue D &amp; E 8 St</t>
  </si>
  <si>
    <t>Montague St &amp; Clinton St</t>
  </si>
  <si>
    <t>Fulton St &amp; Washington Ave</t>
  </si>
  <si>
    <t>Lexington Ave &amp; E 29 St</t>
  </si>
  <si>
    <t>Lexington Ave &amp; Classon Ave</t>
  </si>
  <si>
    <t>South St &amp; Whitehall St</t>
  </si>
  <si>
    <t>Lispenard St &amp; Broadway</t>
  </si>
  <si>
    <t>Carroll St &amp; Columbia St</t>
  </si>
  <si>
    <t>Grand Army Plaza &amp; Plaza St West</t>
  </si>
  <si>
    <t>3 St &amp; 7 Ave</t>
  </si>
  <si>
    <t>Hancock St &amp; Bedford Ave</t>
  </si>
  <si>
    <t>W 90 St &amp; Amsterdam Ave</t>
  </si>
  <si>
    <t>E 67 St &amp; Park Ave</t>
  </si>
  <si>
    <t>Madison St &amp; Clinton St</t>
  </si>
  <si>
    <t>47 Ave &amp; 31 St</t>
  </si>
  <si>
    <t>Broadway &amp; W 39 St</t>
  </si>
  <si>
    <t>E 9 St &amp; Avenue C</t>
  </si>
  <si>
    <t>E 97 St &amp; Madison Ave</t>
  </si>
  <si>
    <t>Smith St &amp; 9 St</t>
  </si>
  <si>
    <t>Madison St &amp; Montgomery St</t>
  </si>
  <si>
    <t>Riverside Dr &amp; W 89 St</t>
  </si>
  <si>
    <t>Reed St &amp; Van Brunt St</t>
  </si>
  <si>
    <t>E 48 St &amp; 3 Ave</t>
  </si>
  <si>
    <t>Putnam Ave &amp; Throop Ave</t>
  </si>
  <si>
    <t>Marcus Garvey Blvd &amp; Macon St</t>
  </si>
  <si>
    <t>West End Ave &amp; W 94 St</t>
  </si>
  <si>
    <t>Central Park West &amp; W 100 St</t>
  </si>
  <si>
    <t>Putnam Ave &amp; Nostrand Ave</t>
  </si>
  <si>
    <t>Age</t>
  </si>
  <si>
    <t>Day</t>
  </si>
  <si>
    <t>Trip data</t>
  </si>
  <si>
    <t>Customer segments</t>
  </si>
  <si>
    <t>Age group</t>
  </si>
  <si>
    <t>Start Age</t>
  </si>
  <si>
    <t>Age range</t>
  </si>
  <si>
    <t>20-29</t>
  </si>
  <si>
    <t>30-39</t>
  </si>
  <si>
    <t>40-49</t>
  </si>
  <si>
    <t>50-59</t>
  </si>
  <si>
    <t>60-69</t>
  </si>
  <si>
    <t>70-79</t>
  </si>
  <si>
    <t>80-89</t>
  </si>
  <si>
    <t>Age range with most common bike use</t>
  </si>
  <si>
    <t>90-99</t>
  </si>
  <si>
    <t>female</t>
  </si>
  <si>
    <t>Row Labels</t>
  </si>
  <si>
    <t>Grand Total</t>
  </si>
  <si>
    <t>Count of Gender</t>
  </si>
  <si>
    <t>Mon</t>
  </si>
  <si>
    <t>Tue</t>
  </si>
  <si>
    <t>Wed</t>
  </si>
  <si>
    <t>Thu</t>
  </si>
  <si>
    <t>Fri</t>
  </si>
  <si>
    <t>Sat</t>
  </si>
  <si>
    <t>Sun</t>
  </si>
  <si>
    <t>Count of Day</t>
  </si>
  <si>
    <t>Count of Start Station</t>
  </si>
  <si>
    <t>Bayard St &amp; Baxter St to Bayard St &amp; Baxter St</t>
  </si>
  <si>
    <t>Central Park S &amp; 6 Ave to Central Park S &amp; 6 Ave</t>
  </si>
  <si>
    <t>Pershing Square North to W 33 St &amp; 7 Ave</t>
  </si>
  <si>
    <t>Rivington St &amp; Chrystie St to W Broadway &amp; Spring St</t>
  </si>
  <si>
    <t>University Pl &amp; E 14 St to Washington Pl &amp; Broadway</t>
  </si>
  <si>
    <t>W 20 St &amp; 8 Ave to W 26 St &amp; 8 Ave</t>
  </si>
  <si>
    <t>W 26 St &amp; 8 Ave to W 38 St &amp; 8 Ave</t>
  </si>
  <si>
    <t>York St &amp; Jay St to Rivington St &amp; Chrystie St</t>
  </si>
  <si>
    <t>Count of Trip data</t>
  </si>
  <si>
    <t>Count of User Type</t>
  </si>
  <si>
    <t>Count of Age group</t>
  </si>
  <si>
    <t>Trip da</t>
  </si>
  <si>
    <t>Count of End Station</t>
  </si>
  <si>
    <t>Minimum trip duration</t>
  </si>
  <si>
    <t>Maximum trip duration</t>
  </si>
  <si>
    <t xml:space="preserve">Average trip duration      </t>
  </si>
  <si>
    <t>Date</t>
  </si>
  <si>
    <t>Duration</t>
  </si>
  <si>
    <t>(blank)</t>
  </si>
  <si>
    <t>customer distribution</t>
  </si>
  <si>
    <t>Gender Distribution</t>
  </si>
  <si>
    <t>Day Distribution</t>
  </si>
  <si>
    <t>Top Start Stations</t>
  </si>
  <si>
    <t>Age-range Distribution</t>
  </si>
  <si>
    <t>Top End Stations</t>
  </si>
  <si>
    <t>Common trips</t>
  </si>
  <si>
    <t>1 Pl &amp; Clinton St</t>
  </si>
  <si>
    <t>Duration Time</t>
  </si>
  <si>
    <t>1 Ave &amp; E 68 St to E 47 St &amp; Park Ave</t>
  </si>
  <si>
    <t>Berkeley Pl &amp; 7 Ave to Bergen St &amp; Smith St</t>
  </si>
  <si>
    <t>E 10 St &amp; 5 Ave to Columbus Ave &amp; W 72 St</t>
  </si>
  <si>
    <t>Lafayette St &amp; E 8 St to Division St &amp; Bowery</t>
  </si>
  <si>
    <t>Throop Ave &amp; Myrtle Ave to Forsyth St &amp; Broome St</t>
  </si>
  <si>
    <t>01</t>
  </si>
  <si>
    <t>:25</t>
  </si>
  <si>
    <t>:23</t>
  </si>
  <si>
    <t>:15</t>
  </si>
  <si>
    <t>:03</t>
  </si>
  <si>
    <t>:07</t>
  </si>
  <si>
    <t>02</t>
  </si>
  <si>
    <t>Max of Duration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</si>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</sst>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9">
    <xf numFmtId="0" fontId="0" fillId="0" borderId="0" xfId="0"/>
    <xf numFmtId="0" fontId="5" fillId="0" borderId="0" xfId="0" applyFont="1"/>
    <xf numFmtId="0" fontId="7" fillId="0" borderId="0" xfId="0" applyFont="1"/>
    <xf numFmtId="0" fontId="0" fillId="0" borderId="0" xfId="0" applyAlignment="1">
      <alignment horizontal="center"/>
    </xf>
    <xf numFmtId="0" fontId="4" fillId="0" borderId="0" xfId="0" applyFont="1"/>
    <xf numFmtId="0" fontId="0" fillId="0" borderId="0" xfId="0" pivotButton="1"/>
    <xf numFmtId="0" fontId="0" fillId="0" borderId="0" xfId="0" applyAlignment="1">
      <alignment horizontal="left"/>
    </xf>
    <xf numFmtId="21" fontId="6" fillId="0" borderId="0" xfId="0" applyNumberFormat="1" applyFont="1"/>
    <xf numFmtId="14" fontId="7" fillId="0" borderId="0" xfId="0" applyNumberFormat="1" applyFont="1"/>
    <xf numFmtId="14" fontId="6" fillId="0" borderId="0" xfId="0" applyNumberFormat="1" applyFont="1"/>
    <xf numFmtId="14" fontId="0" fillId="0" borderId="0" xfId="0" applyNumberFormat="1"/>
    <xf numFmtId="21" fontId="0" fillId="0" borderId="0" xfId="0" applyNumberFormat="1"/>
    <xf numFmtId="22" fontId="0" fillId="0" borderId="0" xfId="0" applyNumberForma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0" fillId="0" borderId="0" xfId="0" applyAlignment="1">
      <alignment horizontal="left" indent="1"/>
    </xf>
    <xf numFmtId="0" fontId="0" fillId="0" borderId="0" xfId="0" applyAlignment="1">
      <alignment horizontal="left" indent="2"/>
    </xf>
    <xf numFmtId="0" fontId="2" fillId="0" borderId="0" xfId="0" applyFont="1"/>
    <xf numFmtId="0" fontId="1" fillId="0" borderId="0" xfId="0" applyFont="1"/>
    <xf numFmtId="0" fontId="0" fillId="0" borderId="0" xfId="0" applyAlignment="1">
      <alignment horizont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[Barakat Akinsiku - Bikeshare_Project E.xlsx]Analysis!PivotTable2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Day by bike trips</a:t>
            </a:r>
            <a:endParaRPr lang="en-US" b="1"/>
          </a:p>
        </c:rich>
      </c:tx>
      <c:layout>
        <c:manualLayout>
          <c:xMode val="edge"/>
          <c:yMode val="edge"/>
          <c:x val="0.386944444444444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Total</c:v>
                </c:pt>
              </c:strCache>
            </c:strRef>
          </c:tx>
          <c:spPr>
            <a:solidFill>
              <a:schemeClr val="accent1"/>
            </a:solidFill>
            <a:ln>
              <a:noFill/>
            </a:ln>
            <a:effectLst/>
          </c:spPr>
          <c:invertIfNegative val="0"/>
          <c:cat>
            <c:strRef>
              <c:f>Analysis!$A$4:$A$11</c:f>
              <c:strCache>
                <c:ptCount val="7"/>
                <c:pt idx="0">
                  <c:v>Wed</c:v>
                </c:pt>
                <c:pt idx="1">
                  <c:v>Thu</c:v>
                </c:pt>
                <c:pt idx="2">
                  <c:v>Fri</c:v>
                </c:pt>
                <c:pt idx="3">
                  <c:v>Tue</c:v>
                </c:pt>
                <c:pt idx="4">
                  <c:v>Mon</c:v>
                </c:pt>
                <c:pt idx="5">
                  <c:v>Sat</c:v>
                </c:pt>
                <c:pt idx="6">
                  <c:v>Sun</c:v>
                </c:pt>
              </c:strCache>
            </c:strRef>
          </c:cat>
          <c:val>
            <c:numRef>
              <c:f>Analysis!$B$4:$B$11</c:f>
              <c:numCache>
                <c:formatCode>General</c:formatCode>
                <c:ptCount val="7"/>
                <c:pt idx="0">
                  <c:v>119</c:v>
                </c:pt>
                <c:pt idx="1">
                  <c:v>117</c:v>
                </c:pt>
                <c:pt idx="2">
                  <c:v>96</c:v>
                </c:pt>
                <c:pt idx="3">
                  <c:v>89</c:v>
                </c:pt>
                <c:pt idx="4">
                  <c:v>83</c:v>
                </c:pt>
                <c:pt idx="5">
                  <c:v>83</c:v>
                </c:pt>
                <c:pt idx="6">
                  <c:v>74</c:v>
                </c:pt>
              </c:numCache>
            </c:numRef>
          </c:val>
          <c:extLst>
            <c:ext xmlns:c16="http://schemas.microsoft.com/office/drawing/2014/chart" uri="{C3380CC4-5D6E-409C-BE32-E72D297353CC}">
              <c16:uniqueId val="{00000000-73D1-4E9E-9234-261B0B2F2C24}"/>
            </c:ext>
          </c:extLst>
        </c:ser>
        <c:dLbls>
          <c:showLegendKey val="0"/>
          <c:showVal val="0"/>
          <c:showCatName val="0"/>
          <c:showSerName val="0"/>
          <c:showPercent val="0"/>
          <c:showBubbleSize val="0"/>
        </c:dLbls>
        <c:gapWidth val="219"/>
        <c:overlap val="-27"/>
        <c:axId val="781435584"/>
        <c:axId val="781426848"/>
      </c:barChart>
      <c:catAx>
        <c:axId val="78143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1426848"/>
        <c:crosses val="autoZero"/>
        <c:auto val="1"/>
        <c:lblAlgn val="ctr"/>
        <c:lblOffset val="100"/>
        <c:noMultiLvlLbl val="0"/>
      </c:catAx>
      <c:valAx>
        <c:axId val="781426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143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GB"/>
              <a:t>User Type Distribution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684492563429572"/>
          <c:y val="0.17424904172646524"/>
          <c:w val="0.56184167345301617"/>
          <c:h val="0.69182423823852912"/>
        </c:manualLayout>
      </c:layout>
      <c:doughnut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4CC-4257-8922-EA7A7D26E98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4CC-4257-8922-EA7A7D26E9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Customer</c:v>
              </c:pt>
              <c:pt idx="1">
                <c:v>Subscriber</c:v>
              </c:pt>
            </c:strLit>
          </c:cat>
          <c:val>
            <c:numLit>
              <c:formatCode>General</c:formatCode>
              <c:ptCount val="2"/>
              <c:pt idx="0">
                <c:v>73</c:v>
              </c:pt>
              <c:pt idx="1">
                <c:v>588</c:v>
              </c:pt>
            </c:numLit>
          </c:val>
          <c:extLst>
            <c:ext xmlns:c16="http://schemas.microsoft.com/office/drawing/2014/chart" uri="{C3380CC4-5D6E-409C-BE32-E72D297353CC}">
              <c16:uniqueId val="{00000004-D4CC-4257-8922-EA7A7D26E984}"/>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Distribution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67-4CB3-965C-04B64C147B3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67-4CB3-965C-04B64C147B3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867-4CB3-965C-04B64C147B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125</c:v>
              </c:pt>
              <c:pt idx="1">
                <c:v>457</c:v>
              </c:pt>
            </c:numLit>
          </c:val>
          <c:extLst>
            <c:ext xmlns:c16="http://schemas.microsoft.com/office/drawing/2014/chart" uri="{C3380CC4-5D6E-409C-BE32-E72D297353CC}">
              <c16:uniqueId val="{00000006-8867-4CB3-965C-04B64C147B3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Start Stations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31345163043997"/>
          <c:y val="0.18155922066054958"/>
          <c:w val="0.61838140806360364"/>
          <c:h val="0.7234637950992413"/>
        </c:manualLayout>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E 32 St &amp; Park Ave</c:v>
              </c:pt>
              <c:pt idx="1">
                <c:v>Duane St &amp; Greenwich St</c:v>
              </c:pt>
              <c:pt idx="2">
                <c:v>Bayard St &amp; Baxter St</c:v>
              </c:pt>
              <c:pt idx="3">
                <c:v>W 20 St &amp; 11 Ave</c:v>
              </c:pt>
              <c:pt idx="4">
                <c:v>Pershing Square North</c:v>
              </c:pt>
              <c:pt idx="5">
                <c:v>Lafayette St &amp; E 8 St</c:v>
              </c:pt>
              <c:pt idx="6">
                <c:v>2 Ave &amp; E 31 St</c:v>
              </c:pt>
              <c:pt idx="7">
                <c:v>W 43 St &amp; 6 Ave</c:v>
              </c:pt>
              <c:pt idx="8">
                <c:v>West St &amp; Chambers St</c:v>
              </c:pt>
              <c:pt idx="9">
                <c:v>Central Park S &amp; 6 Ave</c:v>
              </c:pt>
            </c:strLit>
          </c:cat>
          <c:val>
            <c:numLit>
              <c:formatCode>General</c:formatCode>
              <c:ptCount val="10"/>
              <c:pt idx="0">
                <c:v>6</c:v>
              </c:pt>
              <c:pt idx="1">
                <c:v>6</c:v>
              </c:pt>
              <c:pt idx="2">
                <c:v>6</c:v>
              </c:pt>
              <c:pt idx="3">
                <c:v>6</c:v>
              </c:pt>
              <c:pt idx="4">
                <c:v>6</c:v>
              </c:pt>
              <c:pt idx="5">
                <c:v>7</c:v>
              </c:pt>
              <c:pt idx="6">
                <c:v>7</c:v>
              </c:pt>
              <c:pt idx="7">
                <c:v>7</c:v>
              </c:pt>
              <c:pt idx="8">
                <c:v>8</c:v>
              </c:pt>
              <c:pt idx="9">
                <c:v>12</c:v>
              </c:pt>
            </c:numLit>
          </c:val>
          <c:extLst>
            <c:ext xmlns:c16="http://schemas.microsoft.com/office/drawing/2014/chart" uri="{C3380CC4-5D6E-409C-BE32-E72D297353CC}">
              <c16:uniqueId val="{00000000-FD89-429C-A30B-34B9399349A5}"/>
            </c:ext>
          </c:extLst>
        </c:ser>
        <c:dLbls>
          <c:dLblPos val="outEnd"/>
          <c:showLegendKey val="0"/>
          <c:showVal val="1"/>
          <c:showCatName val="0"/>
          <c:showSerName val="0"/>
          <c:showPercent val="0"/>
          <c:showBubbleSize val="0"/>
        </c:dLbls>
        <c:gapWidth val="182"/>
        <c:axId val="323454832"/>
        <c:axId val="323451920"/>
      </c:barChart>
      <c:catAx>
        <c:axId val="3234548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23451920"/>
        <c:crosses val="autoZero"/>
        <c:auto val="1"/>
        <c:lblAlgn val="ctr"/>
        <c:lblOffset val="100"/>
        <c:noMultiLvlLbl val="0"/>
      </c:catAx>
      <c:valAx>
        <c:axId val="32345192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2345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End Stations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1 Ave &amp; E 68 St</c:v>
              </c:pt>
              <c:pt idx="1">
                <c:v>Greenwich Ave &amp; 8 Ave</c:v>
              </c:pt>
              <c:pt idx="2">
                <c:v>E 15 St &amp; 3 Ave</c:v>
              </c:pt>
              <c:pt idx="3">
                <c:v>South End Ave &amp; Liberty St</c:v>
              </c:pt>
              <c:pt idx="4">
                <c:v>West St &amp; Chambers St</c:v>
              </c:pt>
              <c:pt idx="5">
                <c:v>E 23 St &amp; 1 Ave</c:v>
              </c:pt>
              <c:pt idx="6">
                <c:v>W 33 St &amp; 7 Ave</c:v>
              </c:pt>
              <c:pt idx="7">
                <c:v>W 38 St &amp; 8 Ave</c:v>
              </c:pt>
              <c:pt idx="8">
                <c:v>E 7 St &amp; Avenue A</c:v>
              </c:pt>
              <c:pt idx="9">
                <c:v>E 17 St &amp; Broadway</c:v>
              </c:pt>
            </c:strLit>
          </c:cat>
          <c:val>
            <c:numLit>
              <c:formatCode>General</c:formatCode>
              <c:ptCount val="10"/>
              <c:pt idx="0">
                <c:v>6</c:v>
              </c:pt>
              <c:pt idx="1">
                <c:v>6</c:v>
              </c:pt>
              <c:pt idx="2">
                <c:v>6</c:v>
              </c:pt>
              <c:pt idx="3">
                <c:v>6</c:v>
              </c:pt>
              <c:pt idx="4">
                <c:v>6</c:v>
              </c:pt>
              <c:pt idx="5">
                <c:v>6</c:v>
              </c:pt>
              <c:pt idx="6">
                <c:v>8</c:v>
              </c:pt>
              <c:pt idx="7">
                <c:v>8</c:v>
              </c:pt>
              <c:pt idx="8">
                <c:v>10</c:v>
              </c:pt>
              <c:pt idx="9">
                <c:v>10</c:v>
              </c:pt>
            </c:numLit>
          </c:val>
          <c:extLst>
            <c:ext xmlns:c16="http://schemas.microsoft.com/office/drawing/2014/chart" uri="{C3380CC4-5D6E-409C-BE32-E72D297353CC}">
              <c16:uniqueId val="{00000000-B5D4-4367-BD43-1DB0CA754BC1}"/>
            </c:ext>
          </c:extLst>
        </c:ser>
        <c:dLbls>
          <c:dLblPos val="outEnd"/>
          <c:showLegendKey val="0"/>
          <c:showVal val="1"/>
          <c:showCatName val="0"/>
          <c:showSerName val="0"/>
          <c:showPercent val="0"/>
          <c:showBubbleSize val="0"/>
        </c:dLbls>
        <c:gapWidth val="182"/>
        <c:axId val="646133920"/>
        <c:axId val="646134752"/>
      </c:barChart>
      <c:catAx>
        <c:axId val="646133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34752"/>
        <c:crosses val="autoZero"/>
        <c:auto val="1"/>
        <c:lblAlgn val="ctr"/>
        <c:lblOffset val="100"/>
        <c:noMultiLvlLbl val="0"/>
      </c:catAx>
      <c:valAx>
        <c:axId val="646134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3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Destinations with</a:t>
            </a:r>
            <a:r>
              <a:rPr lang="en-US" b="1" baseline="0"/>
              <a:t> Longest Trip Duration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5"/>
              <c:pt idx="0">
                <c:v>Lafayette St &amp; E 8 St to Division St &amp; Bowery 02 :03</c:v>
              </c:pt>
              <c:pt idx="1">
                <c:v>1 Ave &amp; E 68 St to E 47 St &amp; Park Ave 01 :25</c:v>
              </c:pt>
              <c:pt idx="2">
                <c:v>Throop Ave &amp; Myrtle Ave to Forsyth St &amp; Broome St 01 :23</c:v>
              </c:pt>
              <c:pt idx="3">
                <c:v>Berkeley Pl &amp; 7 Ave to Bergen St &amp; Smith St 01 :15</c:v>
              </c:pt>
              <c:pt idx="4">
                <c:v>E 10 St &amp; 5 Ave to Columbus Ave &amp; W 72 St 01 :07</c:v>
              </c:pt>
            </c:strLit>
          </c:cat>
          <c:val>
            <c:numLit>
              <c:formatCode>General</c:formatCode>
              <c:ptCount val="5"/>
              <c:pt idx="0">
                <c:v>8.549768518518519E-2</c:v>
              </c:pt>
              <c:pt idx="1">
                <c:v>5.9398148148148144E-2</c:v>
              </c:pt>
              <c:pt idx="2">
                <c:v>5.7928240740740738E-2</c:v>
              </c:pt>
              <c:pt idx="3">
                <c:v>5.2696759259259263E-2</c:v>
              </c:pt>
              <c:pt idx="4">
                <c:v>4.673611111111111E-2</c:v>
              </c:pt>
            </c:numLit>
          </c:val>
          <c:extLst>
            <c:ext xmlns:c16="http://schemas.microsoft.com/office/drawing/2014/chart" uri="{C3380CC4-5D6E-409C-BE32-E72D297353CC}">
              <c16:uniqueId val="{00000000-9191-4AA4-8B3A-7751295AAD77}"/>
            </c:ext>
          </c:extLst>
        </c:ser>
        <c:dLbls>
          <c:showLegendKey val="0"/>
          <c:showVal val="0"/>
          <c:showCatName val="0"/>
          <c:showSerName val="0"/>
          <c:showPercent val="0"/>
          <c:showBubbleSize val="0"/>
        </c:dLbls>
        <c:gapWidth val="219"/>
        <c:overlap val="-27"/>
        <c:axId val="1019182719"/>
        <c:axId val="1019178143"/>
      </c:barChart>
      <c:catAx>
        <c:axId val="1019182719"/>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19178143"/>
        <c:crosses val="autoZero"/>
        <c:auto val="1"/>
        <c:lblAlgn val="ctr"/>
        <c:lblOffset val="100"/>
        <c:noMultiLvlLbl val="1"/>
      </c:catAx>
      <c:valAx>
        <c:axId val="1019178143"/>
        <c:scaling>
          <c:orientation val="minMax"/>
        </c:scaling>
        <c:delete val="1"/>
        <c:axPos val="l"/>
        <c:numFmt formatCode="General" sourceLinked="1"/>
        <c:majorTickMark val="out"/>
        <c:minorTickMark val="none"/>
        <c:tickLblPos val="nextTo"/>
        <c:crossAx val="101918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Top</a:t>
            </a:r>
            <a:r>
              <a:rPr lang="en-GB" b="1" baseline="0"/>
              <a:t> users by Age group</a:t>
            </a:r>
            <a:endParaRPr lang="en-GB" b="1"/>
          </a:p>
        </c:rich>
      </c:tx>
      <c:layout>
        <c:manualLayout>
          <c:xMode val="edge"/>
          <c:yMode val="edge"/>
          <c:x val="0.36196522309711288"/>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7"/>
              <c:pt idx="0">
                <c:v>30-39</c:v>
              </c:pt>
              <c:pt idx="1">
                <c:v>40-49</c:v>
              </c:pt>
              <c:pt idx="2">
                <c:v>50-59</c:v>
              </c:pt>
              <c:pt idx="3">
                <c:v>60-69</c:v>
              </c:pt>
              <c:pt idx="4">
                <c:v>20-29</c:v>
              </c:pt>
              <c:pt idx="5">
                <c:v>70-79</c:v>
              </c:pt>
              <c:pt idx="6">
                <c:v>80-89</c:v>
              </c:pt>
            </c:strLit>
          </c:cat>
          <c:val>
            <c:numLit>
              <c:formatCode>General</c:formatCode>
              <c:ptCount val="7"/>
              <c:pt idx="0">
                <c:v>216</c:v>
              </c:pt>
              <c:pt idx="1">
                <c:v>156</c:v>
              </c:pt>
              <c:pt idx="2">
                <c:v>101</c:v>
              </c:pt>
              <c:pt idx="3">
                <c:v>52</c:v>
              </c:pt>
              <c:pt idx="4">
                <c:v>43</c:v>
              </c:pt>
              <c:pt idx="5">
                <c:v>15</c:v>
              </c:pt>
              <c:pt idx="6">
                <c:v>2</c:v>
              </c:pt>
            </c:numLit>
          </c:val>
          <c:extLst>
            <c:ext xmlns:c16="http://schemas.microsoft.com/office/drawing/2014/chart" uri="{C3380CC4-5D6E-409C-BE32-E72D297353CC}">
              <c16:uniqueId val="{00000000-B1C3-40B5-BAAA-A9A24CF492ED}"/>
            </c:ext>
          </c:extLst>
        </c:ser>
        <c:dLbls>
          <c:showLegendKey val="0"/>
          <c:showVal val="0"/>
          <c:showCatName val="0"/>
          <c:showSerName val="0"/>
          <c:showPercent val="0"/>
          <c:showBubbleSize val="0"/>
        </c:dLbls>
        <c:gapWidth val="219"/>
        <c:overlap val="-27"/>
        <c:axId val="1019193951"/>
        <c:axId val="1019211839"/>
      </c:barChart>
      <c:catAx>
        <c:axId val="1019193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19211839"/>
        <c:crosses val="autoZero"/>
        <c:auto val="1"/>
        <c:lblAlgn val="ctr"/>
        <c:lblOffset val="100"/>
        <c:noMultiLvlLbl val="0"/>
      </c:catAx>
      <c:valAx>
        <c:axId val="101921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1919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jpe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331305</xdr:colOff>
      <xdr:row>2</xdr:row>
      <xdr:rowOff>50800</xdr:rowOff>
    </xdr:from>
    <xdr:to>
      <xdr:col>22</xdr:col>
      <xdr:colOff>220869</xdr:colOff>
      <xdr:row>7</xdr:row>
      <xdr:rowOff>151847</xdr:rowOff>
    </xdr:to>
    <xdr:sp macro="" textlink="">
      <xdr:nvSpPr>
        <xdr:cNvPr id="2" name="Rectangle: Rounded Corners 1">
          <a:extLst>
            <a:ext uri="{FF2B5EF4-FFF2-40B4-BE49-F238E27FC236}">
              <a16:creationId xmlns:a16="http://schemas.microsoft.com/office/drawing/2014/main" id="{3FB75254-FCC8-ED83-A66A-D407AC4D8BCF}"/>
            </a:ext>
          </a:extLst>
        </xdr:cNvPr>
        <xdr:cNvSpPr/>
      </xdr:nvSpPr>
      <xdr:spPr>
        <a:xfrm>
          <a:off x="938696" y="409713"/>
          <a:ext cx="12644782" cy="998330"/>
        </a:xfrm>
        <a:prstGeom prst="roundRect">
          <a:avLst>
            <a:gd name="adj" fmla="val 2659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200"/>
            <a:t>             </a:t>
          </a:r>
          <a:r>
            <a:rPr lang="en-US" sz="3200" baseline="0"/>
            <a:t>               </a:t>
          </a:r>
          <a:r>
            <a:rPr lang="en-US" sz="4000"/>
            <a:t>BIKE SHARE ANALYSIS DASHBOARD</a:t>
          </a:r>
          <a:endParaRPr lang="LID4096" sz="4000"/>
        </a:p>
      </xdr:txBody>
    </xdr:sp>
    <xdr:clientData/>
  </xdr:twoCellAnchor>
  <xdr:twoCellAnchor>
    <xdr:from>
      <xdr:col>0</xdr:col>
      <xdr:colOff>502617</xdr:colOff>
      <xdr:row>24</xdr:row>
      <xdr:rowOff>81161</xdr:rowOff>
    </xdr:from>
    <xdr:to>
      <xdr:col>8</xdr:col>
      <xdr:colOff>209857</xdr:colOff>
      <xdr:row>39</xdr:row>
      <xdr:rowOff>60407</xdr:rowOff>
    </xdr:to>
    <xdr:graphicFrame macro="">
      <xdr:nvGraphicFramePr>
        <xdr:cNvPr id="3" name="Chart 2">
          <a:extLst>
            <a:ext uri="{FF2B5EF4-FFF2-40B4-BE49-F238E27FC236}">
              <a16:creationId xmlns:a16="http://schemas.microsoft.com/office/drawing/2014/main" id="{440B1F14-911D-426F-AB8C-BBEB22BF8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540164</xdr:colOff>
      <xdr:row>72</xdr:row>
      <xdr:rowOff>175604</xdr:rowOff>
    </xdr:from>
    <xdr:to>
      <xdr:col>15</xdr:col>
      <xdr:colOff>319564</xdr:colOff>
      <xdr:row>91</xdr:row>
      <xdr:rowOff>138134</xdr:rowOff>
    </xdr:to>
    <xdr:graphicFrame macro="">
      <xdr:nvGraphicFramePr>
        <xdr:cNvPr id="4" name="Chart 3">
          <a:extLst>
            <a:ext uri="{FF2B5EF4-FFF2-40B4-BE49-F238E27FC236}">
              <a16:creationId xmlns:a16="http://schemas.microsoft.com/office/drawing/2014/main" id="{84A4B813-9B64-4B75-BDCC-2F17C90B8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392546</xdr:colOff>
      <xdr:row>24</xdr:row>
      <xdr:rowOff>175478</xdr:rowOff>
    </xdr:from>
    <xdr:to>
      <xdr:col>23</xdr:col>
      <xdr:colOff>68222</xdr:colOff>
      <xdr:row>40</xdr:row>
      <xdr:rowOff>69273</xdr:rowOff>
    </xdr:to>
    <xdr:graphicFrame macro="">
      <xdr:nvGraphicFramePr>
        <xdr:cNvPr id="5" name="Chart 4">
          <a:extLst>
            <a:ext uri="{FF2B5EF4-FFF2-40B4-BE49-F238E27FC236}">
              <a16:creationId xmlns:a16="http://schemas.microsoft.com/office/drawing/2014/main" id="{489F5BBC-DAC1-4D96-B45B-F06122C9E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156688</xdr:colOff>
      <xdr:row>24</xdr:row>
      <xdr:rowOff>159602</xdr:rowOff>
    </xdr:from>
    <xdr:to>
      <xdr:col>16</xdr:col>
      <xdr:colOff>102821</xdr:colOff>
      <xdr:row>39</xdr:row>
      <xdr:rowOff>140552</xdr:rowOff>
    </xdr:to>
    <xdr:graphicFrame macro="">
      <xdr:nvGraphicFramePr>
        <xdr:cNvPr id="7" name="Chart 6">
          <a:extLst>
            <a:ext uri="{FF2B5EF4-FFF2-40B4-BE49-F238E27FC236}">
              <a16:creationId xmlns:a16="http://schemas.microsoft.com/office/drawing/2014/main" id="{1F42AD14-B6DB-47E4-A17D-9A600F463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48</xdr:row>
      <xdr:rowOff>159180</xdr:rowOff>
    </xdr:from>
    <xdr:to>
      <xdr:col>15</xdr:col>
      <xdr:colOff>555625</xdr:colOff>
      <xdr:row>63</xdr:row>
      <xdr:rowOff>176819</xdr:rowOff>
    </xdr:to>
    <xdr:graphicFrame macro="">
      <xdr:nvGraphicFramePr>
        <xdr:cNvPr id="9" name="Chart 8">
          <a:extLst>
            <a:ext uri="{FF2B5EF4-FFF2-40B4-BE49-F238E27FC236}">
              <a16:creationId xmlns:a16="http://schemas.microsoft.com/office/drawing/2014/main" id="{6B3BDC35-3B82-4E38-B677-0DF3D81B1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577176</xdr:colOff>
      <xdr:row>10</xdr:row>
      <xdr:rowOff>160285</xdr:rowOff>
    </xdr:from>
    <xdr:to>
      <xdr:col>8</xdr:col>
      <xdr:colOff>100926</xdr:colOff>
      <xdr:row>16</xdr:row>
      <xdr:rowOff>77735</xdr:rowOff>
    </xdr:to>
    <xdr:sp macro="" textlink="">
      <xdr:nvSpPr>
        <xdr:cNvPr id="10" name="Rectangle: Rounded Corners 9">
          <a:extLst>
            <a:ext uri="{FF2B5EF4-FFF2-40B4-BE49-F238E27FC236}">
              <a16:creationId xmlns:a16="http://schemas.microsoft.com/office/drawing/2014/main" id="{40EAFE0A-44D5-5830-73C2-228D5E30D435}"/>
            </a:ext>
          </a:extLst>
        </xdr:cNvPr>
        <xdr:cNvSpPr/>
      </xdr:nvSpPr>
      <xdr:spPr>
        <a:xfrm>
          <a:off x="1188657" y="2041766"/>
          <a:ext cx="3804121" cy="10463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AVERAGE TRIP DURATION</a:t>
          </a:r>
        </a:p>
        <a:p>
          <a:pPr algn="ctr"/>
          <a:r>
            <a:rPr lang="en-US" sz="2000" b="1"/>
            <a:t>00:13:36</a:t>
          </a:r>
        </a:p>
        <a:p>
          <a:pPr algn="l"/>
          <a:endParaRPr lang="LID4096" sz="1100"/>
        </a:p>
      </xdr:txBody>
    </xdr:sp>
    <xdr:clientData/>
  </xdr:twoCellAnchor>
  <xdr:twoCellAnchor>
    <xdr:from>
      <xdr:col>10</xdr:col>
      <xdr:colOff>81666</xdr:colOff>
      <xdr:row>10</xdr:row>
      <xdr:rowOff>145910</xdr:rowOff>
    </xdr:from>
    <xdr:to>
      <xdr:col>15</xdr:col>
      <xdr:colOff>329259</xdr:colOff>
      <xdr:row>16</xdr:row>
      <xdr:rowOff>41997</xdr:rowOff>
    </xdr:to>
    <xdr:sp macro="" textlink="">
      <xdr:nvSpPr>
        <xdr:cNvPr id="11" name="Rectangle: Rounded Corners 10">
          <a:extLst>
            <a:ext uri="{FF2B5EF4-FFF2-40B4-BE49-F238E27FC236}">
              <a16:creationId xmlns:a16="http://schemas.microsoft.com/office/drawing/2014/main" id="{C77D939F-0A90-4F0A-8745-5E0578E6685B}"/>
            </a:ext>
          </a:extLst>
        </xdr:cNvPr>
        <xdr:cNvSpPr/>
      </xdr:nvSpPr>
      <xdr:spPr>
        <a:xfrm>
          <a:off x="6196481" y="2027391"/>
          <a:ext cx="3305000" cy="10249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MAXIMUM TRIP DURATION</a:t>
          </a:r>
        </a:p>
        <a:p>
          <a:pPr algn="ctr"/>
          <a:r>
            <a:rPr lang="en-US" sz="1800" b="1"/>
            <a:t>02:03:07</a:t>
          </a:r>
          <a:endParaRPr lang="LID4096" sz="1800" b="1"/>
        </a:p>
      </xdr:txBody>
    </xdr:sp>
    <xdr:clientData/>
  </xdr:twoCellAnchor>
  <xdr:twoCellAnchor>
    <xdr:from>
      <xdr:col>17</xdr:col>
      <xdr:colOff>58796</xdr:colOff>
      <xdr:row>10</xdr:row>
      <xdr:rowOff>80321</xdr:rowOff>
    </xdr:from>
    <xdr:to>
      <xdr:col>22</xdr:col>
      <xdr:colOff>196737</xdr:colOff>
      <xdr:row>15</xdr:row>
      <xdr:rowOff>152871</xdr:rowOff>
    </xdr:to>
    <xdr:sp macro="" textlink="">
      <xdr:nvSpPr>
        <xdr:cNvPr id="12" name="Rectangle: Rounded Corners 11">
          <a:extLst>
            <a:ext uri="{FF2B5EF4-FFF2-40B4-BE49-F238E27FC236}">
              <a16:creationId xmlns:a16="http://schemas.microsoft.com/office/drawing/2014/main" id="{7FC92514-38BD-431D-A32A-7E9A8403D335}"/>
            </a:ext>
          </a:extLst>
        </xdr:cNvPr>
        <xdr:cNvSpPr/>
      </xdr:nvSpPr>
      <xdr:spPr>
        <a:xfrm>
          <a:off x="10453981" y="1961802"/>
          <a:ext cx="3195349" cy="101329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MINIMUM TRIP DURATION</a:t>
          </a:r>
        </a:p>
        <a:p>
          <a:pPr algn="ctr"/>
          <a:r>
            <a:rPr lang="en-US" sz="1800" b="1"/>
            <a:t>00:01:16</a:t>
          </a:r>
          <a:endParaRPr lang="LID4096" sz="1800" b="1"/>
        </a:p>
      </xdr:txBody>
    </xdr:sp>
    <xdr:clientData/>
  </xdr:twoCellAnchor>
  <xdr:twoCellAnchor>
    <xdr:from>
      <xdr:col>16</xdr:col>
      <xdr:colOff>372568</xdr:colOff>
      <xdr:row>48</xdr:row>
      <xdr:rowOff>129064</xdr:rowOff>
    </xdr:from>
    <xdr:to>
      <xdr:col>22</xdr:col>
      <xdr:colOff>559983</xdr:colOff>
      <xdr:row>63</xdr:row>
      <xdr:rowOff>139004</xdr:rowOff>
    </xdr:to>
    <xdr:graphicFrame macro="">
      <xdr:nvGraphicFramePr>
        <xdr:cNvPr id="14" name="Chart 13">
          <a:extLst>
            <a:ext uri="{FF2B5EF4-FFF2-40B4-BE49-F238E27FC236}">
              <a16:creationId xmlns:a16="http://schemas.microsoft.com/office/drawing/2014/main" id="{40ACDF43-8324-4A4C-AB7F-9F50EE8D5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229751</xdr:colOff>
      <xdr:row>49</xdr:row>
      <xdr:rowOff>18158</xdr:rowOff>
    </xdr:from>
    <xdr:to>
      <xdr:col>7</xdr:col>
      <xdr:colOff>529166</xdr:colOff>
      <xdr:row>64</xdr:row>
      <xdr:rowOff>37250</xdr:rowOff>
    </xdr:to>
    <xdr:graphicFrame macro="">
      <xdr:nvGraphicFramePr>
        <xdr:cNvPr id="6" name="Chart 5">
          <a:extLst>
            <a:ext uri="{FF2B5EF4-FFF2-40B4-BE49-F238E27FC236}">
              <a16:creationId xmlns:a16="http://schemas.microsoft.com/office/drawing/2014/main" id="{621F8CFB-F47F-4FA1-83D8-F622C4A66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480122</xdr:colOff>
      <xdr:row>21</xdr:row>
      <xdr:rowOff>160535</xdr:rowOff>
    </xdr:from>
    <xdr:to>
      <xdr:col>8</xdr:col>
      <xdr:colOff>363964</xdr:colOff>
      <xdr:row>24</xdr:row>
      <xdr:rowOff>121221</xdr:rowOff>
    </xdr:to>
    <xdr:sp macro="" textlink="">
      <xdr:nvSpPr>
        <xdr:cNvPr id="8" name="TextBox 7">
          <a:extLst>
            <a:ext uri="{FF2B5EF4-FFF2-40B4-BE49-F238E27FC236}">
              <a16:creationId xmlns:a16="http://schemas.microsoft.com/office/drawing/2014/main" id="{1DA4C137-FC9B-D1E4-392F-37FF61453A44}"/>
            </a:ext>
          </a:extLst>
        </xdr:cNvPr>
        <xdr:cNvSpPr txBox="1"/>
      </xdr:nvSpPr>
      <xdr:spPr>
        <a:xfrm>
          <a:off x="480122" y="4063462"/>
          <a:ext cx="4716037" cy="5182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Thursday had the most bike trips with 119</a:t>
          </a:r>
          <a:r>
            <a:rPr lang="en-US" sz="1200" b="1" baseline="0"/>
            <a:t>  trips (17.70%) of the total recorded trips</a:t>
          </a:r>
          <a:endParaRPr lang="LID4096" sz="1200" b="1"/>
        </a:p>
      </xdr:txBody>
    </xdr:sp>
    <xdr:clientData/>
  </xdr:twoCellAnchor>
  <xdr:twoCellAnchor>
    <xdr:from>
      <xdr:col>9</xdr:col>
      <xdr:colOff>317500</xdr:colOff>
      <xdr:row>21</xdr:row>
      <xdr:rowOff>152645</xdr:rowOff>
    </xdr:from>
    <xdr:to>
      <xdr:col>16</xdr:col>
      <xdr:colOff>7744</xdr:colOff>
      <xdr:row>24</xdr:row>
      <xdr:rowOff>100670</xdr:rowOff>
    </xdr:to>
    <xdr:sp macro="" textlink="">
      <xdr:nvSpPr>
        <xdr:cNvPr id="13" name="TextBox 12">
          <a:extLst>
            <a:ext uri="{FF2B5EF4-FFF2-40B4-BE49-F238E27FC236}">
              <a16:creationId xmlns:a16="http://schemas.microsoft.com/office/drawing/2014/main" id="{F8BF7B86-8EAE-0989-37BE-B3A33BE21D0C}"/>
            </a:ext>
          </a:extLst>
        </xdr:cNvPr>
        <xdr:cNvSpPr txBox="1"/>
      </xdr:nvSpPr>
      <xdr:spPr>
        <a:xfrm>
          <a:off x="5812692" y="3999280"/>
          <a:ext cx="3964283" cy="4975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Central</a:t>
          </a:r>
          <a:r>
            <a:rPr lang="en-US" sz="1200" b="1" baseline="0"/>
            <a:t> Park S &amp; 6 Ave was the top Start Station with 12 recorded entries out of the total</a:t>
          </a:r>
          <a:endParaRPr lang="LID4096" sz="1200" b="1"/>
        </a:p>
      </xdr:txBody>
    </xdr:sp>
    <xdr:clientData/>
  </xdr:twoCellAnchor>
  <xdr:twoCellAnchor>
    <xdr:from>
      <xdr:col>16</xdr:col>
      <xdr:colOff>525096</xdr:colOff>
      <xdr:row>22</xdr:row>
      <xdr:rowOff>36634</xdr:rowOff>
    </xdr:from>
    <xdr:to>
      <xdr:col>23</xdr:col>
      <xdr:colOff>54952</xdr:colOff>
      <xdr:row>24</xdr:row>
      <xdr:rowOff>146538</xdr:rowOff>
    </xdr:to>
    <xdr:sp macro="" textlink="">
      <xdr:nvSpPr>
        <xdr:cNvPr id="15" name="TextBox 14">
          <a:extLst>
            <a:ext uri="{FF2B5EF4-FFF2-40B4-BE49-F238E27FC236}">
              <a16:creationId xmlns:a16="http://schemas.microsoft.com/office/drawing/2014/main" id="{591F73A0-78AA-2D3A-51F5-9DD6FF05644D}"/>
            </a:ext>
          </a:extLst>
        </xdr:cNvPr>
        <xdr:cNvSpPr txBox="1"/>
      </xdr:nvSpPr>
      <xdr:spPr>
        <a:xfrm>
          <a:off x="10294327" y="4066442"/>
          <a:ext cx="3803894"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Male</a:t>
          </a:r>
          <a:r>
            <a:rPr lang="en-US" sz="1200" b="1" baseline="0"/>
            <a:t> customers accounted for 79% of bike rentals compared to 21% of female customers</a:t>
          </a:r>
          <a:endParaRPr lang="LID4096" sz="1200" b="1"/>
        </a:p>
      </xdr:txBody>
    </xdr:sp>
    <xdr:clientData/>
  </xdr:twoCellAnchor>
  <xdr:twoCellAnchor>
    <xdr:from>
      <xdr:col>0</xdr:col>
      <xdr:colOff>238125</xdr:colOff>
      <xdr:row>46</xdr:row>
      <xdr:rowOff>48846</xdr:rowOff>
    </xdr:from>
    <xdr:to>
      <xdr:col>7</xdr:col>
      <xdr:colOff>73269</xdr:colOff>
      <xdr:row>48</xdr:row>
      <xdr:rowOff>146538</xdr:rowOff>
    </xdr:to>
    <xdr:sp macro="" textlink="">
      <xdr:nvSpPr>
        <xdr:cNvPr id="16" name="TextBox 15">
          <a:extLst>
            <a:ext uri="{FF2B5EF4-FFF2-40B4-BE49-F238E27FC236}">
              <a16:creationId xmlns:a16="http://schemas.microsoft.com/office/drawing/2014/main" id="{4B3E9346-D9EC-9A30-1D2D-8ADE519CDF38}"/>
            </a:ext>
          </a:extLst>
        </xdr:cNvPr>
        <xdr:cNvSpPr txBox="1"/>
      </xdr:nvSpPr>
      <xdr:spPr>
        <a:xfrm>
          <a:off x="238125" y="8474808"/>
          <a:ext cx="4109182" cy="4640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The age-group with most bike trips was the 30-39 age bracket while the least was the 80-89 age bracket</a:t>
          </a:r>
          <a:endParaRPr lang="LID4096" sz="1200" b="1"/>
        </a:p>
      </xdr:txBody>
    </xdr:sp>
    <xdr:clientData/>
  </xdr:twoCellAnchor>
  <xdr:twoCellAnchor>
    <xdr:from>
      <xdr:col>8</xdr:col>
      <xdr:colOff>90714</xdr:colOff>
      <xdr:row>45</xdr:row>
      <xdr:rowOff>123111</xdr:rowOff>
    </xdr:from>
    <xdr:to>
      <xdr:col>15</xdr:col>
      <xdr:colOff>12960</xdr:colOff>
      <xdr:row>48</xdr:row>
      <xdr:rowOff>129591</xdr:rowOff>
    </xdr:to>
    <xdr:sp macro="" textlink="">
      <xdr:nvSpPr>
        <xdr:cNvPr id="17" name="TextBox 16">
          <a:extLst>
            <a:ext uri="{FF2B5EF4-FFF2-40B4-BE49-F238E27FC236}">
              <a16:creationId xmlns:a16="http://schemas.microsoft.com/office/drawing/2014/main" id="{E7D3DBD3-CEFC-BA34-CB2A-967988D2BE52}"/>
            </a:ext>
          </a:extLst>
        </xdr:cNvPr>
        <xdr:cNvSpPr txBox="1"/>
      </xdr:nvSpPr>
      <xdr:spPr>
        <a:xfrm>
          <a:off x="4963367" y="8287397"/>
          <a:ext cx="4185817" cy="5507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The</a:t>
          </a:r>
          <a:r>
            <a:rPr lang="en-US" sz="1200" b="1" baseline="0"/>
            <a:t> top end station was E17 St &amp; Broadway and E7 St &amp; </a:t>
          </a:r>
        </a:p>
        <a:p>
          <a:pPr algn="ctr"/>
          <a:r>
            <a:rPr lang="en-US" sz="1200" b="1" baseline="0"/>
            <a:t>Avenue A</a:t>
          </a:r>
          <a:endParaRPr lang="LID4096" sz="1200" b="1"/>
        </a:p>
      </xdr:txBody>
    </xdr:sp>
    <xdr:clientData/>
  </xdr:twoCellAnchor>
  <xdr:twoCellAnchor>
    <xdr:from>
      <xdr:col>16</xdr:col>
      <xdr:colOff>375817</xdr:colOff>
      <xdr:row>46</xdr:row>
      <xdr:rowOff>25920</xdr:rowOff>
    </xdr:from>
    <xdr:to>
      <xdr:col>22</xdr:col>
      <xdr:colOff>544287</xdr:colOff>
      <xdr:row>48</xdr:row>
      <xdr:rowOff>149031</xdr:rowOff>
    </xdr:to>
    <xdr:sp macro="" textlink="">
      <xdr:nvSpPr>
        <xdr:cNvPr id="18" name="TextBox 17">
          <a:extLst>
            <a:ext uri="{FF2B5EF4-FFF2-40B4-BE49-F238E27FC236}">
              <a16:creationId xmlns:a16="http://schemas.microsoft.com/office/drawing/2014/main" id="{BCF0F609-D759-64F9-B5FB-03D3D00A62C6}"/>
            </a:ext>
          </a:extLst>
        </xdr:cNvPr>
        <xdr:cNvSpPr txBox="1"/>
      </xdr:nvSpPr>
      <xdr:spPr>
        <a:xfrm>
          <a:off x="10121123" y="8371634"/>
          <a:ext cx="3822960" cy="4859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The longest trip duration of 2 hours, 3 minutes was</a:t>
          </a:r>
          <a:r>
            <a:rPr lang="en-US" sz="1200" b="1" baseline="0"/>
            <a:t> a trip from Lafeyette St &amp; E to Division St &amp; Bowery</a:t>
          </a:r>
          <a:endParaRPr lang="LID4096" sz="1200" b="1"/>
        </a:p>
      </xdr:txBody>
    </xdr:sp>
    <xdr:clientData/>
  </xdr:twoCellAnchor>
  <xdr:twoCellAnchor>
    <xdr:from>
      <xdr:col>7</xdr:col>
      <xdr:colOff>439688</xdr:colOff>
      <xdr:row>68</xdr:row>
      <xdr:rowOff>121227</xdr:rowOff>
    </xdr:from>
    <xdr:to>
      <xdr:col>15</xdr:col>
      <xdr:colOff>393324</xdr:colOff>
      <xdr:row>71</xdr:row>
      <xdr:rowOff>174144</xdr:rowOff>
    </xdr:to>
    <xdr:sp macro="" textlink="">
      <xdr:nvSpPr>
        <xdr:cNvPr id="19" name="TextBox 18">
          <a:extLst>
            <a:ext uri="{FF2B5EF4-FFF2-40B4-BE49-F238E27FC236}">
              <a16:creationId xmlns:a16="http://schemas.microsoft.com/office/drawing/2014/main" id="{95F85413-152D-397D-ADE8-532B85C869B4}"/>
            </a:ext>
          </a:extLst>
        </xdr:cNvPr>
        <xdr:cNvSpPr txBox="1"/>
      </xdr:nvSpPr>
      <xdr:spPr>
        <a:xfrm>
          <a:off x="4682643" y="12878954"/>
          <a:ext cx="4802726" cy="6157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The Customer segment distribution showed Subscribers</a:t>
          </a:r>
          <a:r>
            <a:rPr lang="en-US" sz="1200" b="1" baseline="0"/>
            <a:t> are the bulk of users making up 89% of the total users</a:t>
          </a:r>
          <a:endParaRPr lang="LID4096" sz="1200" b="1"/>
        </a:p>
      </xdr:txBody>
    </xdr:sp>
    <xdr:clientData/>
  </xdr:twoCellAnchor>
  <xdr:twoCellAnchor>
    <xdr:from>
      <xdr:col>15</xdr:col>
      <xdr:colOff>424936</xdr:colOff>
      <xdr:row>68</xdr:row>
      <xdr:rowOff>129887</xdr:rowOff>
    </xdr:from>
    <xdr:to>
      <xdr:col>23</xdr:col>
      <xdr:colOff>398382</xdr:colOff>
      <xdr:row>91</xdr:row>
      <xdr:rowOff>144318</xdr:rowOff>
    </xdr:to>
    <xdr:sp macro="" textlink="">
      <xdr:nvSpPr>
        <xdr:cNvPr id="20" name="TextBox 19">
          <a:extLst>
            <a:ext uri="{FF2B5EF4-FFF2-40B4-BE49-F238E27FC236}">
              <a16:creationId xmlns:a16="http://schemas.microsoft.com/office/drawing/2014/main" id="{D7DAC0E1-F3C0-99CF-9078-FCFC38BE1732}"/>
            </a:ext>
          </a:extLst>
        </xdr:cNvPr>
        <xdr:cNvSpPr txBox="1"/>
      </xdr:nvSpPr>
      <xdr:spPr>
        <a:xfrm>
          <a:off x="9578832" y="12467030"/>
          <a:ext cx="4855524" cy="4187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Summary of Insights and Recommendations</a:t>
          </a:r>
        </a:p>
        <a:p>
          <a:endParaRPr lang="en-US" sz="1200" b="1"/>
        </a:p>
        <a:p>
          <a:r>
            <a:rPr lang="en-US" sz="1100" b="1"/>
            <a:t>A total of 661 trips</a:t>
          </a:r>
          <a:r>
            <a:rPr lang="en-US" sz="1100" b="1" baseline="0"/>
            <a:t> were analysed in the bike share dataset of which 79% were male and 21% were female. The 30-39 age group were the most active users while there were more subscribers than one-off customers. While this is a positive step , the 11% one -off users (customers) are a potential revenue source that can be targeted by the company to become repeating customers (subscribers). This will help improve the company's bottom line by bringing in more revenue and profit. </a:t>
          </a:r>
        </a:p>
        <a:p>
          <a:r>
            <a:rPr lang="en-US" sz="1100" b="1" baseline="0"/>
            <a:t>Majority of the users are also male and this could mean that men are more likely to use a  bike share service or that a potential marketing opportunity exists where the bike share company can target and grow their female customer segment. To this end, more user research is recommended.</a:t>
          </a:r>
        </a:p>
        <a:p>
          <a:r>
            <a:rPr lang="en-US" sz="1100" b="1" baseline="0"/>
            <a:t>Next, Central Park S &amp; Avenue was the top start station while there was a tie for the top end station. An interesting observation made was the trip from start station Lafeyette St to end station Division St which took 2 hours. It would be fitting to find out the distance between both stations taking into consideration the various routes to determine why it took so long especially as the average trip duration for all trips was 13:36 secs. </a:t>
          </a:r>
        </a:p>
        <a:p>
          <a:r>
            <a:rPr lang="en-US" sz="1100" b="1" baseline="0"/>
            <a:t>Finally, the day with the most bike trips was Thursday. It would be equally interesting to find out why this is so. Was it due to more or less traffic on the road? Finding out these and the other afore-mentioned parameters would help in determining what promotional efforts can be made by the bike-share company to increase subscriber base and subsequently market share.</a:t>
          </a:r>
          <a:endParaRPr lang="LID4096" sz="1100" b="1"/>
        </a:p>
      </xdr:txBody>
    </xdr:sp>
    <xdr:clientData/>
  </xdr:twoCellAnchor>
  <xdr:twoCellAnchor editAs="oneCell">
    <xdr:from>
      <xdr:col>0</xdr:col>
      <xdr:colOff>280736</xdr:colOff>
      <xdr:row>69</xdr:row>
      <xdr:rowOff>42333</xdr:rowOff>
    </xdr:from>
    <xdr:to>
      <xdr:col>7</xdr:col>
      <xdr:colOff>455084</xdr:colOff>
      <xdr:row>91</xdr:row>
      <xdr:rowOff>158750</xdr:rowOff>
    </xdr:to>
    <xdr:pic>
      <xdr:nvPicPr>
        <xdr:cNvPr id="22" name="Picture 21">
          <a:extLst>
            <a:ext uri="{FF2B5EF4-FFF2-40B4-BE49-F238E27FC236}">
              <a16:creationId xmlns:a16="http://schemas.microsoft.com/office/drawing/2014/main" id="{419036EB-E0D2-3B4B-E7EC-3A37A924024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80736" y="12456583"/>
          <a:ext cx="4471181" cy="40745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37.581182870374" createdVersion="8" refreshedVersion="8" minRefreshableVersion="3" recordCount="661" xr:uid="{CA2D4260-D7A5-416E-AE81-A1AF6F6FFACD}">
  <cacheSource type="worksheet">
    <worksheetSource ref="A1:N662" sheet="Bike_Share_data_clean"/>
  </cacheSource>
  <cacheFields count="12">
    <cacheField name="ID" numFmtId="0">
      <sharedItems containsSemiMixedTypes="0" containsString="0" containsNumber="1" containsInteger="1" minValue="5857" maxValue="6815929"/>
    </cacheField>
    <cacheField name="Start Time" numFmtId="22">
      <sharedItems containsSemiMixedTypes="0" containsNonDate="0" containsDate="1" containsString="0" minDate="2017-01-01T13:32:39" maxDate="2017-06-30T23:35:17"/>
    </cacheField>
    <cacheField name="End Time" numFmtId="22">
      <sharedItems containsSemiMixedTypes="0" containsNonDate="0" containsDate="1" containsString="0" minDate="2017-01-01T13:49:57" maxDate="2017-06-30T23:55:18"/>
    </cacheField>
    <cacheField name="Trip Duration" numFmtId="0">
      <sharedItems containsSemiMixedTypes="0" containsString="0" containsNumber="1" containsInteger="1" minValue="75" maxValue="7386"/>
    </cacheField>
    <cacheField name="Start Station" numFmtId="0">
      <sharedItems count="325">
        <s v="State St &amp; Smith St"/>
        <s v="Front St &amp; Gold St"/>
        <s v="E 89 St &amp; York Ave"/>
        <s v="Central Park S &amp; 6 Ave"/>
        <s v="E 3 St &amp; 1 Ave"/>
        <s v="Bank St &amp; Washington St"/>
        <s v="Front St &amp; Maiden Ln"/>
        <s v="E 10 St &amp; 5 Ave"/>
        <s v="1 Ave &amp; E 68 St"/>
        <s v="N 11 St &amp; Wythe Ave"/>
        <s v="E 17 St &amp; Broadway"/>
        <s v="E 2 St &amp; Avenue C"/>
        <s v="Central Park West &amp; W 76 St"/>
        <s v="W 22 St &amp; 8 Ave"/>
        <s v="E 71 St &amp; 1 Ave"/>
        <s v="University Pl &amp; E 14 St"/>
        <s v="E 25 St &amp; 2 Ave"/>
        <s v="Dean St &amp; Hoyt St"/>
        <s v="Allen St &amp; Stanton St"/>
        <s v="Lexington Ave &amp; E 63 St"/>
        <s v="NYCBS Depot - SSP"/>
        <s v="W 26 St &amp; 8 Ave"/>
        <s v="Great Jones St"/>
        <s v="W 43 St &amp; 10 Ave"/>
        <s v="Grand St &amp; Elizabeth St"/>
        <s v="W 20 St &amp; 11 Ave"/>
        <s v="Old Fulton St"/>
        <s v="Allen St &amp; Hester St"/>
        <s v="E 55 St &amp; 3 Ave"/>
        <s v="8 Ave &amp; W 52 St"/>
        <s v="Broadway &amp; W 29 St"/>
        <s v="Cathedral Pkwy &amp; Broadway"/>
        <s v="Bayard St &amp; Baxter St"/>
        <s v="Driggs Ave &amp; N Henry St"/>
        <s v="Perry St &amp; Bleecker St"/>
        <s v="Broadway &amp; E 22 St"/>
        <s v="Carmine St &amp; 6 Ave"/>
        <s v="Fulton St &amp; Clermont Ave"/>
        <s v="Broadway &amp; W 56 St"/>
        <s v="8 Ave &amp; W 16 St"/>
        <s v="W 84 St &amp; Columbus Ave"/>
        <s v="E 53 St &amp; Madison Ave"/>
        <s v="W 43 St &amp; 6 Ave"/>
        <s v="Broadway &amp; W 36 St"/>
        <s v="Cleveland Pl &amp; Spring St"/>
        <s v="E 45 St &amp; 3 Ave"/>
        <s v="Columbus Ave &amp; W 103 St"/>
        <s v="E 39 St &amp; 3 Ave"/>
        <s v="Vesey Pl &amp; River Terrace"/>
        <s v="E 39 St &amp; 2 Ave"/>
        <s v="Washington St &amp; Gansevoort St"/>
        <s v="E 85 St &amp; 3 Ave"/>
        <s v="Avenue D &amp; E 12 St"/>
        <s v="Greenwich St &amp; W Houston St"/>
        <s v="W 78 St &amp; Broadway"/>
        <s v="Pier 40 - Hudson River Park"/>
        <s v="W 84 St &amp; Broadway"/>
        <s v="Allen St &amp; Rivington St"/>
        <s v="E 59 St &amp; Madison Ave"/>
        <s v="Pershing Square South"/>
        <s v="Stanton St &amp; Chrystie St"/>
        <s v="E 15 St &amp; 3 Ave"/>
        <s v="Front St &amp; Washington St"/>
        <s v="Broadway &amp; W 51 St"/>
        <s v="Duane St &amp; Greenwich St"/>
        <s v="Leonard St &amp; Maujer St"/>
        <s v="Centre St &amp; Chambers St"/>
        <s v="1 Ave &amp; E 16 St"/>
        <s v="Reade St &amp; Broadway"/>
        <s v="E 16 St &amp; 5 Ave"/>
        <s v="Barclay St &amp; Church St"/>
        <s v="E 33 St &amp; 2 Ave"/>
        <s v="Broadway &amp; Roebling St"/>
        <s v="Adelphi St &amp; Myrtle Ave"/>
        <s v="Bergen St &amp; Smith St"/>
        <s v="11 Ave &amp; W 41 St"/>
        <s v="University Pl &amp; E 8 St"/>
        <s v="Broadway &amp; W 58 St"/>
        <s v="Barrow St &amp; Hudson St"/>
        <s v="Forsyth St &amp; Broome St"/>
        <s v="Lafayette St &amp; E 8 St"/>
        <s v="W 45 St &amp; 8 Ave"/>
        <s v="Bond St &amp; Bergen St"/>
        <s v="Mott St &amp; Prince St"/>
        <s v="W 92 St &amp; Broadway"/>
        <s v="E 24 St &amp; Park Ave S"/>
        <s v="Central Park West &amp; W 102 St"/>
        <s v="W 42 St &amp; Dyer Ave"/>
        <s v="Clinton St &amp; Joralemon St"/>
        <s v="Cooper Square &amp; E 7 St"/>
        <s v="Broadway &amp; W 24 St"/>
        <s v="Clinton St &amp; Grand St"/>
        <s v="W 13 St &amp; Hudson St"/>
        <s v="Cherry St"/>
        <s v="E 31 St &amp; 3 Ave"/>
        <s v="Bus Slip &amp; State St"/>
        <s v="E 6 St &amp; Avenue B"/>
        <s v="W Broadway &amp; Spring St"/>
        <s v="Greenwich Ave &amp; 8 Ave"/>
        <s v="Kent Ave &amp; N 7 St"/>
        <s v="Sands St &amp; Navy St"/>
        <s v="Rivington St &amp; Ridge St"/>
        <s v="E 91 St &amp; Park Ave"/>
        <s v="6 Ave &amp; Canal St"/>
        <s v="2 Ave &amp; E 31 St"/>
        <s v="W 56 St &amp; 10 Ave"/>
        <s v="Henry St &amp; Grand St"/>
        <s v="E 51 St &amp; 1 Ave"/>
        <s v="South St &amp; Gouverneur Ln"/>
        <s v="Christopher St &amp; Greenwich St"/>
        <s v="E 32 St &amp; Park Ave"/>
        <s v="West St &amp; Chambers St"/>
        <s v="W 49 St &amp; 8 Ave"/>
        <s v="Columbia St &amp; Rivington St"/>
        <s v="Centre St &amp; Worth St"/>
        <s v="Carroll St &amp; Smith St"/>
        <s v="W 34 St &amp; 11 Ave"/>
        <s v="E 66 St &amp; Madison Ave"/>
        <s v="W 13 St &amp; 5 Ave"/>
        <s v="Berkeley Pl &amp; 7 Ave"/>
        <s v="MacDougal St &amp; Washington Sq"/>
        <s v="FDR Drive &amp; E 35 St"/>
        <s v="W 42 St &amp; 8 Ave"/>
        <s v="E 65 St &amp; 2 Ave"/>
        <s v="Murray St &amp; West St"/>
        <s v="President St &amp; Henry St"/>
        <s v="W 38 St &amp; 8 Ave"/>
        <s v="Maiden Ln &amp; Pearl St"/>
        <s v="Norfolk St &amp; Broome St"/>
        <s v="N 6 St &amp; Bedford Ave"/>
        <s v="Grand Army Plaza &amp; Central Park S"/>
        <s v="Washington Pl &amp; 6 Ave"/>
        <s v="E 4 St &amp; 2 Ave"/>
        <s v="9 Ave &amp; W 22 St"/>
        <s v="W 24 St &amp; 7 Ave"/>
        <s v="Central Park West &amp; W 85 St"/>
        <s v="West Thames St"/>
        <s v="W 41 St &amp; 8 Ave"/>
        <s v="1 Ave &amp; E 62 St"/>
        <s v="W 14 St &amp; The High Line"/>
        <s v="Pershing Square North"/>
        <s v="E 60 St &amp; York Ave"/>
        <s v="Cliff St &amp; Fulton St"/>
        <s v="3 Ave &amp; E 62 St"/>
        <s v="E 30 St &amp; Park Ave S"/>
        <s v="1 Ave &amp; E 94 St"/>
        <s v="Berkeley Pl &amp; 6 Ave"/>
        <s v="W 52 St &amp; 9 Ave"/>
        <s v="W 37 St &amp; 10 Ave"/>
        <s v="Driggs Ave &amp; Lorimer St"/>
        <s v="E 55 St &amp; 2 Ave"/>
        <s v="E 7 St &amp; Avenue A"/>
        <s v="5 Ave &amp; E 93 St"/>
        <s v="Washington Pl &amp; Broadway"/>
        <s v="Fulton St &amp; Broadway"/>
        <s v="E 58 St &amp; Madison Ave"/>
        <s v="W 87 St  &amp; Amsterdam Ave"/>
        <s v="W 39 St &amp; 9 Ave"/>
        <s v="6 Ave &amp; W 33 St"/>
        <s v="South End Ave &amp; Liberty St"/>
        <s v="Fulton St &amp; Rockwell Pl"/>
        <s v="E 47 St &amp; Park Ave"/>
        <s v="E 12 St &amp; 3 Ave"/>
        <s v="S 4 St &amp; Rodney St"/>
        <s v="8 Ave &amp; W 33 St"/>
        <s v="Greenwich St &amp; Hubert St"/>
        <s v="Union Ave &amp; Wallabout St"/>
        <s v="Broadway &amp; W 60 St"/>
        <s v="W 31 St &amp; 7 Ave"/>
        <s v="5 Ave &amp; E 88 St"/>
        <s v="Hudson St &amp; Reade St"/>
        <s v="2 Ave &amp; E 99 St"/>
        <s v="MacDougal St &amp; Prince St"/>
        <s v="E 23 St &amp; 1 Ave"/>
        <s v="8 Ave &amp; W 31 St"/>
        <s v="Riverside Dr &amp; W 104 St"/>
        <s v="W 82 St &amp; Central Park West"/>
        <s v="Columbus Ave &amp; W 72 St"/>
        <s v="W 52 St &amp; 11 Ave"/>
        <s v="E 25 St &amp; 1 Ave"/>
        <s v="Brooklyn Bridge Park - Pier 2"/>
        <s v="Commerce St &amp; Van Brunt St"/>
        <s v="Jackson Ave &amp; 46 Rd"/>
        <s v="W 20 St &amp; 8 Ave"/>
        <s v="Mercer St &amp; Bleecker St"/>
        <s v="Throop Ave &amp; Myrtle Ave"/>
        <s v="E 81 St &amp; York Ave"/>
        <s v="W 13 St &amp; 6 Ave"/>
        <s v="John St &amp; William St"/>
        <s v="Banker St &amp; Meserole Ave"/>
        <s v="York St &amp; Jay St"/>
        <s v="Bond St &amp; Schermerhorn St"/>
        <s v="5 Ave &amp; E 78 St"/>
        <s v="Columbia Heights &amp; Cranberry St"/>
        <s v="E 2 St &amp; Avenue B"/>
        <s v="Riverside Dr &amp; W 72 St"/>
        <s v="E 13 St &amp; Avenue A"/>
        <s v="E 10 St &amp; Avenue A"/>
        <s v="Myrtle Ave &amp; Lewis Ave"/>
        <s v="Murray St &amp; Greenwich St"/>
        <s v="E 33 St &amp; 5 Ave"/>
        <s v="Henry St &amp; Poplar St"/>
        <s v="DeKalb Ave &amp; Hudson Ave"/>
        <s v="E 2 St &amp; 2 Ave"/>
        <s v="W 18 St &amp; 6 Ave"/>
        <s v="Willoughby St &amp; Fleet St"/>
        <s v="Watts St &amp; Greenwich St"/>
        <s v="E 27 St &amp; 1 Ave"/>
        <s v="Liberty St &amp; Broadway"/>
        <s v="W 52 St &amp; 6 Ave"/>
        <s v="Suffolk St &amp; Stanton St"/>
        <s v="Richardson St &amp; N Henry St"/>
        <s v="Lexington Ave &amp; E 24 St"/>
        <s v="Broadway &amp; E 14 St"/>
        <s v="Cadman Plaza West &amp; Montague St"/>
        <s v="Rivington St &amp; Chrystie St"/>
        <s v="Central Park W &amp; W 96 St"/>
        <s v="W 100 St &amp; Manhattan Ave"/>
        <s v="Graham Ave &amp; Withers St"/>
        <s v="W 26 St &amp; 10 Ave"/>
        <s v="Catherine St &amp; Monroe St"/>
        <s v="E 5 St &amp; Avenue C"/>
        <s v="W 46 St &amp; 11 Ave"/>
        <s v="Graham Ave &amp; Conselyea St"/>
        <s v="E 75 St &amp; 3 Ave"/>
        <s v="W 27 St &amp; 7 Ave"/>
        <s v="W 67 St &amp; Broadway"/>
        <s v="E 40 St &amp; 5 Ave"/>
        <s v="1 Ave &amp; E 18 St"/>
        <s v="E 11 St &amp; 1 Ave"/>
        <s v="Division St &amp; Bowery"/>
        <s v="William St &amp; Pine St"/>
        <s v="Court St &amp; State St"/>
        <s v="Broadway &amp; W 41 St"/>
        <s v="2 Ave &amp; E 96 St"/>
        <s v="Broadway &amp; Berry St"/>
        <s v="Broadway &amp; W 49 St"/>
        <s v="E 35 St &amp; 3 Ave"/>
        <s v="LaGuardia Pl &amp; W 3 St"/>
        <s v="E 76 St &amp; 3 Ave"/>
        <s v="1 Ave &amp; E 44 St"/>
        <s v="Emerson Pl &amp; Myrtle Ave"/>
        <s v="Albany Ave &amp; Fulton St"/>
        <s v="W 55 St &amp; 6 Ave"/>
        <s v="Little West St &amp; 1 Pl"/>
        <s v="Pike St &amp; E Broadway"/>
        <s v="Hanson Pl &amp; Ashland Pl"/>
        <s v="W 74 St &amp; Columbus Ave"/>
        <s v="S Portland Ave &amp; Hanson Pl"/>
        <s v="Boerum St &amp; Broadway"/>
        <s v="Bushwick Ave &amp; Powers St"/>
        <s v="W 16 St &amp; The High Line"/>
        <s v="Greenwich Ave &amp; Charles St"/>
        <s v="DeKalb Ave &amp; S Portland Ave"/>
        <s v="E 11 St &amp; Broadway"/>
        <s v="E 84 St &amp; Park Ave"/>
        <s v="Jay St &amp; Tech Pl"/>
        <s v="Central Park West &amp; W 68 St"/>
        <s v="11 Ave &amp; W 59 St"/>
        <s v="Vernon Blvd &amp; 50 Ave"/>
        <s v="9 Ave &amp; W 45 St"/>
        <s v="Broadway &amp; W 32 St"/>
        <s v="W 17 St &amp; 8 Ave"/>
        <s v="45 Rd &amp; 11 St"/>
        <s v="E 6 St &amp; Avenue D"/>
        <s v="Water - Whitehall Plaza"/>
        <s v="5 Ave &amp; 3 St"/>
        <s v="E 55 St &amp; Lexington Ave"/>
        <s v="W 11 St &amp; 6 Ave"/>
        <s v="9 Ave &amp; W 18 St"/>
        <s v="W 44 St &amp; 5 Ave"/>
        <s v="E 102 St &amp; 1 Ave"/>
        <s v="Meserole Ave &amp; Manhattan Ave"/>
        <s v="Monroe St &amp; Classon Ave"/>
        <s v="Eckford St &amp; Engert Ave"/>
        <s v="Cadman Plaza E &amp; Tillary St"/>
        <s v="Graham Ave &amp; Grand St"/>
        <s v="W 25 St &amp; 6 Ave"/>
        <s v="West End Ave &amp; W 107 St"/>
        <s v="Graham Ave &amp; Herbert St"/>
        <s v="31 St &amp; Thomson Ave"/>
        <s v="Tompkins Ave &amp; Hopkins St"/>
        <s v="11 Ave &amp; W 27 St"/>
        <s v="Macon St &amp; Nostrand Ave"/>
        <s v="Pike St &amp; Monroe St"/>
        <s v="W 37 St &amp; 5 Ave"/>
        <s v="Bank St &amp; Hudson St"/>
        <s v="Harrison St &amp; Hudson St"/>
        <s v="W 22 St &amp; 10 Ave"/>
        <s v="E 88 St &amp; 1 Ave"/>
        <s v="Wythe Ave &amp; Metropolitan Ave"/>
        <s v="Willoughby Ave &amp; Tompkins Ave"/>
        <s v="W 106 St &amp; Amsterdam Ave"/>
        <s v="E 19 St &amp; 3 Ave"/>
        <s v="Canal St &amp; Rutgers St"/>
        <s v="Avenue D &amp; E 8 St"/>
        <s v="Montague St &amp; Clinton St"/>
        <s v="Fulton St &amp; Washington Ave"/>
        <s v="Lexington Ave &amp; Classon Ave"/>
        <s v="W 47 St &amp; 10 Ave"/>
        <s v="E 48 St &amp; 5 Ave"/>
        <s v="Grand Army Plaza &amp; Plaza St West"/>
        <s v="Hancock St &amp; Bedford Ave"/>
        <s v="Amsterdam Ave &amp; W 82 St"/>
        <s v="1 Ave &amp; E 78 St"/>
        <s v="47 Ave &amp; 31 St"/>
        <s v="E 47 St &amp; 2 Ave"/>
        <s v="Amsterdam Ave &amp; W 79 St"/>
        <s v="Central Park West &amp; W 72 St"/>
        <s v="E 20 St &amp; Park Ave"/>
        <s v="Spruce St &amp; Nassau St"/>
        <s v="Clermont Ave &amp; Lafayette Ave"/>
        <s v="W 21 St &amp; 6 Ave"/>
        <s v="Smith St &amp; 9 St"/>
        <s v="Madison St &amp; Clinton St"/>
        <s v="E 9 St &amp; Avenue C"/>
        <s v="Metropolitan Ave &amp; Bedford Ave"/>
        <s v="Leonard St &amp; Church St"/>
        <s v="N 8 St &amp; Driggs Ave"/>
        <s v="E 48 St &amp; 3 Ave"/>
        <s v="Putnam Ave &amp; Throop Ave"/>
        <s v="West End Ave &amp; W 94 St"/>
        <s v="5 Ave &amp; E 63 St"/>
        <s v="E 14 St &amp; Avenue B"/>
        <s v="W 104 St &amp; Amsterdam Ave"/>
      </sharedItems>
    </cacheField>
    <cacheField name="End Station" numFmtId="0">
      <sharedItems count="320">
        <s v="Bond St &amp; Fulton St"/>
        <s v="Lafayette Ave &amp; Fort Greene Pl"/>
        <s v="Broadway &amp; Battery Pl"/>
        <s v="Central Park S &amp; 6 Ave"/>
        <s v="E 25 St &amp; 2 Ave"/>
        <s v="Little West St &amp; 1 Pl"/>
        <s v="Liberty St &amp; Broadway"/>
        <s v="Columbus Ave &amp; W 72 St"/>
        <s v="E 47 St &amp; Park Ave"/>
        <s v="Bushwick Ave &amp; Powers St"/>
        <s v="W 17 St &amp; 8 Ave"/>
        <s v="Johnson St &amp; Gold St"/>
        <s v="E 11 St &amp; 2 Ave"/>
        <s v="E 72 St &amp; York Ave"/>
        <s v="W 45 St &amp; 6 Ave"/>
        <s v="1 Ave &amp; E 68 St"/>
        <s v="Washington Pl &amp; Broadway"/>
        <s v="Suffolk St &amp; Stanton St"/>
        <s v="Plaza St West &amp; Flatbush Ave"/>
        <s v="Mott St &amp; Prince St"/>
        <s v="Columbia St &amp; Degraw St"/>
        <s v="W 38 St &amp; 8 Ave"/>
        <s v="9 Ave &amp; W 45 St"/>
        <s v="Grand St &amp; Greene St"/>
        <s v="St Marks Pl &amp; 2 Ave"/>
        <s v="Broadway &amp; E 14 St"/>
        <s v="Rivington St &amp; Chrystie St"/>
        <s v="Milton St &amp; Franklin St"/>
        <s v="W 54 St &amp; 9 Ave"/>
        <s v="E 17 St &amp; Broadway"/>
        <s v="Bayard St &amp; Baxter St"/>
        <s v="N 8 St &amp; Driggs Ave"/>
        <s v="8 Ave &amp; W 31 St"/>
        <s v="Pershing Square South"/>
        <s v="W 13 St &amp; 7 Ave"/>
        <s v="Hanson Pl &amp; Ashland Pl"/>
        <s v="Greenwich St &amp; W Houston St"/>
        <s v="W 13 St &amp; Hudson St"/>
        <s v="W 104 St &amp; Amsterdam Ave"/>
        <s v="E 58 St &amp; 1 Ave"/>
        <s v="Carmine St &amp; 6 Ave"/>
        <s v="E 41 St &amp; Madison Ave"/>
        <s v="S 5 Pl &amp; S 4 St"/>
        <s v="W 34 St &amp; 11 Ave"/>
        <s v="W 106 St &amp; Central Park West"/>
        <s v="Central Park North &amp; Adam Clayton Powell Blvd"/>
        <s v="Mercer St &amp; Spring St"/>
        <s v="E 20 St &amp; FDR Drive"/>
        <s v="West St &amp; Chambers St"/>
        <s v="Spruce St &amp; Nassau St"/>
        <s v="Old Fulton St"/>
        <s v="E 15 St &amp; 3 Ave"/>
        <s v="9 Ave &amp; W 28 St"/>
        <s v="W 63 St &amp; Broadway"/>
        <s v="Pier 40 - Hudson River Park"/>
        <s v="Avenue D &amp; E 3 St"/>
        <s v="E 88 St &amp; 1 Ave"/>
        <s v="Stanton St &amp; Chrystie St"/>
        <s v="W 14 St &amp; The High Line"/>
        <s v="MacDougal St &amp; Prince St"/>
        <s v="E 14 St &amp; Avenue B"/>
        <s v="Clark St &amp; Henry St"/>
        <s v="W 16 St &amp; The High Line"/>
        <s v="Myrtle Ave &amp; Lewis Ave"/>
        <s v="Centre St &amp; Chambers St"/>
        <s v="E 16 St &amp; 5 Ave"/>
        <s v="E 10 St &amp; Avenue A"/>
        <s v="Greenwich Ave &amp; 8 Ave"/>
        <s v="South End Ave &amp; Liberty St"/>
        <s v="Cherry St"/>
        <s v="DeKalb Ave &amp; S Portland Ave"/>
        <s v="Bedford Ave &amp; Nassau Ave"/>
        <s v="8 Ave &amp; W 33 St"/>
        <s v="8 Ave &amp; W 52 St"/>
        <s v="Broadway &amp; W 53 St"/>
        <s v="E 2 St &amp; Avenue C"/>
        <s v="W 44 St &amp; 5 Ave"/>
        <s v="Dean St &amp; 4 Ave"/>
        <s v="E 51 St &amp; 1 Ave"/>
        <s v="W 76 St &amp; Columbus Ave"/>
        <s v="5 Ave &amp; E 88 St"/>
        <s v="W 52 St &amp; 6 Ave"/>
        <s v="E 48 St &amp; 5 Ave"/>
        <s v="E 47 St &amp; 2 Ave"/>
        <s v="8 Ave &amp; W 16 St"/>
        <s v="W 52 St &amp; 5 Ave"/>
        <s v="9 Ave &amp; W 22 St"/>
        <s v="Forsyth St &amp; Broome St"/>
        <s v="Vesey Pl &amp; River Terrace"/>
        <s v="Allen St &amp; Hester St"/>
        <s v="2 Ave &amp; E 96 St"/>
        <s v="Bus Slip &amp; State St"/>
        <s v="W 22 St &amp; 10 Ave"/>
        <s v="11 Ave &amp; W 27 St"/>
        <s v="E 23 St &amp; 1 Ave"/>
        <s v="N 6 St &amp; Bedford Ave"/>
        <s v="W 4 St &amp; 7 Ave S"/>
        <s v="York St &amp; Jay St"/>
        <s v="Montrose Ave &amp; Bushwick Ave"/>
        <s v="E 88 St &amp; Park Ave"/>
        <s v="Broadway &amp; W 49 St"/>
        <s v="Broadway &amp; W 24 St"/>
        <s v="Maiden Ln &amp; Pearl St"/>
        <s v="Richards St &amp; Delavan St"/>
        <s v="Amsterdam Ave &amp; W 79 St"/>
        <s v="W 53 St &amp; 10 Ave"/>
        <s v="Central Park West &amp; W 72 St"/>
        <s v="E 59 St &amp; Madison Ave"/>
        <s v="Division St &amp; Bowery"/>
        <s v="Clinton St &amp; Tillary St"/>
        <s v="Fulton St &amp; Broadway"/>
        <s v="W 46 St &amp; 11 Ave"/>
        <s v="5 Ave &amp; E 103 St"/>
        <s v="Cadman Plaza E &amp; Red Cross Pl"/>
        <s v="Sullivan St &amp; Washington Sq"/>
        <s v="Bergen St &amp; Smith St"/>
        <s v="31 St &amp; Thomson Ave"/>
        <s v="E 33 St &amp; 2 Ave"/>
        <s v="W 42 St &amp; 8 Ave"/>
        <s v="Canal St &amp; Rutgers St"/>
        <s v="Howard St &amp; Centre St"/>
        <s v="Central Park West &amp; W 102 St"/>
        <s v="E 85 St &amp; 3 Ave"/>
        <s v="Schermerhorn St &amp; Court St"/>
        <s v="6 Ave &amp; Canal St"/>
        <s v="Clinton Ave &amp; Flushing Ave"/>
        <s v="Columbus Ave &amp; W 95 St"/>
        <s v="E 102 St &amp; 1 Ave"/>
        <s v="Murray St &amp; West St"/>
        <s v="E 7 St &amp; Avenue A"/>
        <s v="W 55 St &amp; 6 Ave"/>
        <s v="Franklin St &amp; Dupont St"/>
        <s v="E 4 St &amp; 2 Ave"/>
        <s v="12 Ave &amp; W 40 St"/>
        <s v="W 22 St &amp; 8 Ave"/>
        <s v="Metropolitan Ave &amp; Bedford Ave"/>
        <s v="Centre St &amp; Worth St"/>
        <s v="6 Ave &amp; W 33 St"/>
        <s v="E 47 St &amp; 1 Ave"/>
        <s v="Cathedral Pkwy &amp; Broadway"/>
        <s v="W 88 St &amp; West End Ave"/>
        <s v="Bank St &amp; Hudson St"/>
        <s v="W 31 St &amp; 7 Ave"/>
        <s v="E 20 St &amp; 2 Ave"/>
        <s v="W 70 St &amp; Amsterdam Ave"/>
        <s v="Madison Ave &amp; E 99 St"/>
        <s v="Berkeley Pl &amp; 6 Ave"/>
        <s v="E 45 St &amp; 3 Ave"/>
        <s v="Broadway &amp; W 55 St"/>
        <s v="W 41 St &amp; 8 Ave"/>
        <s v="Front St &amp; Maiden Ln"/>
        <s v="Clinton St &amp; Grand St"/>
        <s v="Allen St &amp; Stanton St"/>
        <s v="Pershing Square North"/>
        <s v="11 Ave &amp; W 59 St"/>
        <s v="W 18 St &amp; 6 Ave"/>
        <s v="Kane St &amp; Clinton St"/>
        <s v="W 15 St &amp; 7 Ave"/>
        <s v="Broadway &amp; W 56 St"/>
        <s v="Clermont Ave &amp; Lafayette Ave"/>
        <s v="E 39 St &amp; 2 Ave"/>
        <s v="Allen St &amp; Rivington St"/>
        <s v="W 67 St &amp; Broadway"/>
        <s v="Pike St &amp; E Broadway"/>
        <s v="Reade St &amp; Broadway"/>
        <s v="Division Ave &amp; Hooper St"/>
        <s v="Grand Army Plaza &amp; Central Park S"/>
        <s v="W 33 St &amp; 7 Ave"/>
        <s v="W 92 St &amp; Broadway"/>
        <s v="1 Ave &amp; E 18 St"/>
        <s v="Cleveland Pl &amp; Spring St"/>
        <s v="Broadway &amp; E 22 St"/>
        <s v="5 Ave &amp; E 63 St"/>
        <s v="Cooper Square &amp; E 7 St"/>
        <s v="E 76 St &amp; 3 Ave"/>
        <s v="W 106 St &amp; Amsterdam Ave"/>
        <s v="Washington Pl &amp; 6 Ave"/>
        <s v="Throop Ave &amp; Myrtle Ave"/>
        <s v="Broad St &amp; Bridge St"/>
        <s v="Peck Slip &amp; Front St"/>
        <s v="Great Jones St"/>
        <s v="South St &amp; Gouverneur Ln"/>
        <s v="Cadman Plaza E &amp; Tillary St"/>
        <s v="Atlantic Ave &amp; Furman St"/>
        <s v="46 Ave &amp; 5 St"/>
        <s v="W 26 St &amp; 8 Ave"/>
        <s v="E 12 St &amp; 3 Ave"/>
        <s v="E 74 St &amp; 1 Ave"/>
        <s v="Franklin St &amp; W Broadway"/>
        <s v="W 13 St &amp; 5 Ave"/>
        <s v="W 24 St &amp; 7 Ave"/>
        <s v="E 24 St &amp; Park Ave S"/>
        <s v="W 13 St &amp; 6 Ave"/>
        <s v="E 55 St &amp; 3 Ave"/>
        <s v="Broadway &amp; W 58 St"/>
        <s v="W 47 St &amp; 10 Ave"/>
        <s v="W 20 St &amp; 11 Ave"/>
        <s v="E 3 St &amp; 1 Ave"/>
        <s v="E 27 St &amp; 1 Ave"/>
        <s v="Watts St &amp; Greenwich St"/>
        <s v="E 5 St &amp; Avenue C"/>
        <s v="Bond St &amp; Bergen St"/>
        <s v="5 Ave &amp; E 73 St"/>
        <s v="Hicks St &amp; Montague St"/>
        <s v="East End Ave &amp; E 86 St"/>
        <s v="5 Ave &amp; E 29 St"/>
        <s v="Barclay St &amp; Church St"/>
        <s v="E 19 St &amp; 3 Ave"/>
        <s v="E 40 St &amp; 5 Ave"/>
        <s v="E 65 St &amp; 2 Ave"/>
        <s v="E 81 St &amp; 3 Ave"/>
        <s v="W 45 St &amp; 8 Ave"/>
        <s v="W 20 St &amp; 7 Ave"/>
        <s v="Mercer St &amp; Bleecker St"/>
        <s v="Central Park W &amp; W 96 St"/>
        <s v="Emerson Pl &amp; Myrtle Ave"/>
        <s v="E 2 St &amp; Avenue B"/>
        <s v="Murray St &amp; Greenwich St"/>
        <s v="Clinton Ave &amp; Myrtle Ave"/>
        <s v="Greenwich St &amp; Hubert St"/>
        <s v="1 Ave &amp; E 62 St"/>
        <s v="Graham Ave &amp; Conselyea St"/>
        <s v="Henry St &amp; Grand St"/>
        <s v="Amsterdam Ave &amp; W 82 St"/>
        <s v="Driggs Ave &amp; N Henry St"/>
        <s v="University Pl &amp; E 14 St"/>
        <s v="Bialystoker Pl &amp; Delancey St"/>
        <s v="E 55 St &amp; Lexington Ave"/>
        <s v="Concord St &amp; Bridge St"/>
        <s v="Leonard St &amp; Church St"/>
        <s v="Willoughby Ave &amp; Hall St"/>
        <s v="St James Pl &amp; Oliver St"/>
        <s v="W Broadway &amp; Spring St"/>
        <s v="Central Park West &amp; W 76 St"/>
        <s v="W 25 St &amp; 6 Ave"/>
        <s v="Duane St &amp; Greenwich St"/>
        <s v="W 37 St &amp; Broadway"/>
        <s v="W 100 St &amp; Manhattan Ave"/>
        <s v="Leonard St &amp; Boerum St"/>
        <s v="Central Park West &amp; W 68 St"/>
        <s v="Broadway &amp; W 60 St"/>
        <s v="Broadway &amp; W 41 St"/>
        <s v="W 26 St &amp; 10 Ave"/>
        <s v="Warren St &amp; Church St"/>
        <s v="Riverside Dr &amp; W 82 St"/>
        <s v="Broadway &amp; W 36 St"/>
        <s v="Henry St &amp; Degraw St"/>
        <s v="2 Ave &amp; E 31 St"/>
        <s v="E 80 St &amp; 2 Ave"/>
        <s v="W 43 St &amp; 10 Ave"/>
        <s v="E 55 St &amp; 2 Ave"/>
        <s v="W 21 St &amp; 6 Ave"/>
        <s v="Lewis Ave &amp; Decatur St"/>
        <s v="Washington Park"/>
        <s v="Carroll St &amp; 6 Ave"/>
        <s v="E 20 St &amp; Park Ave"/>
        <s v="Hope St &amp; Union Ave"/>
        <s v="Norman Ave &amp; Leonard St - 2"/>
        <s v="Fulton St &amp; Rockwell Pl"/>
        <s v="E 33 St &amp; 5 Ave"/>
        <s v="W 107 St &amp; Columbus Ave"/>
        <s v="Amsterdam Ave &amp; W 73 St"/>
        <s v="E 51 St &amp; Lexington Ave"/>
        <s v="Forsyth St &amp; Canal St"/>
        <s v="Center Blvd &amp; Borden Ave"/>
        <s v="W 27 St &amp; 7 Ave"/>
        <s v="E 81 St &amp; York Ave"/>
        <s v="Berry St &amp; N 8 St"/>
        <s v="Grand St &amp; Elizabeth St"/>
        <s v="E 11 St &amp; 1 Ave"/>
        <s v="E 58 St &amp; 3 Ave"/>
        <s v="Metropolitan Ave &amp; Meeker Ave"/>
        <s v="W 95 St &amp; Broadway"/>
        <s v="21 St &amp; Queens Plaza North"/>
        <s v="W 37 St &amp; 5 Ave"/>
        <s v="E 25 St &amp; 1 Ave"/>
        <s v="1 Ave &amp; E 78 St"/>
        <s v="E 31 St &amp; 3 Ave"/>
        <s v="Nassau Ave &amp; Newell St"/>
        <s v="E 78 St &amp; 2 Ave"/>
        <s v="Meserole Ave &amp; Manhattan Ave"/>
        <s v="Richardson St &amp; N Henry St"/>
        <s v="Pike St &amp; Monroe St"/>
        <s v="9 Ave &amp; W 18 St"/>
        <s v="W 74 St &amp; Columbus Ave"/>
        <s v="LaGuardia Pl &amp; W 3 St"/>
        <s v="Norfolk St &amp; Broome St"/>
        <s v="Barrow St &amp; Hudson St"/>
        <s v="E 32 St &amp; Park Ave"/>
        <s v="Myrtle Ave &amp; Marcy Ave"/>
        <s v="Lexington Ave &amp; E 29 St"/>
        <s v="1 Ave &amp; E 16 St"/>
        <s v="South St &amp; Whitehall St"/>
        <s v="Lispenard St &amp; Broadway"/>
        <s v="Carroll St &amp; Columbia St"/>
        <s v="E 53 St &amp; 3 Ave"/>
        <s v="3 St &amp; 7 Ave"/>
        <s v="Grand Army Plaza &amp; Plaza St West"/>
        <s v="W 90 St &amp; Amsterdam Ave"/>
        <s v="E 67 St &amp; Park Ave"/>
        <s v="Madison St &amp; Clinton St"/>
        <s v="Broadway &amp; W 39 St"/>
        <s v="E 9 St &amp; Avenue C"/>
        <s v="5 Ave &amp; E 78 St"/>
        <s v="Water - Whitehall Plaza"/>
        <s v="E 97 St &amp; Madison Ave"/>
        <s v="Hudson St &amp; Reade St"/>
        <s v="E 6 St &amp; Avenue B"/>
        <s v="Fulton St &amp; Clermont Ave"/>
        <s v="Perry St &amp; Bleecker St"/>
        <s v="Madison St &amp; Montgomery St"/>
        <s v="Riverside Dr &amp; W 89 St"/>
        <s v="Reed St &amp; Van Brunt St"/>
        <s v="Broadway &amp; W 32 St"/>
        <s v="W 39 St &amp; 9 Ave"/>
        <s v="Marcus Garvey Blvd &amp; Macon St"/>
        <s v="E 53 St &amp; Madison Ave"/>
        <s v="Central Park West &amp; W 100 St"/>
        <s v="Washington St &amp; Gansevoort St"/>
        <s v="Putnam Ave &amp; Nostrand Ave"/>
      </sharedItems>
    </cacheField>
    <cacheField name="User Type" numFmtId="0">
      <sharedItems count="2">
        <s v="Subscriber"/>
        <s v="Customer"/>
      </sharedItems>
    </cacheField>
    <cacheField name="Gender" numFmtId="0">
      <sharedItems containsBlank="1" count="3">
        <s v="Male"/>
        <m/>
        <s v="Female"/>
      </sharedItems>
    </cacheField>
    <cacheField name="Birth Year" numFmtId="0">
      <sharedItems containsString="0" containsBlank="1" containsNumber="1" containsInteger="1" minValue="1942" maxValue="2000"/>
    </cacheField>
    <cacheField name="Age" numFmtId="0">
      <sharedItems containsSemiMixedTypes="0" containsString="0" containsNumber="1" containsInteger="1" minValue="22" maxValue="2022" count="56">
        <n v="36"/>
        <n v="40"/>
        <n v="38"/>
        <n v="2022"/>
        <n v="30"/>
        <n v="67"/>
        <n v="51"/>
        <n v="29"/>
        <n v="39"/>
        <n v="50"/>
        <n v="25"/>
        <n v="43"/>
        <n v="34"/>
        <n v="44"/>
        <n v="57"/>
        <n v="47"/>
        <n v="62"/>
        <n v="71"/>
        <n v="27"/>
        <n v="48"/>
        <n v="35"/>
        <n v="54"/>
        <n v="37"/>
        <n v="46"/>
        <n v="32"/>
        <n v="68"/>
        <n v="28"/>
        <n v="49"/>
        <n v="41"/>
        <n v="42"/>
        <n v="56"/>
        <n v="66"/>
        <n v="59"/>
        <n v="33"/>
        <n v="45"/>
        <n v="31"/>
        <n v="80"/>
        <n v="26"/>
        <n v="23"/>
        <n v="61"/>
        <n v="74"/>
        <n v="65"/>
        <n v="60"/>
        <n v="63"/>
        <n v="55"/>
        <n v="58"/>
        <n v="53"/>
        <n v="69"/>
        <n v="64"/>
        <n v="76"/>
        <n v="52"/>
        <n v="24"/>
        <n v="70"/>
        <n v="72"/>
        <n v="75"/>
        <n v="22"/>
      </sharedItems>
    </cacheField>
    <cacheField name="Day" numFmtId="0">
      <sharedItems count="7">
        <s v="Wed"/>
        <s v="Mon"/>
        <s v="Tue"/>
        <s v="Sun"/>
        <s v="Thu"/>
        <s v="Fri"/>
        <s v="Sat"/>
      </sharedItems>
    </cacheField>
    <cacheField name="Trip data" numFmtId="0">
      <sharedItems count="653">
        <s v="State St &amp; Smith St to Bond St &amp; Fulton St"/>
        <s v="Front St &amp; Gold St to Lafayette Ave &amp; Fort Greene Pl"/>
        <s v="E 89 St &amp; York Ave to Broadway &amp; Battery Pl"/>
        <s v="Central Park S &amp; 6 Ave to Central Park S &amp; 6 Ave"/>
        <s v="E 3 St &amp; 1 Ave to E 25 St &amp; 2 Ave"/>
        <s v="Bank St &amp; Washington St to Little West St &amp; 1 Pl"/>
        <s v="Front St &amp; Maiden Ln to Liberty St &amp; Broadway"/>
        <s v="E 10 St &amp; 5 Ave to Columbus Ave &amp; W 72 St"/>
        <s v="1 Ave &amp; E 68 St to E 47 St &amp; Park Ave"/>
        <s v="N 11 St &amp; Wythe Ave to Bushwick Ave &amp; Powers St"/>
        <s v="E 17 St &amp; Broadway to W 17 St &amp; 8 Ave"/>
        <s v="State St &amp; Smith St to Johnson St &amp; Gold St"/>
        <s v="E 2 St &amp; Avenue C to E 11 St &amp; 2 Ave"/>
        <s v="Central Park West &amp; W 76 St to E 72 St &amp; York Ave"/>
        <s v="W 22 St &amp; 8 Ave to W 45 St &amp; 6 Ave"/>
        <s v="E 71 St &amp; 1 Ave to 1 Ave &amp; E 68 St"/>
        <s v="University Pl &amp; E 14 St to Washington Pl &amp; Broadway"/>
        <s v="E 25 St &amp; 2 Ave to Suffolk St &amp; Stanton St"/>
        <s v="Dean St &amp; Hoyt St to Plaza St West &amp; Flatbush Ave"/>
        <s v="Allen St &amp; Stanton St to Mott St &amp; Prince St"/>
        <s v="Lexington Ave &amp; E 63 St to 1 Ave &amp; E 68 St"/>
        <s v="NYCBS Depot - SSP to Columbia St &amp; Degraw St"/>
        <s v="W 26 St &amp; 8 Ave to W 38 St &amp; 8 Ave"/>
        <s v="Great Jones St to Mott St &amp; Prince St"/>
        <s v="W 43 St &amp; 10 Ave to 9 Ave &amp; W 45 St"/>
        <s v="Grand St &amp; Elizabeth St to Grand St &amp; Greene St"/>
        <s v="W 20 St &amp; 11 Ave to St Marks Pl &amp; 2 Ave"/>
        <s v="Old Fulton St to Broadway &amp; E 14 St"/>
        <s v="Allen St &amp; Hester St to Rivington St &amp; Chrystie St"/>
        <s v="E 55 St &amp; 3 Ave to Milton St &amp; Franklin St"/>
        <s v="8 Ave &amp; W 52 St to W 54 St &amp; 9 Ave"/>
        <s v="Broadway &amp; W 29 St to E 17 St &amp; Broadway"/>
        <s v="Cathedral Pkwy &amp; Broadway to Central Park S &amp; 6 Ave"/>
        <s v="Bayard St &amp; Baxter St to Bayard St &amp; Baxter St"/>
        <s v="Driggs Ave &amp; N Henry St to N 8 St &amp; Driggs Ave"/>
        <s v="Perry St &amp; Bleecker St to 8 Ave &amp; W 31 St"/>
        <s v="Broadway &amp; E 22 St to Pershing Square South"/>
        <s v="Carmine St &amp; 6 Ave to W 13 St &amp; 7 Ave"/>
        <s v="Fulton St &amp; Clermont Ave to Hanson Pl &amp; Ashland Pl"/>
        <s v="W 26 St &amp; 8 Ave to Greenwich St &amp; W Houston St"/>
        <s v="Broadway &amp; W 56 St to E 47 St &amp; Park Ave"/>
        <s v="8 Ave &amp; W 16 St to W 38 St &amp; 8 Ave"/>
        <s v="University Pl &amp; E 14 St to W 13 St &amp; Hudson St"/>
        <s v="W 84 St &amp; Columbus Ave to W 104 St &amp; Amsterdam Ave"/>
        <s v="E 53 St &amp; Madison Ave to E 58 St &amp; 1 Ave"/>
        <s v="W 43 St &amp; 6 Ave to Carmine St &amp; 6 Ave"/>
        <s v="Broadway &amp; W 36 St to E 41 St &amp; Madison Ave"/>
        <s v="Cleveland Pl &amp; Spring St to S 5 Pl &amp; S 4 St"/>
        <s v="E 45 St &amp; 3 Ave to W 34 St &amp; 11 Ave"/>
        <s v="Columbus Ave &amp; W 103 St to W 106 St &amp; Central Park West"/>
        <s v="E 39 St &amp; 3 Ave to Central Park North &amp; Adam Clayton Powell Blvd"/>
        <s v="Vesey Pl &amp; River Terrace to Mercer St &amp; Spring St"/>
        <s v="E 39 St &amp; 2 Ave to E 20 St &amp; FDR Drive"/>
        <s v="Washington St &amp; Gansevoort St to West St &amp; Chambers St"/>
        <s v="E 85 St &amp; 3 Ave to Spruce St &amp; Nassau St"/>
        <s v="Front St &amp; Maiden Ln to Old Fulton St"/>
        <s v="Avenue D &amp; E 12 St to E 15 St &amp; 3 Ave"/>
        <s v="Greenwich St &amp; W Houston St to 9 Ave &amp; W 28 St"/>
        <s v="W 78 St &amp; Broadway to W 63 St &amp; Broadway"/>
        <s v="Pier 40 - Hudson River Park to Pier 40 - Hudson River Park"/>
        <s v="W 84 St &amp; Broadway to Columbus Ave &amp; W 72 St"/>
        <s v="E 17 St &amp; Broadway to Avenue D &amp; E 3 St"/>
        <s v="Central Park S &amp; 6 Ave to E 88 St &amp; 1 Ave"/>
        <s v="Allen St &amp; Rivington St to Stanton St &amp; Chrystie St"/>
        <s v="E 59 St &amp; Madison Ave to W 14 St &amp; The High Line"/>
        <s v="Pershing Square South to E 25 St &amp; 2 Ave"/>
        <s v="Stanton St &amp; Chrystie St to MacDougal St &amp; Prince St"/>
        <s v="E 15 St &amp; 3 Ave to E 14 St &amp; Avenue B"/>
        <s v="Front St &amp; Washington St to Clark St &amp; Henry St"/>
        <s v="Broadway &amp; W 51 St to Pershing Square South"/>
        <s v="Duane St &amp; Greenwich St to W 16 St &amp; The High Line"/>
        <s v="Leonard St &amp; Maujer St to Myrtle Ave &amp; Lewis Ave"/>
        <s v="Centre St &amp; Chambers St to Centre St &amp; Chambers St"/>
        <s v="1 Ave &amp; E 16 St to E 16 St &amp; 5 Ave"/>
        <s v="Reade St &amp; Broadway to E 10 St &amp; Avenue A"/>
        <s v="E 16 St &amp; 5 Ave to Greenwich Ave &amp; 8 Ave"/>
        <s v="Barclay St &amp; Church St to South End Ave &amp; Liberty St"/>
        <s v="E 33 St &amp; 2 Ave to Cherry St"/>
        <s v="Broadway &amp; Roebling St to Milton St &amp; Franklin St"/>
        <s v="Adelphi St &amp; Myrtle Ave to DeKalb Ave &amp; S Portland Ave"/>
        <s v="Bergen St &amp; Smith St to Bedford Ave &amp; Nassau Ave"/>
        <s v="11 Ave &amp; W 41 St to 8 Ave &amp; W 33 St"/>
        <s v="University Pl &amp; E 8 St to E 11 St &amp; 2 Ave"/>
        <s v="Broadway &amp; W 58 St to 8 Ave &amp; W 52 St"/>
        <s v="Broadway &amp; W 58 St to Broadway &amp; W 53 St"/>
        <s v="Barrow St &amp; Hudson St to Greenwich St &amp; W Houston St"/>
        <s v="Forsyth St &amp; Broome St to Carmine St &amp; 6 Ave"/>
        <s v="Lafayette St &amp; E 8 St to E 2 St &amp; Avenue C"/>
        <s v="W 45 St &amp; 8 Ave to W 44 St &amp; 5 Ave"/>
        <s v="Bond St &amp; Bergen St to Dean St &amp; 4 Ave"/>
        <s v="Mott St &amp; Prince St to E 51 St &amp; 1 Ave"/>
        <s v="W 92 St &amp; Broadway to W 76 St &amp; Columbus Ave"/>
        <s v="8 Ave &amp; W 52 St to 5 Ave &amp; E 88 St"/>
        <s v="E 24 St &amp; Park Ave S to Broadway &amp; E 14 St"/>
        <s v="Broadway &amp; W 36 St to W 52 St &amp; 6 Ave"/>
        <s v="Central Park West &amp; W 102 St to E 48 St &amp; 5 Ave"/>
        <s v="W 42 St &amp; Dyer Ave to Liberty St &amp; Broadway"/>
        <s v="Clinton St &amp; Joralemon St to E 47 St &amp; 2 Ave"/>
        <s v="University Pl &amp; E 8 St to E 15 St &amp; 3 Ave"/>
        <s v="Cooper Square &amp; E 7 St to 8 Ave &amp; W 16 St"/>
        <s v="Broadway &amp; W 24 St to W 52 St &amp; 5 Ave"/>
        <s v="Central Park S &amp; 6 Ave to 9 Ave &amp; W 22 St"/>
        <s v="Clinton St &amp; Grand St to Forsyth St &amp; Broome St"/>
        <s v="W 13 St &amp; Hudson St to Vesey Pl &amp; River Terrace"/>
        <s v="Cherry St to Allen St &amp; Hester St"/>
        <s v="E 31 St &amp; 3 Ave to W 38 St &amp; 8 Ave"/>
        <s v="1 Ave &amp; E 68 St to 2 Ave &amp; E 96 St"/>
        <s v="Bus Slip &amp; State St to Bus Slip &amp; State St"/>
        <s v="E 6 St &amp; Avenue B to 8 Ave &amp; W 31 St"/>
        <s v="Duane St &amp; Greenwich St to W 22 St &amp; 10 Ave"/>
        <s v="W Broadway &amp; Spring St to 11 Ave &amp; W 27 St"/>
        <s v="Greenwich Ave &amp; 8 Ave to E 23 St &amp; 1 Ave"/>
        <s v="Kent Ave &amp; N 7 St to N 6 St &amp; Bedford Ave"/>
        <s v="University Pl &amp; E 8 St to W 4 St &amp; 7 Ave S"/>
        <s v="Sands St &amp; Navy St to York St &amp; Jay St"/>
        <s v="Rivington St &amp; Ridge St to Montrose Ave &amp; Bushwick Ave"/>
        <s v="E 91 St &amp; Park Ave to E 88 St &amp; Park Ave"/>
        <s v="6 Ave &amp; Canal St to Little West St &amp; 1 Pl"/>
        <s v="Reade St &amp; Broadway to South End Ave &amp; Liberty St"/>
        <s v="2 Ave &amp; E 31 St to E 17 St &amp; Broadway"/>
        <s v="W 56 St &amp; 10 Ave to Broadway &amp; W 49 St"/>
        <s v="Henry St &amp; Grand St to Broadway &amp; W 24 St"/>
        <s v="E 51 St &amp; 1 Ave to Maiden Ln &amp; Pearl St"/>
        <s v="South St &amp; Gouverneur Ln to Richards St &amp; Delavan St"/>
        <s v="Christopher St &amp; Greenwich St to Amsterdam Ave &amp; W 79 St"/>
        <s v="W 43 St &amp; 6 Ave to W 53 St &amp; 10 Ave"/>
        <s v="E 32 St &amp; Park Ave to E 17 St &amp; Broadway"/>
        <s v="West St &amp; Chambers St to Centre St &amp; Chambers St"/>
        <s v="Central Park West &amp; W 102 St to Central Park West &amp; W 72 St"/>
        <s v="W 49 St &amp; 8 Ave to E 59 St &amp; Madison Ave"/>
        <s v="Columbia St &amp; Rivington St to Division St &amp; Bowery"/>
        <s v="Centre St &amp; Worth St to Clinton St &amp; Tillary St"/>
        <s v="Carroll St &amp; Smith St to Centre St &amp; Chambers St"/>
        <s v="W 34 St &amp; 11 Ave to Fulton St &amp; Broadway"/>
        <s v="Washington St &amp; Gansevoort St to W 46 St &amp; 11 Ave"/>
        <s v="E 66 St &amp; Madison Ave to 5 Ave &amp; E 103 St"/>
        <s v="Clinton St &amp; Joralemon St to Cadman Plaza E &amp; Red Cross Pl"/>
        <s v="W 13 St &amp; 5 Ave to Sullivan St &amp; Washington Sq"/>
        <s v="Berkeley Pl &amp; 7 Ave to Bergen St &amp; Smith St"/>
        <s v="MacDougal St &amp; Washington Sq to Sullivan St &amp; Washington Sq"/>
        <s v="Broadway &amp; W 29 St to Sullivan St &amp; Washington Sq"/>
        <s v="FDR Drive &amp; E 35 St to 31 St &amp; Thomson Ave"/>
        <s v="Washington St &amp; Gansevoort St to Little West St &amp; 1 Pl"/>
        <s v="E 31 St &amp; 3 Ave to E 33 St &amp; 2 Ave"/>
        <s v="2 Ave &amp; E 31 St to E 25 St &amp; 2 Ave"/>
        <s v="11 Ave &amp; W 41 St to W 42 St &amp; 8 Ave"/>
        <s v="Broadway &amp; W 24 St to Canal St &amp; Rutgers St"/>
        <s v="W Broadway &amp; Spring St to Howard St &amp; Centre St"/>
        <s v="W 42 St &amp; 8 Ave to Central Park West &amp; W 102 St"/>
        <s v="E 65 St &amp; 2 Ave to E 85 St &amp; 3 Ave"/>
        <s v="Murray St &amp; West St to W 42 St &amp; 8 Ave"/>
        <s v="President St &amp; Henry St to Schermerhorn St &amp; Court St"/>
        <s v="8 Ave &amp; W 52 St to 6 Ave &amp; Canal St"/>
        <s v="W 38 St &amp; 8 Ave to E 23 St &amp; 1 Ave"/>
        <s v="Maiden Ln &amp; Pearl St to E 23 St &amp; 1 Ave"/>
        <s v="Norfolk St &amp; Broome St to S 5 Pl &amp; S 4 St"/>
        <s v="N 6 St &amp; Bedford Ave to Clinton Ave &amp; Flushing Ave"/>
        <s v="Forsyth St &amp; Broome St to E 17 St &amp; Broadway"/>
        <s v="Grand Army Plaza &amp; Central Park S to E 48 St &amp; 5 Ave"/>
        <s v="Central Park S &amp; 6 Ave to Columbus Ave &amp; W 95 St"/>
        <s v="Washington Pl &amp; 6 Ave to Rivington St &amp; Chrystie St"/>
        <s v="E 89 St &amp; York Ave to E 102 St &amp; 1 Ave"/>
        <s v="W 20 St &amp; 11 Ave to Murray St &amp; West St"/>
        <s v="Lafayette St &amp; E 8 St to E 7 St &amp; Avenue A"/>
        <s v="E 4 St &amp; 2 Ave to E 10 St &amp; Avenue A"/>
        <s v="Lexington Ave &amp; E 63 St to W 55 St &amp; 6 Ave"/>
        <s v="N 6 St &amp; Bedford Ave to Franklin St &amp; Dupont St"/>
        <s v="West St &amp; Chambers St to E 4 St &amp; 2 Ave"/>
        <s v="Lafayette St &amp; E 8 St to 12 Ave &amp; W 40 St"/>
        <s v="Greenwich St &amp; W Houston St to 11 Ave &amp; W 27 St"/>
        <s v="9 Ave &amp; W 22 St to W 22 St &amp; 8 Ave"/>
        <s v="Barclay St &amp; Church St to Fulton St &amp; Broadway"/>
        <s v="W 24 St &amp; 7 Ave to West St &amp; Chambers St"/>
        <s v="Kent Ave &amp; N 7 St to Metropolitan Ave &amp; Bedford Ave"/>
        <s v="Central Park West &amp; W 85 St to Central Park S &amp; 6 Ave"/>
        <s v="West Thames St to Centre St &amp; Worth St"/>
        <s v="6 Ave &amp; Canal St to Carmine St &amp; 6 Ave"/>
        <s v="Cathedral Pkwy &amp; Broadway to W 52 St &amp; 6 Ave"/>
        <s v="W 41 St &amp; 8 Ave to 6 Ave &amp; W 33 St"/>
        <s v="1 Ave &amp; E 62 St to E 47 St &amp; 1 Ave"/>
        <s v="Duane St &amp; Greenwich St to Cathedral Pkwy &amp; Broadway"/>
        <s v="W 14 St &amp; The High Line to W 88 St &amp; West End Ave"/>
        <s v="Barrow St &amp; Hudson St to Bank St &amp; Hudson St"/>
        <s v="Pershing Square North to W 31 St &amp; 7 Ave"/>
        <s v="E 60 St &amp; York Ave to W 63 St &amp; Broadway"/>
        <s v="Cliff St &amp; Fulton St to E 23 St &amp; 1 Ave"/>
        <s v="3 Ave &amp; E 62 St to E 20 St &amp; 2 Ave"/>
        <s v="E 30 St &amp; Park Ave S to E 23 St &amp; 1 Ave"/>
        <s v="Grand Army Plaza &amp; Central Park S to W 70 St &amp; Amsterdam Ave"/>
        <s v="1 Ave &amp; E 94 St to Madison Ave &amp; E 99 St"/>
        <s v="Berkeley Pl &amp; 6 Ave to Berkeley Pl &amp; 6 Ave"/>
        <s v="E 32 St &amp; Park Ave to E 45 St &amp; 3 Ave"/>
        <s v="W 52 St &amp; 9 Ave to Broadway &amp; W 55 St"/>
        <s v="W 37 St &amp; 10 Ave to W 41 St &amp; 8 Ave"/>
        <s v="Carmine St &amp; 6 Ave to Front St &amp; Maiden Ln"/>
        <s v="Driggs Ave &amp; Lorimer St to N 8 St &amp; Driggs Ave"/>
        <s v="E 55 St &amp; 2 Ave to E 15 St &amp; 3 Ave"/>
        <s v="E 7 St &amp; Avenue A to Clinton St &amp; Grand St"/>
        <s v="Centre St &amp; Chambers St to E 7 St &amp; Avenue A"/>
        <s v="11 Ave &amp; W 41 St to Broadway &amp; W 49 St"/>
        <s v="5 Ave &amp; E 93 St to 12 Ave &amp; W 40 St"/>
        <s v="Washington Pl &amp; Broadway to E 4 St &amp; 2 Ave"/>
        <s v="Fulton St &amp; Broadway to Allen St &amp; Stanton St"/>
        <s v="Centre St &amp; Chambers St to Spruce St &amp; Nassau St"/>
        <s v="E 58 St &amp; Madison Ave to Pershing Square North"/>
        <s v="W 87 St  &amp; Amsterdam Ave to 11 Ave &amp; W 59 St"/>
        <s v="W 20 St &amp; 11 Ave to W 18 St &amp; 6 Ave"/>
        <s v="W 39 St &amp; 9 Ave to Pershing Square South"/>
        <s v="6 Ave &amp; W 33 St to E 16 St &amp; 5 Ave"/>
        <s v="Central Park S &amp; 6 Ave to 5 Ave &amp; E 88 St"/>
        <s v="Clinton St &amp; Joralemon St to Kane St &amp; Clinton St"/>
        <s v="6 Ave &amp; Canal St to W 15 St &amp; 7 Ave"/>
        <s v="W 56 St &amp; 10 Ave to Broadway &amp; W 56 St"/>
        <s v="South End Ave &amp; Liberty St to South End Ave &amp; Liberty St"/>
        <s v="Fulton St &amp; Rockwell Pl to Clermont Ave &amp; Lafayette Ave"/>
        <s v="E 47 St &amp; Park Ave to E 39 St &amp; 2 Ave"/>
        <s v="E 12 St &amp; 3 Ave to Allen St &amp; Rivington St"/>
        <s v="S 4 St &amp; Rodney St to Clinton St &amp; Grand St"/>
        <s v="Central Park S &amp; 6 Ave to W 67 St &amp; Broadway"/>
        <s v="Old Fulton St to Old Fulton St"/>
        <s v="Allen St &amp; Stanton St to Pike St &amp; E Broadway"/>
        <s v="8 Ave &amp; W 33 St to Broadway &amp; W 49 St"/>
        <s v="Greenwich St &amp; Hubert St to Reade St &amp; Broadway"/>
        <s v="Union Ave &amp; Wallabout St to Division Ave &amp; Hooper St"/>
        <s v="Lafayette St &amp; E 8 St to Division St &amp; Bowery"/>
        <s v="Henry St &amp; Grand St to Clinton St &amp; Grand St"/>
        <s v="Broadway &amp; W 60 St to Grand Army Plaza &amp; Central Park S"/>
        <s v="W 31 St &amp; 7 Ave to E 11 St &amp; 2 Ave"/>
        <s v="Pershing Square North to W 33 St &amp; 7 Ave"/>
        <s v="FDR Drive &amp; E 35 St to Broadway &amp; W 56 St"/>
        <s v="5 Ave &amp; E 88 St to W 92 St &amp; Broadway"/>
        <s v="Broadway &amp; Roebling St to 1 Ave &amp; E 18 St"/>
        <s v="Washington St &amp; Gansevoort St to Clinton St &amp; Grand St"/>
        <s v="Hudson St &amp; Reade St to Cleveland Pl &amp; Spring St"/>
        <s v="Broadway &amp; W 36 St to Broadway &amp; E 22 St"/>
        <s v="2 Ave &amp; E 99 St to 5 Ave &amp; E 63 St"/>
        <s v="MacDougal St &amp; Prince St to 8 Ave &amp; W 16 St"/>
        <s v="E 23 St &amp; 1 Ave to Cooper Square &amp; E 7 St"/>
        <s v="E 15 St &amp; 3 Ave to E 25 St &amp; 2 Ave"/>
        <s v="West St &amp; Chambers St to 11 Ave &amp; W 59 St"/>
        <s v="Henry St &amp; Grand St to E 76 St &amp; 3 Ave"/>
        <s v="8 Ave &amp; W 31 St to Greenwich Ave &amp; 8 Ave"/>
        <s v="W 31 St &amp; 7 Ave to Cleveland Pl &amp; Spring St"/>
        <s v="Pershing Square North to E 17 St &amp; Broadway"/>
        <s v="Riverside Dr &amp; W 104 St to W 106 St &amp; Amsterdam Ave"/>
        <s v="W 13 St &amp; 5 Ave to Washington Pl &amp; 6 Ave"/>
        <s v="W 82 St &amp; Central Park West to 5 Ave &amp; E 88 St"/>
        <s v="S 4 St &amp; Rodney St to Throop Ave &amp; Myrtle Ave"/>
        <s v="MacDougal St &amp; Prince St to Broad St &amp; Bridge St"/>
        <s v="Columbus Ave &amp; W 72 St to E 17 St &amp; Broadway"/>
        <s v="W 52 St &amp; 11 Ave to E 7 St &amp; Avenue A"/>
        <s v="Bayard St &amp; Baxter St to Peck Slip &amp; Front St"/>
        <s v="E 2 St &amp; Avenue C to Great Jones St"/>
        <s v="Lafayette St &amp; E 8 St to South St &amp; Gouverneur Ln"/>
        <s v="E 25 St &amp; 1 Ave to E 7 St &amp; Avenue A"/>
        <s v="Brooklyn Bridge Park - Pier 2 to Cadman Plaza E &amp; Tillary St"/>
        <s v="Commerce St &amp; Van Brunt St to Atlantic Ave &amp; Furman St"/>
        <s v="Jackson Ave &amp; 46 Rd to 46 Ave &amp; 5 St"/>
        <s v="W 20 St &amp; 8 Ave to W 26 St &amp; 8 Ave"/>
        <s v="Mercer St &amp; Bleecker St to E 12 St &amp; 3 Ave"/>
        <s v="Throop Ave &amp; Myrtle Ave to Forsyth St &amp; Broome St"/>
        <s v="E 81 St &amp; York Ave to E 74 St &amp; 1 Ave"/>
        <s v="E 4 St &amp; 2 Ave to Franklin St &amp; W Broadway"/>
        <s v="E 32 St &amp; Park Ave to Cleveland Pl &amp; Spring St"/>
        <s v="E 25 St &amp; 2 Ave to W 13 St &amp; 5 Ave"/>
        <s v="W 13 St &amp; 6 Ave to W 24 St &amp; 7 Ave"/>
        <s v="Carmine St &amp; 6 Ave to Broadway &amp; E 22 St"/>
        <s v="W 41 St &amp; 8 Ave to Broadway &amp; W 53 St"/>
        <s v="John St &amp; William St to Bayard St &amp; Baxter St"/>
        <s v="E 25 St &amp; 1 Ave to E 24 St &amp; Park Ave S"/>
        <s v="W Broadway &amp; Spring St to W 13 St &amp; 6 Ave"/>
        <s v="Fulton St &amp; Rockwell Pl to W 13 St &amp; 5 Ave"/>
        <s v="E 4 St &amp; 2 Ave to E 7 St &amp; Avenue A"/>
        <s v="1 Ave &amp; E 68 St to E 55 St &amp; 3 Ave"/>
        <s v="Banker St &amp; Meserole Ave to Metropolitan Ave &amp; Bedford Ave"/>
        <s v="W 39 St &amp; 9 Ave to Broadway &amp; W 58 St"/>
        <s v="W 78 St &amp; Broadway to W 47 St &amp; 10 Ave"/>
        <s v="8 Ave &amp; W 16 St to W 20 St &amp; 11 Ave"/>
        <s v="8 Ave &amp; W 31 St to 11 Ave &amp; W 27 St"/>
        <s v="E 15 St &amp; 3 Ave to E 3 St &amp; 1 Ave"/>
        <s v="Cherry St to E 27 St &amp; 1 Ave"/>
        <s v="Columbus Ave &amp; W 72 St to 11 Ave &amp; W 59 St"/>
        <s v="York St &amp; Jay St to Rivington St &amp; Chrystie St"/>
        <s v="West St &amp; Chambers St to Watts St &amp; Greenwich St"/>
        <s v="York St &amp; Jay St to E 5 St &amp; Avenue C"/>
        <s v="Cleveland Pl &amp; Spring St to E 17 St &amp; Broadway"/>
        <s v="Hudson St &amp; Reade St to Centre St &amp; Chambers St"/>
        <s v="Bond St &amp; Schermerhorn St to Bond St &amp; Bergen St"/>
        <s v="E 16 St &amp; 5 Ave to St Marks Pl &amp; 2 Ave"/>
        <s v="5 Ave &amp; E 78 St to 5 Ave &amp; E 73 St"/>
        <s v="9 Ave &amp; W 22 St to W 20 St &amp; 11 Ave"/>
        <s v="Columbia Heights &amp; Cranberry St to Hicks St &amp; Montague St"/>
        <s v="W 31 St &amp; 7 Ave to E 15 St &amp; 3 Ave"/>
        <s v="E 53 St &amp; Madison Ave to East End Ave &amp; E 86 St"/>
        <s v="E 16 St &amp; 5 Ave to W 33 St &amp; 7 Ave"/>
        <s v="Pershing Square South to 5 Ave &amp; E 29 St"/>
        <s v="2 Ave &amp; E 31 St to 6 Ave &amp; W 33 St"/>
        <s v="E 2 St &amp; Avenue B to Barclay St &amp; Church St"/>
        <s v="Riverside Dr &amp; W 72 St to West St &amp; Chambers St"/>
        <s v="Carmine St &amp; 6 Ave to E 19 St &amp; 3 Ave"/>
        <s v="E 13 St &amp; Avenue A to E 40 St &amp; 5 Ave"/>
        <s v="5 Ave &amp; E 78 St to E 65 St &amp; 2 Ave"/>
        <s v="E 55 St &amp; 2 Ave to E 81 St &amp; 3 Ave"/>
        <s v="W 43 St &amp; 6 Ave to W 33 St &amp; 7 Ave"/>
        <s v="York St &amp; Jay St to Old Fulton St"/>
        <s v="E 10 St &amp; Avenue A to W 45 St &amp; 8 Ave"/>
        <s v="Myrtle Ave &amp; Lewis Ave to DeKalb Ave &amp; S Portland Ave"/>
        <s v="Murray St &amp; Greenwich St to Front St &amp; Maiden Ln"/>
        <s v="E 33 St &amp; 5 Ave to W 22 St &amp; 8 Ave"/>
        <s v="9 Ave &amp; W 22 St to W 20 St &amp; 7 Ave"/>
        <s v="W 20 St &amp; 11 Ave to 6 Ave &amp; Canal St"/>
        <s v="Henry St &amp; Poplar St to Hicks St &amp; Montague St"/>
        <s v="University Pl &amp; E 14 St to Mercer St &amp; Bleecker St"/>
        <s v="E 91 St &amp; Park Ave to Central Park W &amp; W 96 St"/>
        <s v="E 17 St &amp; Broadway to W 4 St &amp; 7 Ave S"/>
        <s v="DeKalb Ave &amp; Hudson Ave to Emerson Pl &amp; Myrtle Ave"/>
        <s v="W 43 St &amp; 10 Ave to W 24 St &amp; 7 Ave"/>
        <s v="E 2 St &amp; 2 Ave to E 2 St &amp; Avenue B"/>
        <s v="W 18 St &amp; 6 Ave to Washington Pl &amp; 6 Ave"/>
        <s v="9 Ave &amp; W 22 St to Murray St &amp; Greenwich St"/>
        <s v="Willoughby St &amp; Fleet St to Clinton Ave &amp; Myrtle Ave"/>
        <s v="Watts St &amp; Greenwich St to Greenwich Ave &amp; 8 Ave"/>
        <s v="E 27 St &amp; 1 Ave to E 7 St &amp; Avenue A"/>
        <s v="Cleveland Pl &amp; Spring St to Vesey Pl &amp; River Terrace"/>
        <s v="Liberty St &amp; Broadway to West St &amp; Chambers St"/>
        <s v="Barrow St &amp; Hudson St to Greenwich St &amp; Hubert St"/>
        <s v="W 52 St &amp; 6 Ave to 1 Ave &amp; E 62 St"/>
        <s v="Driggs Ave &amp; N Henry St to Graham Ave &amp; Conselyea St"/>
        <s v="Suffolk St &amp; Stanton St to Henry St &amp; Grand St"/>
        <s v="E 85 St &amp; 3 Ave to W 38 St &amp; 8 Ave"/>
        <s v="Greenwich Ave &amp; 8 Ave to Amsterdam Ave &amp; W 82 St"/>
        <s v="Richardson St &amp; N Henry St to Driggs Ave &amp; N Henry St"/>
        <s v="8 Ave &amp; W 33 St to W 34 St &amp; 11 Ave"/>
        <s v="MacDougal St &amp; Prince St to University Pl &amp; E 14 St"/>
        <s v="Old Fulton St to York St &amp; Jay St"/>
        <s v="Lexington Ave &amp; E 24 St to E 17 St &amp; Broadway"/>
        <s v="Stanton St &amp; Chrystie St to Bialystoker Pl &amp; Delancey St"/>
        <s v="W 13 St &amp; Hudson St to Bus Slip &amp; State St"/>
        <s v="5 Ave &amp; E 78 St to E 55 St &amp; Lexington Ave"/>
        <s v="Bus Slip &amp; State St to South St &amp; Gouverneur Ln"/>
        <s v="W 42 St &amp; 8 Ave to W 53 St &amp; 10 Ave"/>
        <s v="Broadway &amp; E 14 St to Allen St &amp; Rivington St"/>
        <s v="Bond St &amp; Schermerhorn St to Concord St &amp; Bridge St"/>
        <s v="Front St &amp; Maiden Ln to Leonard St &amp; Church St"/>
        <s v="8 Ave &amp; W 52 St to E 59 St &amp; Madison Ave"/>
        <s v="Cadman Plaza West &amp; Montague St to Willoughby Ave &amp; Hall St"/>
        <s v="Grand St &amp; Elizabeth St to St James Pl &amp; Oliver St"/>
        <s v="Mercer St &amp; Bleecker St to E 2 St &amp; Avenue C"/>
        <s v="Rivington St &amp; Chrystie St to W Broadway &amp; Spring St"/>
        <s v="Central Park W &amp; W 96 St to Central Park West &amp; W 76 St"/>
        <s v="W 18 St &amp; 6 Ave to W 25 St &amp; 6 Ave"/>
        <s v="Bayard St &amp; Baxter St to Duane St &amp; Greenwich St"/>
        <s v="Lafayette St &amp; E 8 St to W 37 St &amp; Broadway"/>
        <s v="W 100 St &amp; Manhattan Ave to W 100 St &amp; Manhattan Ave"/>
        <s v="9 Ave &amp; W 22 St to E 27 St &amp; 1 Ave"/>
        <s v="Graham Ave &amp; Withers St to Leonard St &amp; Boerum St"/>
        <s v="W 26 St &amp; 10 Ave to W 46 St &amp; 11 Ave"/>
        <s v="Catherine St &amp; Monroe St to Stanton St &amp; Chrystie St"/>
        <s v="E 5 St &amp; Avenue C to South End Ave &amp; Liberty St"/>
        <s v="W 46 St &amp; 11 Ave to Central Park W &amp; W 96 St"/>
        <s v="W 43 St &amp; 6 Ave to Central Park West &amp; W 68 St"/>
        <s v="Graham Ave &amp; Conselyea St to Bedford Ave &amp; Nassau Ave"/>
        <s v="W 92 St &amp; Broadway to Broadway &amp; W 60 St"/>
        <s v="E 75 St &amp; 3 Ave to Broadway &amp; W 41 St"/>
        <s v="W 27 St &amp; 7 Ave to W 26 St &amp; 10 Ave"/>
        <s v="E 25 St &amp; 2 Ave to 5 Ave &amp; E 29 St"/>
        <s v="West St &amp; Chambers St to Warren St &amp; Church St"/>
        <s v="E 39 St &amp; 3 Ave to E 85 St &amp; 3 Ave"/>
        <s v="W 67 St &amp; Broadway to W 54 St &amp; 9 Ave"/>
        <s v="Central Park West &amp; W 85 St to Riverside Dr &amp; W 82 St"/>
        <s v="E 40 St &amp; 5 Ave to Broadway &amp; W 36 St"/>
        <s v="E 39 St &amp; 3 Ave to Broadway &amp; W 36 St"/>
        <s v="1 Ave &amp; E 18 St to 8 Ave &amp; W 16 St"/>
        <s v="E 11 St &amp; 1 Ave to Great Jones St"/>
        <s v="W 43 St &amp; 10 Ave to 8 Ave &amp; W 52 St"/>
        <s v="Division St &amp; Bowery to Broadway &amp; E 14 St"/>
        <s v="William St &amp; Pine St to W 14 St &amp; The High Line"/>
        <s v="Court St &amp; State St to Henry St &amp; Degraw St"/>
        <s v="Broadway &amp; W 41 St to Pershing Square North"/>
        <s v="2 Ave &amp; E 96 St to Madison Ave &amp; E 99 St"/>
        <s v="W 92 St &amp; Broadway to Cathedral Pkwy &amp; Broadway"/>
        <s v="Broadway &amp; Berry St to Lafayette Ave &amp; Fort Greene Pl"/>
        <s v="Broadway &amp; W 49 St to Murray St &amp; West St"/>
        <s v="South End Ave &amp; Liberty St to Bus Slip &amp; State St"/>
        <s v="Allen St &amp; Rivington St to E 23 St &amp; 1 Ave"/>
        <s v="E 35 St &amp; 3 Ave to E 47 St &amp; 2 Ave"/>
        <s v="LaGuardia Pl &amp; W 3 St to Suffolk St &amp; Stanton St"/>
        <s v="Pier 40 - Hudson River Park to Carmine St &amp; 6 Ave"/>
        <s v="Pershing Square North to 2 Ave &amp; E 31 St"/>
        <s v="W 20 St &amp; 11 Ave to W 4 St &amp; 7 Ave S"/>
        <s v="West St &amp; Chambers St to Greenwich Ave &amp; 8 Ave"/>
        <s v="E 76 St &amp; 3 Ave to E 80 St &amp; 2 Ave"/>
        <s v="William St &amp; Pine St to Murray St &amp; West St"/>
        <s v="W 43 St &amp; 6 Ave to W 43 St &amp; 10 Ave"/>
        <s v="Columbus Ave &amp; W 72 St to W 63 St &amp; Broadway"/>
        <s v="Duane St &amp; Greenwich St to South End Ave &amp; Liberty St"/>
        <s v="Avenue D &amp; E 12 St to E 20 St &amp; FDR Drive"/>
        <s v="1 Ave &amp; E 44 St to E 55 St &amp; 2 Ave"/>
        <s v="5 Ave &amp; E 88 St to Central Park North &amp; Adam Clayton Powell Blvd"/>
        <s v="West St &amp; Chambers St to W 21 St &amp; 6 Ave"/>
        <s v="Emerson Pl &amp; Myrtle Ave to Myrtle Ave &amp; Lewis Ave"/>
        <s v="Broadway &amp; W 60 St to Columbus Ave &amp; W 72 St"/>
        <s v="Albany Ave &amp; Fulton St to Lewis Ave &amp; Decatur St"/>
        <s v="Cooper Square &amp; E 7 St to Vesey Pl &amp; River Terrace"/>
        <s v="W 55 St &amp; 6 Ave to E 48 St &amp; 5 Ave"/>
        <s v="Little West St &amp; 1 Pl to W 24 St &amp; 7 Ave"/>
        <s v="Pike St &amp; E Broadway to Peck Slip &amp; Front St"/>
        <s v="Broadway &amp; Roebling St to E 47 St &amp; 2 Ave"/>
        <s v="Hanson Pl &amp; Ashland Pl to Washington Park"/>
        <s v="W 74 St &amp; Columbus Ave to West St &amp; Chambers St"/>
        <s v="E 5 St &amp; Avenue C to Washington Pl &amp; 6 Ave"/>
        <s v="S Portland Ave &amp; Hanson Pl to Carroll St &amp; 6 Ave"/>
        <s v="Broadway &amp; W 60 St to E 20 St &amp; Park Ave"/>
        <s v="Boerum St &amp; Broadway to Hope St &amp; Union Ave"/>
        <s v="Bushwick Ave &amp; Powers St to Norman Ave &amp; Leonard St - 2"/>
        <s v="W 16 St &amp; The High Line to W 22 St &amp; 8 Ave"/>
        <s v="Greenwich Ave &amp; Charles St to W Broadway &amp; Spring St"/>
        <s v="DeKalb Ave &amp; S Portland Ave to Fulton St &amp; Rockwell Pl"/>
        <s v="E 10 St &amp; Avenue A to Division St &amp; Bowery"/>
        <s v="Adelphi St &amp; Myrtle Ave to Fulton St &amp; Rockwell Pl"/>
        <s v="E 11 St &amp; Broadway to E 10 St &amp; Avenue A"/>
        <s v="E 84 St &amp; Park Ave to 1 Ave &amp; E 62 St"/>
        <s v="W 42 St &amp; Dyer Ave to 8 Ave &amp; W 33 St"/>
        <s v="Jay St &amp; Tech Pl to Henry St &amp; Degraw St"/>
        <s v="Central Park West &amp; W 68 St to Amsterdam Ave &amp; W 82 St"/>
        <s v="11 Ave &amp; W 59 St to W 34 St &amp; 11 Ave"/>
        <s v="E 23 St &amp; 1 Ave to E 33 St &amp; 5 Ave"/>
        <s v="Vernon Blvd &amp; 50 Ave to Norman Ave &amp; Leonard St - 2"/>
        <s v="University Pl &amp; E 8 St to Sullivan St &amp; Washington Sq"/>
        <s v="9 Ave &amp; W 45 St to W 107 St &amp; Columbus Ave"/>
        <s v="E 81 St &amp; York Ave to Amsterdam Ave &amp; W 73 St"/>
        <s v="E 65 St &amp; 2 Ave to Central Park West &amp; W 76 St"/>
        <s v="Broadway &amp; W 51 St to E 51 St &amp; Lexington Ave"/>
        <s v="Broadway &amp; W 32 St to E 33 St &amp; 2 Ave"/>
        <s v="MacDougal St &amp; Washington Sq to W 18 St &amp; 6 Ave"/>
        <s v="W 49 St &amp; 8 Ave to E 10 St &amp; Avenue A"/>
        <s v="W 20 St &amp; 11 Ave to 9 Ave &amp; W 28 St"/>
        <s v="W 17 St &amp; 8 Ave to Pershing Square North"/>
        <s v="Duane St &amp; Greenwich St to Forsyth St &amp; Canal St"/>
        <s v="Greenwich St &amp; W Houston St to W 38 St &amp; 8 Ave"/>
        <s v="Front St &amp; Washington St to Cadman Plaza E &amp; Red Cross Pl"/>
        <s v="45 Rd &amp; 11 St to Center Blvd &amp; Borden Ave"/>
        <s v="E 6 St &amp; Avenue D to Forsyth St &amp; Broome St"/>
        <s v="Brooklyn Bridge Park - Pier 2 to E 17 St &amp; Broadway"/>
        <s v="Water - Whitehall Plaza to Hanson Pl &amp; Ashland Pl"/>
        <s v="Central Park S &amp; 6 Ave to W 70 St &amp; Amsterdam Ave"/>
        <s v="W 43 St &amp; 6 Ave to 9 Ave &amp; W 45 St"/>
        <s v="5 Ave &amp; 3 St to Dean St &amp; 4 Ave"/>
        <s v="E 55 St &amp; Lexington Ave to E 39 St &amp; 2 Ave"/>
        <s v="W 11 St &amp; 6 Ave to 1 Ave &amp; E 68 St"/>
        <s v="W 17 St &amp; 8 Ave to W 27 St &amp; 7 Ave"/>
        <s v="Lafayette St &amp; E 8 St to E 17 St &amp; Broadway"/>
        <s v="9 Ave &amp; W 18 St to E 16 St &amp; 5 Ave"/>
        <s v="W 44 St &amp; 5 Ave to W 38 St &amp; 8 Ave"/>
        <s v="E 102 St &amp; 1 Ave to E 81 St &amp; York Ave"/>
        <s v="Christopher St &amp; Greenwich St to W 27 St &amp; 7 Ave"/>
        <s v="Meserole Ave &amp; Manhattan Ave to Berry St &amp; N 8 St"/>
        <s v="Monroe St &amp; Classon Ave to Grand St &amp; Elizabeth St"/>
        <s v="Eckford St &amp; Engert Ave to N 8 St &amp; Driggs Ave"/>
        <s v="University Pl &amp; E 8 St to E 11 St &amp; 1 Ave"/>
        <s v="Pershing Square North to E 58 St &amp; 3 Ave"/>
        <s v="Broadway &amp; W 51 St to W 13 St &amp; 5 Ave"/>
        <s v="W 13 St &amp; Hudson St to W 20 St &amp; 7 Ave"/>
        <s v="Cadman Plaza E &amp; Tillary St to Hicks St &amp; Montague St"/>
        <s v="9 Ave &amp; W 45 St to W 53 St &amp; 10 Ave"/>
        <s v="MacDougal St &amp; Prince St to W 21 St &amp; 6 Ave"/>
        <s v="W 38 St &amp; 8 Ave to W 20 St &amp; 11 Ave"/>
        <s v="Graham Ave &amp; Grand St to Metropolitan Ave &amp; Meeker Ave"/>
        <s v="E 16 St &amp; 5 Ave to 6 Ave &amp; W 33 St"/>
        <s v="W 27 St &amp; 7 Ave to W 95 St &amp; Broadway"/>
        <s v="Barclay St &amp; Church St to Barclay St &amp; Church St"/>
        <s v="W 41 St &amp; 8 Ave to 21 St &amp; Queens Plaza North"/>
        <s v="W 25 St &amp; 6 Ave to W 13 St &amp; 6 Ave"/>
        <s v="York St &amp; Jay St to Barclay St &amp; Church St"/>
        <s v="West End Ave &amp; W 107 St to University Pl &amp; E 14 St"/>
        <s v="W 42 St &amp; 8 Ave to E 72 St &amp; York Ave"/>
        <s v="Rivington St &amp; Chrystie St to Mott St &amp; Prince St"/>
        <s v="W 41 St &amp; 8 Ave to W 37 St &amp; 5 Ave"/>
        <s v="Graham Ave &amp; Herbert St to E 25 St &amp; 1 Ave"/>
        <s v="8 Ave &amp; W 31 St to Broadway &amp; W 55 St"/>
        <s v="31 St &amp; Thomson Ave to 1 Ave &amp; E 78 St"/>
        <s v="2 Ave &amp; E 31 St to E 31 St &amp; 3 Ave"/>
        <s v="W 34 St &amp; 11 Ave to W 33 St &amp; 7 Ave"/>
        <s v="Cooper Square &amp; E 7 St to E 19 St &amp; 3 Ave"/>
        <s v="Tompkins Ave &amp; Hopkins St to Nassau Ave &amp; Newell St"/>
        <s v="11 Ave &amp; W 27 St to 8 Ave &amp; W 16 St"/>
        <s v="5 Ave &amp; E 78 St to E 78 St &amp; 2 Ave"/>
        <s v="Greenwich Ave &amp; 8 Ave to W 13 St &amp; Hudson St"/>
        <s v="Kent Ave &amp; N 7 St to Meserole Ave &amp; Manhattan Ave"/>
        <s v="Suffolk St &amp; Stanton St to E 15 St &amp; 3 Ave"/>
        <s v="Macon St &amp; Nostrand Ave to Richardson St &amp; N Henry St"/>
        <s v="FDR Drive &amp; E 35 St to E 11 St &amp; 2 Ave"/>
        <s v="Pike St &amp; Monroe St to Pike St &amp; Monroe St"/>
        <s v="E 59 St &amp; Madison Ave to W 33 St &amp; 7 Ave"/>
        <s v="E 7 St &amp; Avenue A to Suffolk St &amp; Stanton St"/>
        <s v="E 32 St &amp; Park Ave to Grand Army Plaza &amp; Central Park S"/>
        <s v="Maiden Ln &amp; Pearl St to W 52 St &amp; 6 Ave"/>
        <s v="3 Ave &amp; E 62 St to E 72 St &amp; York Ave"/>
        <s v="Central Park West &amp; W 68 St to 9 Ave &amp; W 18 St"/>
        <s v="W 37 St &amp; 5 Ave to W 41 St &amp; 8 Ave"/>
        <s v="Bank St &amp; Hudson St to Division St &amp; Bowery"/>
        <s v="W 84 St &amp; Columbus Ave to W 74 St &amp; Columbus Ave"/>
        <s v="Pershing Square South to W 31 St &amp; 7 Ave"/>
        <s v="W 43 St &amp; 6 Ave to Grand Army Plaza &amp; Central Park S"/>
        <s v="Broadway &amp; W 58 St to Greenwich Ave &amp; 8 Ave"/>
        <s v="E 39 St &amp; 2 Ave to LaGuardia Pl &amp; W 3 St"/>
        <s v="E 23 St &amp; 1 Ave to 6 Ave &amp; W 33 St"/>
        <s v="Vernon Blvd &amp; 50 Ave to Center Blvd &amp; Borden Ave"/>
        <s v="Carroll St &amp; Smith St to Bergen St &amp; Smith St"/>
        <s v="Pershing Square South to Norfolk St &amp; Broome St"/>
        <s v="W 37 St &amp; 5 Ave to E 31 St &amp; 3 Ave"/>
        <s v="W 27 St &amp; 7 Ave to Broadway &amp; E 22 St"/>
        <s v="Harrison St &amp; Hudson St to Barrow St &amp; Hudson St"/>
        <s v="Central Park W &amp; W 96 St to Central Park S &amp; 6 Ave"/>
        <s v="2 Ave &amp; E 31 St to 1 Ave &amp; E 68 St"/>
        <s v="E 10 St &amp; Avenue A to E 32 St &amp; Park Ave"/>
        <s v="11 Ave &amp; W 41 St to Broadway &amp; W 36 St"/>
        <s v="E 30 St &amp; Park Ave S to E 20 St &amp; FDR Drive"/>
        <s v="W 22 St &amp; 10 Ave to W 18 St &amp; 6 Ave"/>
        <s v="E 2 St &amp; Avenue B to E 7 St &amp; Avenue A"/>
        <s v="E 88 St &amp; 1 Ave to E 81 St &amp; 3 Ave"/>
        <s v="Wythe Ave &amp; Metropolitan Ave to Cleveland Pl &amp; Spring St"/>
        <s v="Willoughby Ave &amp; Tompkins Ave to Myrtle Ave &amp; Marcy Ave"/>
        <s v="W 106 St &amp; Amsterdam Ave to W 76 St &amp; Columbus Ave"/>
        <s v="E 19 St &amp; 3 Ave to Suffolk St &amp; Stanton St"/>
        <s v="6 Ave &amp; W 33 St to Forsyth St &amp; Broome St"/>
        <s v="W 46 St &amp; 11 Ave to W 46 St &amp; 11 Ave"/>
        <s v="Catherine St &amp; Monroe St to South St &amp; Gouverneur Ln"/>
        <s v="E 6 St &amp; Avenue D to E 7 St &amp; Avenue A"/>
        <s v="Canal St &amp; Rutgers St to Cherry St"/>
        <s v="Avenue D &amp; E 8 St to Washington Pl &amp; Broadway"/>
        <s v="Broadway &amp; Roebling St to N 8 St &amp; Driggs Ave"/>
        <s v="Montague St &amp; Clinton St to DeKalb Ave &amp; S Portland Ave"/>
        <s v="Fulton St &amp; Washington Ave to Hanson Pl &amp; Ashland Pl"/>
        <s v="Grand Army Plaza &amp; Central Park S to 9 Ave &amp; W 45 St"/>
        <s v="E 7 St &amp; Avenue A to E 5 St &amp; Avenue C"/>
        <s v="E 25 St &amp; 2 Ave to E 15 St &amp; 3 Ave"/>
        <s v="Allen St &amp; Hester St to Lexington Ave &amp; E 29 St"/>
        <s v="Lexington Ave &amp; Classon Ave to Atlantic Ave &amp; Furman St"/>
        <s v="Canal St &amp; Rutgers St to Henry St &amp; Grand St"/>
        <s v="E 25 St &amp; 1 Ave to 1 Ave &amp; E 16 St"/>
        <s v="W 26 St &amp; 10 Ave to 9 Ave &amp; W 45 St"/>
        <s v="W 47 St &amp; 10 Ave to 8 Ave &amp; W 33 St"/>
        <s v="E 12 St &amp; 3 Ave to E 11 St &amp; 2 Ave"/>
        <s v="Christopher St &amp; Greenwich St to E 12 St &amp; 3 Ave"/>
        <s v="2 Ave &amp; E 31 St to Cooper Square &amp; E 7 St"/>
        <s v="W 52 St &amp; 6 Ave to Amsterdam Ave &amp; W 73 St"/>
        <s v="Washington Pl &amp; 6 Ave to Suffolk St &amp; Stanton St"/>
        <s v="Duane St &amp; Greenwich St to South St &amp; Whitehall St"/>
        <s v="8 Ave &amp; W 33 St to W 52 St &amp; 5 Ave"/>
        <s v="Carmine St &amp; 6 Ave to W Broadway &amp; Spring St"/>
        <s v="Greenwich St &amp; Hubert St to Lispenard St &amp; Broadway"/>
        <s v="E 48 St &amp; 5 Ave to W 41 St &amp; 8 Ave"/>
        <s v="Carroll St &amp; Smith St to Carroll St &amp; Columbia St"/>
        <s v="9 Ave &amp; W 18 St to E 53 St &amp; 3 Ave"/>
        <s v="Central Park S &amp; 6 Ave to E 58 St &amp; 3 Ave"/>
        <s v="Grand Army Plaza &amp; Plaza St West to 3 St &amp; 7 Ave"/>
        <s v="Hancock St &amp; Bedford Ave to Grand Army Plaza &amp; Plaza St West"/>
        <s v="E 2 St &amp; Avenue B to W 17 St &amp; 8 Ave"/>
        <s v="Amsterdam Ave &amp; W 82 St to W 90 St &amp; Amsterdam Ave"/>
        <s v="E 30 St &amp; Park Ave S to E 67 St &amp; Park Ave"/>
        <s v="Columbia St &amp; Rivington St to Madison St &amp; Clinton St"/>
        <s v="West Thames St to West St &amp; Chambers St"/>
        <s v="1 Ave &amp; E 78 St to W 14 St &amp; The High Line"/>
        <s v="W 16 St &amp; The High Line to W 13 St &amp; Hudson St"/>
        <s v="47 Ave &amp; 31 St to 46 Ave &amp; 5 St"/>
        <s v="E 47 St &amp; 2 Ave to Broadway &amp; W 39 St"/>
        <s v="Bushwick Ave &amp; Powers St to York St &amp; Jay St"/>
        <s v="E 2 St &amp; Avenue B to E 9 St &amp; Avenue C"/>
        <s v="E 6 St &amp; Avenue B to Henry St &amp; Grand St"/>
        <s v="W 13 St &amp; 6 Ave to E 14 St &amp; Avenue B"/>
        <s v="Central Park S &amp; 6 Ave to 5 Ave &amp; E 78 St"/>
        <s v="Amsterdam Ave &amp; W 79 St to W 95 St &amp; Broadway"/>
        <s v="11 Ave &amp; W 27 St to 8 Ave &amp; W 31 St"/>
        <s v="Great Jones St to Division St &amp; Bowery"/>
        <s v="8 Ave &amp; W 31 St to W 22 St &amp; 8 Ave"/>
        <s v="West Thames St to Water - Whitehall Plaza"/>
        <s v="E 23 St &amp; 1 Ave to Broadway &amp; E 22 St"/>
        <s v="8 Ave &amp; W 33 St to 1 Ave &amp; E 16 St"/>
        <s v="W 18 St &amp; 6 Ave to Washington Pl &amp; Broadway"/>
        <s v="1 Ave &amp; E 16 St to 1 Ave &amp; E 68 St"/>
        <s v="W 18 St &amp; 6 Ave to E 20 St &amp; 2 Ave"/>
        <s v="W 38 St &amp; 8 Ave to W 27 St &amp; 7 Ave"/>
        <s v="Central Park West &amp; W 72 St to E 97 St &amp; Madison Ave"/>
        <s v="Greenwich Ave &amp; 8 Ave to W 26 St &amp; 10 Ave"/>
        <s v="E 20 St &amp; Park Ave to Greenwich Ave &amp; 8 Ave"/>
        <s v="Central Park S &amp; 6 Ave to Central Park West &amp; W 68 St"/>
        <s v="W 25 St &amp; 6 Ave to E 27 St &amp; 1 Ave"/>
        <s v="Bayard St &amp; Baxter St to E 33 St &amp; 2 Ave"/>
        <s v="E 7 St &amp; Avenue A to Bayard St &amp; Baxter St"/>
        <s v="11 Ave &amp; W 27 St to E 10 St &amp; Avenue A"/>
        <s v="E 51 St &amp; 1 Ave to E 81 St &amp; York Ave"/>
        <s v="South St &amp; Gouverneur Ln to South St &amp; Whitehall St"/>
        <s v="Myrtle Ave &amp; Lewis Ave to Clinton Ave &amp; Myrtle Ave"/>
        <s v="Broadway &amp; W 51 St to Central Park W &amp; W 96 St"/>
        <s v="Murray St &amp; West St to South End Ave &amp; Liberty St"/>
        <s v="Spruce St &amp; Nassau St to E 11 St &amp; 1 Ave"/>
        <s v="W 31 St &amp; 7 Ave to 8 Ave &amp; W 31 St"/>
        <s v="Bus Slip &amp; State St to E 2 St &amp; Avenue C"/>
        <s v="Pier 40 - Hudson River Park to Hudson St &amp; Reade St"/>
        <s v="Clermont Ave &amp; Lafayette Ave to Metropolitan Ave &amp; Bedford Ave"/>
        <s v="W 21 St &amp; 6 Ave to E 6 St &amp; Avenue B"/>
        <s v="E 47 St &amp; Park Ave to Broadway &amp; W 58 St"/>
        <s v="W 82 St &amp; Central Park West to W 88 St &amp; West End Ave"/>
        <s v="W 43 St &amp; 10 Ave to Pershing Square North"/>
        <s v="Smith St &amp; 9 St to Fulton St &amp; Clermont Ave"/>
        <s v="Lexington Ave &amp; E 24 St to Broadway &amp; W 41 St"/>
        <s v="E 39 St &amp; 3 Ave to E 11 St &amp; 1 Ave"/>
        <s v="E 16 St &amp; 5 Ave to Perry St &amp; Bleecker St"/>
        <s v="Bayard St &amp; Baxter St to Vesey Pl &amp; River Terrace"/>
        <s v="W 13 St &amp; 6 Ave to W 52 St &amp; 6 Ave"/>
        <s v="Canal St &amp; Rutgers St to Allen St &amp; Stanton St"/>
        <s v="Madison St &amp; Clinton St to Madison St &amp; Montgomery St"/>
        <s v="E 9 St &amp; Avenue C to Cooper Square &amp; E 7 St"/>
        <s v="Brooklyn Bridge Park - Pier 2 to Atlantic Ave &amp; Furman St"/>
        <s v="11 Ave &amp; W 27 St to E 16 St &amp; 5 Ave"/>
        <s v="Riverside Dr &amp; W 72 St to Riverside Dr &amp; W 89 St"/>
        <s v="Allen St &amp; Rivington St to Cooper Square &amp; E 7 St"/>
        <s v="Smith St &amp; 9 St to Reed St &amp; Van Brunt St"/>
        <s v="Central Park S &amp; 6 Ave to Canal St &amp; Rutgers St"/>
        <s v="E 47 St &amp; Park Ave to Broadway &amp; W 32 St"/>
        <s v="2 Ave &amp; E 96 St to E 25 St &amp; 2 Ave"/>
        <s v="Broadway &amp; W 51 St to W 33 St &amp; 7 Ave"/>
        <s v="E 47 St &amp; 2 Ave to 1 Ave &amp; E 68 St"/>
        <s v="W 44 St &amp; 5 Ave to Broadway &amp; W 49 St"/>
        <s v="Metropolitan Ave &amp; Bedford Ave to E 7 St &amp; Avenue A"/>
        <s v="Leonard St &amp; Church St to Reade St &amp; Broadway"/>
        <s v="N 8 St &amp; Driggs Ave to Franklin St &amp; Dupont St"/>
        <s v="E 48 St &amp; 3 Ave to W 39 St &amp; 9 Ave"/>
        <s v="Putnam Ave &amp; Throop Ave to Marcus Garvey Blvd &amp; Macon St"/>
        <s v="Greenwich Ave &amp; 8 Ave to W 38 St &amp; 8 Ave"/>
        <s v="W 49 St &amp; 8 Ave to W 22 St &amp; 10 Ave"/>
        <s v="Great Jones St to MacDougal St &amp; Prince St"/>
        <s v="W 13 St &amp; 5 Ave to E 7 St &amp; Avenue A"/>
        <s v="1 Ave &amp; E 16 St to E 55 St &amp; 2 Ave"/>
        <s v="West End Ave &amp; W 94 St to W 20 St &amp; 11 Ave"/>
        <s v="5 Ave &amp; E 63 St to E 53 St &amp; Madison Ave"/>
        <s v="W 17 St &amp; 8 Ave to Broadway &amp; W 55 St"/>
        <s v="2 Ave &amp; E 31 St to E 20 St &amp; FDR Drive"/>
        <s v="E 14 St &amp; Avenue B to 6 Ave &amp; Canal St"/>
        <s v="Rivington St &amp; Ridge St to Lispenard St &amp; Broadway"/>
        <s v="E 85 St &amp; 3 Ave to Central Park West &amp; W 100 St"/>
        <s v="E 32 St &amp; Park Ave to Cathedral Pkwy &amp; Broadway"/>
        <s v="E 33 St &amp; 2 Ave to W 33 St &amp; 7 Ave"/>
        <s v="Watts St &amp; Greenwich St to Murray St &amp; West St"/>
        <s v="West St &amp; Chambers St to Washington St &amp; Gansevoort St"/>
        <s v="Norfolk St &amp; Broome St to Bialystoker Pl &amp; Delancey St"/>
        <s v="E 32 St &amp; Park Ave to Lexington Ave &amp; E 29 St"/>
        <s v="Pershing Square South to Broadway &amp; W 36 St"/>
        <s v="W 104 St &amp; Amsterdam Ave to Amsterdam Ave &amp; W 73 St"/>
        <s v="Suffolk St &amp; Stanton St to Forsyth St &amp; Canal St"/>
        <s v="E 66 St &amp; Madison Ave to W 52 St &amp; 5 Ave"/>
        <s v="Richardson St &amp; N Henry St to Putnam Ave &amp; Nostrand Av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37.58566423611" createdVersion="8" refreshedVersion="8" minRefreshableVersion="3" recordCount="662" xr:uid="{25703D73-F961-4455-AF16-37896F48DC5C}">
  <cacheSource type="worksheet">
    <worksheetSource ref="A1:C1048576" sheet="Age-range calc"/>
  </cacheSource>
  <cacheFields count="3">
    <cacheField name="ID" numFmtId="0">
      <sharedItems containsString="0" containsBlank="1" containsNumber="1" containsInteger="1" minValue="5857" maxValue="6815929"/>
    </cacheField>
    <cacheField name="Age" numFmtId="0">
      <sharedItems containsString="0" containsBlank="1" containsNumber="1" containsInteger="1" minValue="0" maxValue="80"/>
    </cacheField>
    <cacheField name="Age group" numFmtId="0">
      <sharedItems containsBlank="1" count="9">
        <s v="30-39"/>
        <s v="40-49"/>
        <e v="#N/A"/>
        <s v="60-69"/>
        <s v="50-59"/>
        <s v="20-29"/>
        <s v="70-79"/>
        <s v="80-89"/>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42.491172916663" createdVersion="8" refreshedVersion="8" minRefreshableVersion="3" recordCount="666" xr:uid="{E7496E38-CA4D-4D23-976B-64B2F158B1B1}">
  <cacheSource type="worksheet">
    <worksheetSource ref="D1:G667" sheet="TripDuration Tine Calc"/>
  </cacheSource>
  <cacheFields count="4">
    <cacheField name="Start Time" numFmtId="164">
      <sharedItems containsSemiMixedTypes="0" containsNonDate="0" containsDate="1" containsString="0" minDate="2017-01-01T13:32:39" maxDate="2017-06-30T23:35:17"/>
    </cacheField>
    <cacheField name="Date" numFmtId="22">
      <sharedItems/>
    </cacheField>
    <cacheField name="End Time" numFmtId="164">
      <sharedItems containsSemiMixedTypes="0" containsNonDate="0" containsDate="1" containsString="0" minDate="2017-01-01T13:49:57" maxDate="2017-06-30T23:55:18"/>
    </cacheField>
    <cacheField name="Duration" numFmtId="164">
      <sharedItems containsSemiMixedTypes="0" containsNonDate="0" containsDate="1" containsString="0" minDate="1899-12-30T00:01:16" maxDate="1899-12-30T02:03:0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akat Akinsiku" refreshedDate="44842.511097685187" createdVersion="8" refreshedVersion="8" minRefreshableVersion="3" recordCount="666" xr:uid="{9334E5AB-74D1-48C7-B63D-C3D4B8037B1A}">
  <cacheSource type="worksheet">
    <worksheetSource ref="A1:G667" sheet="TripDuration Tine Calc"/>
  </cacheSource>
  <cacheFields count="9">
    <cacheField name="Start Station" numFmtId="0">
      <sharedItems containsBlank="1"/>
    </cacheField>
    <cacheField name="End Station" numFmtId="0">
      <sharedItems containsBlank="1"/>
    </cacheField>
    <cacheField name="Trip data" numFmtId="0">
      <sharedItems containsBlank="1" count="654">
        <s v="State St &amp; Smith St to Bond St &amp; Fulton St"/>
        <s v="Front St &amp; Gold St to Lafayette Ave &amp; Fort Greene Pl"/>
        <s v="E 89 St &amp; York Ave to Broadway &amp; Battery Pl"/>
        <s v="Central Park S &amp; 6 Ave to Central Park S &amp; 6 Ave"/>
        <s v="E 3 St &amp; 1 Ave to E 25 St &amp; 2 Ave"/>
        <s v="Bank St &amp; Washington St to Little West St &amp; 1 Pl"/>
        <s v="Front St &amp; Maiden Ln to Liberty St &amp; Broadway"/>
        <s v="E 10 St &amp; 5 Ave to Columbus Ave &amp; W 72 St"/>
        <s v="1 Ave &amp; E 68 St to E 47 St &amp; Park Ave"/>
        <s v="N 11 St &amp; Wythe Ave to Bushwick Ave &amp; Powers St"/>
        <s v="E 17 St &amp; Broadway to W 17 St &amp; 8 Ave"/>
        <s v="State St &amp; Smith St to Johnson St &amp; Gold St"/>
        <s v="E 2 St &amp; Avenue C to Trip da"/>
        <s v="Central Park West &amp; W 76 St to E 72 St &amp; York Ave"/>
        <s v="W 22 St &amp; 8 Ave to W 45 St &amp; 6 Ave"/>
        <s v="E 71 St &amp; 1 Ave to 1 Ave &amp; E 68 St"/>
        <s v="University Pl &amp; E 14 St to Washington Pl &amp; Broadway"/>
        <s v="E 25 St &amp; 2 Ave to Suffolk St &amp; Stanton St"/>
        <s v="Dean St &amp; Hoyt St to Plaza St West &amp; Flatbush Ave"/>
        <s v="Allen St &amp; Stanton St to Mott St &amp; Prince St"/>
        <s v="Lexington Ave &amp; E 63 St to 1 Ave &amp; E 68 St"/>
        <s v="NYCBS Depot - SSP to Columbia St &amp; Degraw St"/>
        <s v="W 26 St &amp; 8 Ave to W 38 St &amp; 8 Ave"/>
        <s v="Great Jones St to Mott St &amp; Prince St"/>
        <s v="W 43 St &amp; 10 Ave to 9 Ave &amp; W 45 St"/>
        <s v="Grand St &amp; Elizabeth St to Grand St &amp; Greene St"/>
        <s v="W 20 St &amp; 11 Ave to St Marks Pl &amp; 2 Ave"/>
        <s v="Old Fulton St to Broadway &amp; E 14 St"/>
        <s v="Allen St &amp; Hester St to Rivington St &amp; Chrystie St"/>
        <s v="E 55 St &amp; 3 Ave to Milton St &amp; Franklin St"/>
        <s v="8 Ave &amp; W 52 St to W 54 St &amp; 9 Ave"/>
        <s v="Broadway &amp; W 29 St to E 17 St &amp; Broadway"/>
        <s v="Cathedral Pkwy &amp; Broadway to Central Park S &amp; 6 Ave"/>
        <s v="Bayard St &amp; Baxter St to Bayard St &amp; Baxter St"/>
        <s v="Driggs Ave &amp; N Henry St to N 8 St &amp; Driggs Ave"/>
        <s v="Perry St &amp; Bleecker St to 8 Ave &amp; W 31 St"/>
        <s v="Broadway &amp; E 22 St to Pershing Square South"/>
        <s v="Carmine St &amp; 6 Ave to W 13 St &amp; 7 Ave"/>
        <s v="Fulton St &amp; Clermont Ave to Hanson Pl &amp; Ashland Pl"/>
        <s v="W 26 St &amp; 8 Ave to Greenwich St &amp; W Houston St"/>
        <s v="Broadway &amp; W 56 St to E 47 St &amp; Park Ave"/>
        <s v="8 Ave &amp; W 16 St to W 38 St &amp; 8 Ave"/>
        <s v="University Pl &amp; E 14 St to W 13 St &amp; Hudson St"/>
        <s v="W 84 St &amp; Columbus Ave to W 104 St &amp; Amsterdam Ave"/>
        <s v="E 53 St &amp; Madison Ave to E 58 St &amp; 1 Ave"/>
        <s v="W 43 St &amp; 6 Ave to Carmine St &amp; 6 Ave"/>
        <s v="Broadway &amp; W 36 St to E 41 St &amp; Madison Ave"/>
        <s v="Cleveland Pl &amp; Spring St to S 5 Pl &amp; S 4 St"/>
        <s v="E 45 St &amp; 3 Ave to W 34 St &amp; 11 Ave"/>
        <s v="Columbus Ave &amp; W 103 St to W 106 St &amp; Central Park West"/>
        <s v="E 39 St &amp; 3 Ave to Central Park North &amp; Adam Clayton Powell Blvd"/>
        <s v="Vesey Pl &amp; River Terrace to Mercer St &amp; Spring St"/>
        <s v="E 39 St &amp; 2 Ave to E 20 St &amp; FDR Drive"/>
        <s v="Washington St &amp; Gansevoort St to West St &amp; Chambers St"/>
        <s v="E 85 St &amp; 3 Ave to Spruce St &amp; Nassau St"/>
        <s v="Front St &amp; Maiden Ln to Old Fulton St"/>
        <s v="Avenue D &amp; E 12 St to E 15 St &amp; 3 Ave"/>
        <s v="Greenwich St &amp; W Houston St to 9 Ave &amp; W 28 St"/>
        <s v="W 78 St &amp; Broadway to W 63 St &amp; Broadway"/>
        <s v="Pier 40 - Hudson River Park to Pier 40 - Hudson River Park"/>
        <s v="W 84 St &amp; Broadway to Columbus Ave &amp; W 72 St"/>
        <s v="E 17 St &amp; Broadway to Avenue D &amp; E 3 St"/>
        <s v="Central Park S &amp; 6 Ave to E 88 St &amp; 1 Ave"/>
        <s v="Allen St &amp; Rivington St to Stanton St &amp; Chrystie St"/>
        <s v="E 59 St &amp; Madison Ave to W 14 St &amp; The High Line"/>
        <s v="Pershing Square South to E 25 St &amp; 2 Ave"/>
        <s v="Stanton St &amp; Chrystie St to MacDougal St &amp; Prince St"/>
        <s v="E 15 St &amp; 3 Ave to E 14 St &amp; Avenue B"/>
        <s v="Front St &amp; Washington St to Clark St &amp; Henry St"/>
        <s v="Broadway &amp; W 51 St to Pershing Square South"/>
        <s v="Duane St &amp; Greenwich St to W 16 St &amp; The High Line"/>
        <s v="Leonard St &amp; Maujer St to Myrtle Ave &amp; Lewis Ave"/>
        <s v="Centre St &amp; Chambers St to Centre St &amp; Chambers St"/>
        <s v="1 Ave &amp; E 16 St to E 16 St &amp; 5 Ave"/>
        <s v="Reade St &amp; Broadway to E 10 St &amp; Avenue A"/>
        <s v="E 16 St &amp; 5 Ave to Greenwich Ave &amp; 8 Ave"/>
        <s v="Barclay St &amp; Church St to South End Ave &amp; Liberty St"/>
        <s v="E 33 St &amp; 2 Ave to Cherry St"/>
        <s v="Broadway &amp; Roebling St to Milton St &amp; Franklin St"/>
        <s v="Adelphi St &amp; Myrtle Ave to DeKalb Ave &amp; S Portland Ave"/>
        <s v="Bergen St &amp; Smith St to Bedford Ave &amp; Nassau Ave"/>
        <s v="11 Ave &amp; W 41 St to 8 Ave &amp; W 33 St"/>
        <s v="University Pl &amp; E 8 St to E 11 St &amp; 2 Ave"/>
        <s v="Broadway &amp; W 58 St to 8 Ave &amp; W 52 St"/>
        <s v="Broadway &amp; W 58 St to Broadway &amp; W 53 St"/>
        <s v="Barrow St &amp; Hudson St to Greenwich St &amp; W Houston St"/>
        <s v="Forsyth St &amp; Broome St to Carmine St &amp; 6 Ave"/>
        <s v="Lafayette St &amp; E 8 St to E 2 St &amp; Avenue C"/>
        <s v="W 45 St &amp; 8 Ave to W 44 St &amp; 5 Ave"/>
        <s v="Bond St &amp; Bergen St to Dean St &amp; 4 Ave"/>
        <s v="Mott St &amp; Prince St to E 51 St &amp; 1 Ave"/>
        <s v="W 92 St &amp; Broadway to W 76 St &amp; Columbus Ave"/>
        <s v="8 Ave &amp; W 52 St to 5 Ave &amp; E 88 St"/>
        <s v="E 24 St &amp; Park Ave S to Broadway &amp; E 14 St"/>
        <s v="Broadway &amp; W 36 St to W 52 St &amp; 6 Ave"/>
        <s v="Central Park West &amp; W 102 St to E 48 St &amp; 5 Ave"/>
        <s v="W 42 St &amp; Dyer Ave to Liberty St &amp; Broadway"/>
        <s v="Clinton St &amp; Joralemon St to E 47 St &amp; 2 Ave"/>
        <s v="University Pl &amp; E 8 St to E 15 St &amp; 3 Ave"/>
        <s v="Cooper Square &amp; E 7 St to 8 Ave &amp; W 16 St"/>
        <s v="Broadway &amp; W 24 St to W 52 St &amp; 5 Ave"/>
        <s v="Central Park S &amp; 6 Ave to 9 Ave &amp; W 22 St"/>
        <s v="Clinton St &amp; Grand St to Forsyth St &amp; Broome St"/>
        <s v="W 13 St &amp; Hudson St to Vesey Pl &amp; River Terrace"/>
        <s v="Cherry St to Allen St &amp; Hester St"/>
        <s v="E 31 St &amp; 3 Ave to W 38 St &amp; 8 Ave"/>
        <s v="1 Ave &amp; E 68 St to 2 Ave &amp; E 96 St"/>
        <s v="Bus Slip &amp; State St to Bus Slip &amp; State St"/>
        <s v="E 6 St &amp; Avenue B to 8 Ave &amp; W 31 St"/>
        <s v="Duane St &amp; Greenwich St to W 22 St &amp; 10 Ave"/>
        <s v="W Broadway &amp; Spring St to 11 Ave &amp; W 27 St"/>
        <s v="Greenwich Ave &amp; 8 Ave to E 23 St &amp; 1 Ave"/>
        <s v="Kent Ave &amp; N 7 St to N 6 St &amp; Bedford Ave"/>
        <s v="University Pl &amp; E 8 St to W 4 St &amp; 7 Ave S"/>
        <s v="Sands St &amp; Navy St to York St &amp; Jay St"/>
        <s v="Rivington St &amp; Ridge St to Montrose Ave &amp; Bushwick Ave"/>
        <s v="E 91 St &amp; Park Ave to E 88 St &amp; Park Ave"/>
        <s v="6 Ave &amp; Canal St to Little West St &amp; 1 Pl"/>
        <s v="Reade St &amp; Broadway to South End Ave &amp; Liberty St"/>
        <s v="2 Ave &amp; E 31 St to E 17 St &amp; Broadway"/>
        <s v="W 56 St &amp; 10 Ave to Broadway &amp; W 49 St"/>
        <s v="Henry St &amp; Grand St to Broadway &amp; W 24 St"/>
        <s v="E 51 St &amp; 1 Ave to Maiden Ln &amp; Pearl St"/>
        <s v="South St &amp; Gouverneur Ln to Richards St &amp; Delavan St"/>
        <s v="Christopher St &amp; Greenwich St to Amsterdam Ave &amp; W 79 St"/>
        <s v="W 43 St &amp; 6 Ave to W 53 St &amp; 10 Ave"/>
        <s v="E 32 St &amp; Park Ave to E 17 St &amp; Broadway"/>
        <s v="West St &amp; Chambers St to Centre St &amp; Chambers St"/>
        <s v="Central Park West &amp; W 102 St to Central Park West &amp; W 72 St"/>
        <s v="W 49 St &amp; 8 Ave to E 59 St &amp; Madison Ave"/>
        <s v="Columbia St &amp; Rivington St to Division St &amp; Bowery"/>
        <s v="Centre St &amp; Worth St to Clinton St &amp; Tillary St"/>
        <s v="Carroll St &amp; Smith St to Centre St &amp; Chambers St"/>
        <s v="W 34 St &amp; 11 Ave to Fulton St &amp; Broadway"/>
        <s v="Washington St &amp; Gansevoort St to W 46 St &amp; 11 Ave"/>
        <s v="E 66 St &amp; Madison Ave to 5 Ave &amp; E 103 St"/>
        <s v="Clinton St &amp; Joralemon St to Cadman Plaza E &amp; Red Cross Pl"/>
        <s v="W 13 St &amp; 5 Ave to Sullivan St &amp; Washington Sq"/>
        <s v="Berkeley Pl &amp; 7 Ave to Bergen St &amp; Smith St"/>
        <s v="MacDougal St &amp; Washington Sq to Sullivan St &amp; Washington Sq"/>
        <s v="Broadway &amp; W 29 St to Sullivan St &amp; Washington Sq"/>
        <s v="FDR Drive &amp; E 35 St to 31 St &amp; Thomson Ave"/>
        <s v="Washington St &amp; Gansevoort St to Little West St &amp; 1 Pl"/>
        <s v="E 31 St &amp; 3 Ave to E 33 St &amp; 2 Ave"/>
        <s v="2 Ave &amp; E 31 St to E 25 St &amp; 2 Ave"/>
        <s v="11 Ave &amp; W 41 St to W 42 St &amp; 8 Ave"/>
        <s v="Broadway &amp; W 24 St to Canal St &amp; Rutgers St"/>
        <s v="W Broadway &amp; Spring St to Howard St &amp; Centre St"/>
        <s v="W 42 St &amp; 8 Ave to Central Park West &amp; W 102 St"/>
        <s v="E 65 St &amp; 2 Ave to E 85 St &amp; 3 Ave"/>
        <s v="Murray St &amp; West St to W 42 St &amp; 8 Ave"/>
        <s v="President St &amp; Henry St to Schermerhorn St &amp; Court St"/>
        <s v="8 Ave &amp; W 52 St to 6 Ave &amp; Canal St"/>
        <s v="W 38 St &amp; 8 Ave to E 23 St &amp; 1 Ave"/>
        <s v="Maiden Ln &amp; Pearl St to E 23 St &amp; 1 Ave"/>
        <s v="Norfolk St &amp; Broome St to S 5 Pl &amp; S 4 St"/>
        <s v="N 6 St &amp; Bedford Ave to Clinton Ave &amp; Flushing Ave"/>
        <s v="Forsyth St &amp; Broome St to E 17 St &amp; Broadway"/>
        <s v="Grand Army Plaza &amp; Central Park S to E 48 St &amp; 5 Ave"/>
        <s v="Central Park S &amp; 6 Ave to Columbus Ave &amp; W 95 St"/>
        <s v="Washington Pl &amp; 6 Ave to Rivington St &amp; Chrystie St"/>
        <s v="E 89 St &amp; York Ave to E 102 St &amp; 1 Ave"/>
        <s v="W 20 St &amp; 11 Ave to Murray St &amp; West St"/>
        <s v="Lafayette St &amp; E 8 St to E 7 St &amp; Avenue A"/>
        <s v="E 4 St &amp; 2 Ave to E 10 St &amp; Avenue A"/>
        <s v="Lexington Ave &amp; E 63 St to W 55 St &amp; 6 Ave"/>
        <s v="N 6 St &amp; Bedford Ave to Franklin St &amp; Dupont St"/>
        <s v="West St &amp; Chambers St to E 4 St &amp; 2 Ave"/>
        <s v="Lafayette St &amp; E 8 St to 12 Ave &amp; W 40 St"/>
        <s v="Greenwich St &amp; W Houston St to 11 Ave &amp; W 27 St"/>
        <s v="9 Ave &amp; W 22 St to W 22 St &amp; 8 Ave"/>
        <s v="Barclay St &amp; Church St to Fulton St &amp; Broadway"/>
        <s v="W 24 St &amp; 7 Ave to West St &amp; Chambers St"/>
        <s v="Kent Ave &amp; N 7 St to Metropolitan Ave &amp; Bedford Ave"/>
        <s v="Central Park West &amp; W 85 St to Central Park S &amp; 6 Ave"/>
        <s v="West Thames St to Centre St &amp; Worth St"/>
        <s v="6 Ave &amp; Canal St to Carmine St &amp; 6 Ave"/>
        <s v="Cathedral Pkwy &amp; Broadway to W 52 St &amp; 6 Ave"/>
        <s v="W 41 St &amp; 8 Ave to 6 Ave &amp; W 33 St"/>
        <s v="1 Ave &amp; E 62 St to E 47 St &amp; 1 Ave"/>
        <s v="Duane St &amp; Greenwich St to Cathedral Pkwy &amp; Broadway"/>
        <s v="W 14 St &amp; The High Line to W 88 St &amp; West End Ave"/>
        <s v="Barrow St &amp; Hudson St to Bank St &amp; Hudson St"/>
        <s v="Pershing Square North to W 31 St &amp; 7 Ave"/>
        <s v="E 60 St &amp; York Ave to W 63 St &amp; Broadway"/>
        <s v="Cliff St &amp; Fulton St to E 23 St &amp; 1 Ave"/>
        <s v="3 Ave &amp; E 62 St to E 20 St &amp; 2 Ave"/>
        <s v="E 30 St &amp; Park Ave S to E 23 St &amp; 1 Ave"/>
        <s v="Grand Army Plaza &amp; Central Park S to W 70 St &amp; Amsterdam Ave"/>
        <s v="1 Ave &amp; E 94 St to Madison Ave &amp; E 99 St"/>
        <s v="Berkeley Pl &amp; 6 Ave to Berkeley Pl &amp; 6 Ave"/>
        <s v="E 32 St &amp; Park Ave to E 45 St &amp; 3 Ave"/>
        <s v="W 52 St &amp; 9 Ave to Broadway &amp; W 55 St"/>
        <s v="W 37 St &amp; 10 Ave to W 41 St &amp; 8 Ave"/>
        <s v="Carmine St &amp; 6 Ave to Front St &amp; Maiden Ln"/>
        <s v="Driggs Ave &amp; Lorimer St to N 8 St &amp; Driggs Ave"/>
        <s v="E 55 St &amp; 2 Ave to E 15 St &amp; 3 Ave"/>
        <s v="E 7 St &amp; Avenue A to Clinton St &amp; Grand St"/>
        <s v="Centre St &amp; Chambers St to E 7 St &amp; Avenue A"/>
        <s v="11 Ave &amp; W 41 St to Broadway &amp; W 49 St"/>
        <s v="5 Ave &amp; E 93 St to 12 Ave &amp; W 40 St"/>
        <s v="Washington Pl &amp; Broadway to E 4 St &amp; 2 Ave"/>
        <s v="Fulton St &amp; Broadway to Allen St &amp; Stanton St"/>
        <s v="Centre St &amp; Chambers St to Spruce St &amp; Nassau St"/>
        <s v="E 58 St &amp; Madison Ave to Pershing Square North"/>
        <s v="W 87 St  &amp; Amsterdam Ave to 11 Ave &amp; W 59 St"/>
        <s v="W 20 St &amp; 11 Ave to W 18 St &amp; 6 Ave"/>
        <s v="W 39 St &amp; 9 Ave to Pershing Square South"/>
        <s v="6 Ave &amp; W 33 St to E 16 St &amp; 5 Ave"/>
        <s v="Central Park S &amp; 6 Ave to 5 Ave &amp; E 88 St"/>
        <s v="Clinton St &amp; Joralemon St to Kane St &amp; Clinton St"/>
        <s v="6 Ave &amp; Canal St to W 15 St &amp; 7 Ave"/>
        <s v="W 56 St &amp; 10 Ave to Broadway &amp; W 56 St"/>
        <s v="South End Ave &amp; Liberty St to South End Ave &amp; Liberty St"/>
        <s v="Fulton St &amp; Rockwell Pl to Clermont Ave &amp; Lafayette Ave"/>
        <s v="E 47 St &amp; Park Ave to E 39 St &amp; 2 Ave"/>
        <s v="E 12 St &amp; 3 Ave to Allen St &amp; Rivington St"/>
        <s v="S 4 St &amp; Rodney St to Clinton St &amp; Grand St"/>
        <s v="Central Park S &amp; 6 Ave to W 67 St &amp; Broadway"/>
        <s v="Old Fulton St to Old Fulton St"/>
        <s v="Allen St &amp; Stanton St to Pike St &amp; E Broadway"/>
        <s v="8 Ave &amp; W 33 St to Broadway &amp; W 49 St"/>
        <s v="Greenwich St &amp; Hubert St to Reade St &amp; Broadway"/>
        <s v="Union Ave &amp; Wallabout St to Division Ave &amp; Hooper St"/>
        <s v="Lafayette St &amp; E 8 St to Division St &amp; Bowery"/>
        <s v="Henry St &amp; Grand St to Clinton St &amp; Grand St"/>
        <s v="Broadway &amp; W 60 St to Grand Army Plaza &amp; Central Park S"/>
        <s v="W 31 St &amp; 7 Ave to E 11 St &amp; 2 Ave"/>
        <s v="Pershing Square North to W 33 St &amp; 7 Ave"/>
        <s v="FDR Drive &amp; E 35 St to Broadway &amp; W 56 St"/>
        <s v="5 Ave &amp; E 88 St to W 92 St &amp; Broadway"/>
        <s v="Broadway &amp; Roebling St to 1 Ave &amp; E 18 St"/>
        <s v="Washington St &amp; Gansevoort St to Clinton St &amp; Grand St"/>
        <s v="Hudson St &amp; Reade St to Cleveland Pl &amp; Spring St"/>
        <s v="Broadway &amp; W 36 St to Broadway &amp; E 22 St"/>
        <s v="2 Ave &amp; E 99 St to 5 Ave &amp; E 63 St"/>
        <s v="MacDougal St &amp; Prince St to 8 Ave &amp; W 16 St"/>
        <s v="E 23 St &amp; 1 Ave to Cooper Square &amp; E 7 St"/>
        <s v="E 15 St &amp; 3 Ave to E 25 St &amp; 2 Ave"/>
        <s v="West St &amp; Chambers St to 11 Ave &amp; W 59 St"/>
        <s v="Henry St &amp; Grand St to E 76 St &amp; 3 Ave"/>
        <s v="8 Ave &amp; W 31 St to Greenwich Ave &amp; 8 Ave"/>
        <s v="W 31 St &amp; 7 Ave to Cleveland Pl &amp; Spring St"/>
        <s v="Pershing Square North to E 17 St &amp; Broadway"/>
        <s v="Riverside Dr &amp; W 104 St to W 106 St &amp; Amsterdam Ave"/>
        <s v="W 13 St &amp; 5 Ave to Washington Pl &amp; 6 Ave"/>
        <s v="W 82 St &amp; Central Park West to 5 Ave &amp; E 88 St"/>
        <s v="S 4 St &amp; Rodney St to Throop Ave &amp; Myrtle Ave"/>
        <s v="MacDougal St &amp; Prince St to Broad St &amp; Bridge St"/>
        <s v="Columbus Ave &amp; W 72 St to E 17 St &amp; Broadway"/>
        <s v="W 52 St &amp; 11 Ave to E 7 St &amp; Avenue A"/>
        <s v="Bayard St &amp; Baxter St to Peck Slip &amp; Front St"/>
        <s v="E 2 St &amp; Avenue C to Great Jones St"/>
        <s v="Lafayette St &amp; E 8 St to South St &amp; Gouverneur Ln"/>
        <s v="E 25 St &amp; 1 Ave to E 7 St &amp; Avenue A"/>
        <s v="Brooklyn Bridge Park - Pier 2 to Cadman Plaza E &amp; Tillary St"/>
        <s v="Commerce St &amp; Van Brunt St to Atlantic Ave &amp; Furman St"/>
        <s v="Jackson Ave &amp; 46 Rd to 46 Ave &amp; 5 St"/>
        <s v="W 20 St &amp; 8 Ave to W 26 St &amp; 8 Ave"/>
        <s v="Mercer St &amp; Bleecker St to E 12 St &amp; 3 Ave"/>
        <s v="Throop Ave &amp; Myrtle Ave to Forsyth St &amp; Broome St"/>
        <s v="E 81 St &amp; York Ave to E 74 St &amp; 1 Ave"/>
        <s v="E 4 St &amp; 2 Ave to Franklin St &amp; W Broadway"/>
        <s v="E 32 St &amp; Park Ave to Cleveland Pl &amp; Spring St"/>
        <s v="E 25 St &amp; 2 Ave to W 13 St &amp; 5 Ave"/>
        <s v="W 13 St &amp; 6 Ave to W 24 St &amp; 7 Ave"/>
        <s v="Carmine St &amp; 6 Ave to Broadway &amp; E 22 St"/>
        <s v="W 41 St &amp; 8 Ave to Broadway &amp; W 53 St"/>
        <s v="John St &amp; William St to Bayard St &amp; Baxter St"/>
        <s v="E 25 St &amp; 1 Ave to E 24 St &amp; Park Ave S"/>
        <s v="W Broadway &amp; Spring St to W 13 St &amp; 6 Ave"/>
        <s v="Fulton St &amp; Rockwell Pl to W 13 St &amp; 5 Ave"/>
        <s v="E 4 St &amp; 2 Ave to E 7 St &amp; Avenue A"/>
        <s v="1 Ave &amp; E 68 St to E 55 St &amp; 3 Ave"/>
        <s v="Banker St &amp; Meserole Ave to Metropolitan Ave &amp; Bedford Ave"/>
        <s v="W 39 St &amp; 9 Ave to Broadway &amp; W 58 St"/>
        <s v="W 78 St &amp; Broadway to W 47 St &amp; 10 Ave"/>
        <s v="8 Ave &amp; W 16 St to W 20 St &amp; 11 Ave"/>
        <s v="8 Ave &amp; W 31 St to 11 Ave &amp; W 27 St"/>
        <s v="E 15 St &amp; 3 Ave to E 3 St &amp; 1 Ave"/>
        <s v="Cherry St to E 27 St &amp; 1 Ave"/>
        <s v="Columbus Ave &amp; W 72 St to 11 Ave &amp; W 59 St"/>
        <s v="York St &amp; Jay St to Rivington St &amp; Chrystie St"/>
        <s v="West St &amp; Chambers St to Watts St &amp; Greenwich St"/>
        <s v="York St &amp; Jay St to E 5 St &amp; Avenue C"/>
        <s v="Cleveland Pl &amp; Spring St to E 17 St &amp; Broadway"/>
        <s v="Hudson St &amp; Reade St to Centre St &amp; Chambers St"/>
        <s v="Bond St &amp; Schermerhorn St to Bond St &amp; Bergen St"/>
        <s v="E 16 St &amp; 5 Ave to St Marks Pl &amp; 2 Ave"/>
        <s v="5 Ave &amp; E 78 St to 5 Ave &amp; E 73 St"/>
        <s v="9 Ave &amp; W 22 St to W 20 St &amp; 11 Ave"/>
        <s v="Columbia Heights &amp; Cranberry St to Hicks St &amp; Montague St"/>
        <s v="W 31 St &amp; 7 Ave to E 15 St &amp; 3 Ave"/>
        <s v="E 53 St &amp; Madison Ave to East End Ave &amp; E 86 St"/>
        <s v="E 16 St &amp; 5 Ave to W 33 St &amp; 7 Ave"/>
        <s v="Pershing Square South to 5 Ave &amp; E 29 St"/>
        <s v="2 Ave &amp; E 31 St to 6 Ave &amp; W 33 St"/>
        <s v="E 2 St &amp; Avenue B to Barclay St &amp; Church St"/>
        <s v="Riverside Dr &amp; W 72 St to West St &amp; Chambers St"/>
        <s v="Carmine St &amp; 6 Ave to E 19 St &amp; 3 Ave"/>
        <s v="E 13 St &amp; Avenue A to E 40 St &amp; 5 Ave"/>
        <s v="5 Ave &amp; E 78 St to E 65 St &amp; 2 Ave"/>
        <s v="E 55 St &amp; 2 Ave to E 81 St &amp; 3 Ave"/>
        <s v="W 43 St &amp; 6 Ave to W 33 St &amp; 7 Ave"/>
        <s v="York St &amp; Jay St to Old Fulton St"/>
        <s v="E 10 St &amp; Avenue A to W 45 St &amp; 8 Ave"/>
        <s v="Myrtle Ave &amp; Lewis Ave to DeKalb Ave &amp; S Portland Ave"/>
        <s v="Murray St &amp; Greenwich St to Front St &amp; Maiden Ln"/>
        <s v="E 33 St &amp; 5 Ave to W 22 St &amp; 8 Ave"/>
        <s v="9 Ave &amp; W 22 St to W 20 St &amp; 7 Ave"/>
        <s v="W 20 St &amp; 11 Ave to 6 Ave &amp; Canal St"/>
        <s v="Henry St &amp; Poplar St to Hicks St &amp; Montague St"/>
        <s v="University Pl &amp; E 14 St to Mercer St &amp; Bleecker St"/>
        <s v="E 91 St &amp; Park Ave to Central Park W &amp; W 96 St"/>
        <s v="E 17 St &amp; Broadway to W 4 St &amp; 7 Ave S"/>
        <s v="DeKalb Ave &amp; Hudson Ave to Emerson Pl &amp; Myrtle Ave"/>
        <s v="W 43 St &amp; 10 Ave to W 24 St &amp; 7 Ave"/>
        <s v="E 2 St &amp; 2 Ave to E 2 St &amp; Avenue B"/>
        <s v="W 18 St &amp; 6 Ave to Washington Pl &amp; 6 Ave"/>
        <s v="9 Ave &amp; W 22 St to Murray St &amp; Greenwich St"/>
        <s v="Willoughby St &amp; Fleet St to Clinton Ave &amp; Myrtle Ave"/>
        <s v="Watts St &amp; Greenwich St to Greenwich Ave &amp; 8 Ave"/>
        <s v="E 27 St &amp; 1 Ave to E 7 St &amp; Avenue A"/>
        <s v="Cleveland Pl &amp; Spring St to Vesey Pl &amp; River Terrace"/>
        <s v="Liberty St &amp; Broadway to West St &amp; Chambers St"/>
        <s v="Barrow St &amp; Hudson St to Greenwich St &amp; Hubert St"/>
        <s v="W 52 St &amp; 6 Ave to 1 Ave &amp; E 62 St"/>
        <s v="Driggs Ave &amp; N Henry St to Graham Ave &amp; Conselyea St"/>
        <s v="Suffolk St &amp; Stanton St to Henry St &amp; Grand St"/>
        <s v="E 85 St &amp; 3 Ave to W 38 St &amp; 8 Ave"/>
        <s v="Greenwich Ave &amp; 8 Ave to Amsterdam Ave &amp; W 82 St"/>
        <s v="Richardson St &amp; N Henry St to Driggs Ave &amp; N Henry St"/>
        <s v="8 Ave &amp; W 33 St to W 34 St &amp; 11 Ave"/>
        <s v="MacDougal St &amp; Prince St to University Pl &amp; E 14 St"/>
        <s v="Old Fulton St to York St &amp; Jay St"/>
        <s v="Lexington Ave &amp; E 24 St to E 17 St &amp; Broadway"/>
        <s v="Stanton St &amp; Chrystie St to Bialystoker Pl &amp; Delancey St"/>
        <s v="W 13 St &amp; Hudson St to Bus Slip &amp; State St"/>
        <s v="5 Ave &amp; E 78 St to E 55 St &amp; Lexington Ave"/>
        <s v="Bus Slip &amp; State St to South St &amp; Gouverneur Ln"/>
        <s v="W 42 St &amp; 8 Ave to W 53 St &amp; 10 Ave"/>
        <s v="Broadway &amp; E 14 St to Allen St &amp; Rivington St"/>
        <s v="Bond St &amp; Schermerhorn St to Concord St &amp; Bridge St"/>
        <s v="Front St &amp; Maiden Ln to Leonard St &amp; Church St"/>
        <s v="8 Ave &amp; W 52 St to E 59 St &amp; Madison Ave"/>
        <s v="Cadman Plaza West &amp; Montague St to Willoughby Ave &amp; Hall St"/>
        <s v="Grand St &amp; Elizabeth St to St James Pl &amp; Oliver St"/>
        <s v="Mercer St &amp; Bleecker St to E 2 St &amp; Avenue C"/>
        <s v="Rivington St &amp; Chrystie St to W Broadway &amp; Spring St"/>
        <s v="Central Park W &amp; W 96 St to Central Park West &amp; W 76 St"/>
        <s v="W 18 St &amp; 6 Ave to W 25 St &amp; 6 Ave"/>
        <s v="Bayard St &amp; Baxter St to Duane St &amp; Greenwich St"/>
        <s v="Lafayette St &amp; E 8 St to W 37 St &amp; Broadway"/>
        <s v="W 100 St &amp; Manhattan Ave to W 100 St &amp; Manhattan Ave"/>
        <s v="9 Ave &amp; W 22 St to E 27 St &amp; 1 Ave"/>
        <s v="Graham Ave &amp; Withers St to Leonard St &amp; Boerum St"/>
        <s v="W 26 St &amp; 10 Ave to W 46 St &amp; 11 Ave"/>
        <s v="Catherine St &amp; Monroe St to Stanton St &amp; Chrystie St"/>
        <s v="E 5 St &amp; Avenue C to South End Ave &amp; Liberty St"/>
        <s v="W 46 St &amp; 11 Ave to Central Park W &amp; W 96 St"/>
        <s v="W 43 St &amp; 6 Ave to Central Park West &amp; W 68 St"/>
        <s v="Graham Ave &amp; Conselyea St to Bedford Ave &amp; Nassau Ave"/>
        <s v="W 92 St &amp; Broadway to Broadway &amp; W 60 St"/>
        <s v="E 75 St &amp; 3 Ave to Broadway &amp; W 41 St"/>
        <s v="W 27 St &amp; 7 Ave to W 26 St &amp; 10 Ave"/>
        <s v="E 25 St &amp; 2 Ave to 5 Ave &amp; E 29 St"/>
        <s v="West St &amp; Chambers St to Warren St &amp; Church St"/>
        <s v="E 39 St &amp; 3 Ave to E 85 St &amp; 3 Ave"/>
        <s v="W 67 St &amp; Broadway to W 54 St &amp; 9 Ave"/>
        <s v="Central Park West &amp; W 85 St to Riverside Dr &amp; W 82 St"/>
        <s v="E 40 St &amp; 5 Ave to Broadway &amp; W 36 St"/>
        <s v="E 39 St &amp; 3 Ave to Broadway &amp; W 36 St"/>
        <s v="1 Ave &amp; E 18 St to 8 Ave &amp; W 16 St"/>
        <s v="E 11 St &amp; 1 Ave to Great Jones St"/>
        <s v="W 43 St &amp; 10 Ave to 8 Ave &amp; W 52 St"/>
        <s v="Division St &amp; Bowery to Broadway &amp; E 14 St"/>
        <s v="William St &amp; Pine St to W 14 St &amp; The High Line"/>
        <s v="Court St &amp; State St to Henry St &amp; Degraw St"/>
        <s v="Broadway &amp; W 41 St to Pershing Square North"/>
        <s v="2 Ave &amp; E 96 St to Madison Ave &amp; E 99 St"/>
        <s v="W 92 St &amp; Broadway to Cathedral Pkwy &amp; Broadway"/>
        <s v="Broadway &amp; Berry St to Lafayette Ave &amp; Fort Greene Pl"/>
        <s v="Broadway &amp; W 49 St to Murray St &amp; West St"/>
        <s v="South End Ave &amp; Liberty St to Bus Slip &amp; State St"/>
        <s v="Allen St &amp; Rivington St to E 23 St &amp; 1 Ave"/>
        <s v="E 35 St &amp; 3 Ave to E 47 St &amp; 2 Ave"/>
        <s v="LaGuardia Pl &amp; W 3 St to Suffolk St &amp; Stanton St"/>
        <s v="Pier 40 - Hudson River Park to Carmine St &amp; 6 Ave"/>
        <s v="Pershing Square North to 2 Ave &amp; E 31 St"/>
        <s v="W 20 St &amp; 11 Ave to W 4 St &amp; 7 Ave S"/>
        <s v="West St &amp; Chambers St to Greenwich Ave &amp; 8 Ave"/>
        <s v="E 76 St &amp; 3 Ave to E 80 St &amp; 2 Ave"/>
        <s v="William St &amp; Pine St to Murray St &amp; West St"/>
        <s v="W 43 St &amp; 6 Ave to W 43 St &amp; 10 Ave"/>
        <s v="Columbus Ave &amp; W 72 St to W 63 St &amp; Broadway"/>
        <s v="Duane St &amp; Greenwich St to South End Ave &amp; Liberty St"/>
        <s v="Avenue D &amp; E 12 St to E 20 St &amp; FDR Drive"/>
        <s v="1 Ave &amp; E 44 St to E 55 St &amp; 2 Ave"/>
        <s v="5 Ave &amp; E 88 St to Central Park North &amp; Adam Clayton Powell Blvd"/>
        <s v="West St &amp; Chambers St to W 21 St &amp; 6 Ave"/>
        <s v="Emerson Pl &amp; Myrtle Ave to Myrtle Ave &amp; Lewis Ave"/>
        <s v="Broadway &amp; W 60 St to Columbus Ave &amp; W 72 St"/>
        <s v="Albany Ave &amp; Fulton St to Lewis Ave &amp; Decatur St"/>
        <s v="Cooper Square &amp; E 7 St to Vesey Pl &amp; River Terrace"/>
        <s v="W 55 St &amp; 6 Ave to E 48 St &amp; 5 Ave"/>
        <s v="Little West St &amp; 1 Pl to W 24 St &amp; 7 Ave"/>
        <s v="Pike St &amp; E Broadway to Peck Slip &amp; Front St"/>
        <s v="Broadway &amp; Roebling St to E 47 St &amp; 2 Ave"/>
        <s v="Hanson Pl &amp; Ashland Pl to Washington Park"/>
        <s v="W 74 St &amp; Columbus Ave to West St &amp; Chambers St"/>
        <s v="E 5 St &amp; Avenue C to Washington Pl &amp; 6 Ave"/>
        <s v="S Portland Ave &amp; Hanson Pl to Carroll St &amp; 6 Ave"/>
        <s v="Broadway &amp; W 60 St to E 20 St &amp; Park Ave"/>
        <s v="Boerum St &amp; Broadway to Hope St &amp; Union Ave"/>
        <s v="Bushwick Ave &amp; Powers St to Norman Ave &amp; Leonard St - 2"/>
        <s v="W 16 St &amp; The High Line to W 22 St &amp; 8 Ave"/>
        <s v="Greenwich Ave &amp; Charles St to W Broadway &amp; Spring St"/>
        <s v="DeKalb Ave &amp; S Portland Ave to Fulton St &amp; Rockwell Pl"/>
        <s v="E 10 St &amp; Avenue A to Division St &amp; Bowery"/>
        <s v="Adelphi St &amp; Myrtle Ave to Fulton St &amp; Rockwell Pl"/>
        <s v="E 11 St &amp; Broadway to E 10 St &amp; Avenue A"/>
        <s v="E 84 St &amp; Park Ave to 1 Ave &amp; E 62 St"/>
        <s v="W 42 St &amp; Dyer Ave to 8 Ave &amp; W 33 St"/>
        <s v="Jay St &amp; Tech Pl to Henry St &amp; Degraw St"/>
        <s v="Central Park West &amp; W 68 St to Amsterdam Ave &amp; W 82 St"/>
        <s v="11 Ave &amp; W 59 St to W 34 St &amp; 11 Ave"/>
        <s v="E 23 St &amp; 1 Ave to E 33 St &amp; 5 Ave"/>
        <s v="Vernon Blvd &amp; 50 Ave to Norman Ave &amp; Leonard St - 2"/>
        <s v="University Pl &amp; E 8 St to Sullivan St &amp; Washington Sq"/>
        <s v="9 Ave &amp; W 45 St to W 107 St &amp; Columbus Ave"/>
        <s v="E 81 St &amp; York Ave to Amsterdam Ave &amp; W 73 St"/>
        <s v="E 65 St &amp; 2 Ave to Central Park West &amp; W 76 St"/>
        <s v="Broadway &amp; W 51 St to E 51 St &amp; Lexington Ave"/>
        <s v="Broadway &amp; W 32 St to E 33 St &amp; 2 Ave"/>
        <s v="MacDougal St &amp; Washington Sq to W 18 St &amp; 6 Ave"/>
        <s v="W 49 St &amp; 8 Ave to E 10 St &amp; Avenue A"/>
        <s v="W 20 St &amp; 11 Ave to 9 Ave &amp; W 28 St"/>
        <s v="W 17 St &amp; 8 Ave to Pershing Square North"/>
        <s v="Duane St &amp; Greenwich St to Forsyth St &amp; Canal St"/>
        <s v="Greenwich St &amp; W Houston St to W 38 St &amp; 8 Ave"/>
        <s v="Front St &amp; Washington St to Cadman Plaza E &amp; Red Cross Pl"/>
        <s v="45 Rd &amp; 11 St to Center Blvd &amp; Borden Ave"/>
        <s v="E 6 St &amp; Avenue D to Forsyth St &amp; Broome St"/>
        <s v="Brooklyn Bridge Park - Pier 2 to E 17 St &amp; Broadway"/>
        <s v="Water - Whitehall Plaza to Hanson Pl &amp; Ashland Pl"/>
        <s v="Central Park S &amp; 6 Ave to W 70 St &amp; Amsterdam Ave"/>
        <s v="W 43 St &amp; 6 Ave to 9 Ave &amp; W 45 St"/>
        <s v="5 Ave &amp; 3 St to Dean St &amp; 4 Ave"/>
        <s v="E 55 St &amp; Lexington Ave to E 39 St &amp; 2 Ave"/>
        <s v="W 11 St &amp; 6 Ave to 1 Ave &amp; E 68 St"/>
        <s v="W 17 St &amp; 8 Ave to W 27 St &amp; 7 Ave"/>
        <s v="Lafayette St &amp; E 8 St to E 17 St &amp; Broadway"/>
        <s v="9 Ave &amp; W 18 St to E 16 St &amp; 5 Ave"/>
        <s v="W 44 St &amp; 5 Ave to W 38 St &amp; 8 Ave"/>
        <s v="E 102 St &amp; 1 Ave to E 81 St &amp; York Ave"/>
        <s v="Christopher St &amp; Greenwich St to W 27 St &amp; 7 Ave"/>
        <s v="Meserole Ave &amp; Manhattan Ave to Berry St &amp; N 8 St"/>
        <s v="Monroe St &amp; Classon Ave to Grand St &amp; Elizabeth St"/>
        <s v="Eckford St &amp; Engert Ave to N 8 St &amp; Driggs Ave"/>
        <s v="University Pl &amp; E 8 St to E 11 St &amp; 1 Ave"/>
        <s v="Pershing Square North to E 58 St &amp; 3 Ave"/>
        <s v="Broadway &amp; W 51 St to W 13 St &amp; 5 Ave"/>
        <s v="W 13 St &amp; Hudson St to W 20 St &amp; 7 Ave"/>
        <s v="Cadman Plaza E &amp; Tillary St to Hicks St &amp; Montague St"/>
        <s v="9 Ave &amp; W 45 St to W 53 St &amp; 10 Ave"/>
        <s v="MacDougal St &amp; Prince St to W 21 St &amp; 6 Ave"/>
        <s v="W 38 St &amp; 8 Ave to W 20 St &amp; 11 Ave"/>
        <s v="Graham Ave &amp; Grand St to Metropolitan Ave &amp; Meeker Ave"/>
        <s v="E 16 St &amp; 5 Ave to 6 Ave &amp; W 33 St"/>
        <s v="W 27 St &amp; 7 Ave to W 95 St &amp; Broadway"/>
        <s v="Barclay St &amp; Church St to Barclay St &amp; Church St"/>
        <s v="W 41 St &amp; 8 Ave to 21 St &amp; Queens Plaza North"/>
        <s v="W 25 St &amp; 6 Ave to W 13 St &amp; 6 Ave"/>
        <s v="York St &amp; Jay St to Barclay St &amp; Church St"/>
        <s v="West End Ave &amp; W 107 St to University Pl &amp; E 14 St"/>
        <s v="W 42 St &amp; 8 Ave to E 72 St &amp; York Ave"/>
        <s v="Rivington St &amp; Chrystie St to Mott St &amp; Prince St"/>
        <s v="W 41 St &amp; 8 Ave to W 37 St &amp; 5 Ave"/>
        <s v="Graham Ave &amp; Herbert St to E 25 St &amp; 1 Ave"/>
        <s v="8 Ave &amp; W 31 St to Broadway &amp; W 55 St"/>
        <s v="31 St &amp; Thomson Ave to 1 Ave &amp; E 78 St"/>
        <s v="2 Ave &amp; E 31 St to E 31 St &amp; 3 Ave"/>
        <s v="W 34 St &amp; 11 Ave to W 33 St &amp; 7 Ave"/>
        <s v="Cooper Square &amp; E 7 St to E 19 St &amp; 3 Ave"/>
        <s v="Tompkins Ave &amp; Hopkins St to Nassau Ave &amp; Newell St"/>
        <s v="11 Ave &amp; W 27 St to 8 Ave &amp; W 16 St"/>
        <s v="5 Ave &amp; E 78 St to E 78 St &amp; 2 Ave"/>
        <s v="Greenwich Ave &amp; 8 Ave to W 13 St &amp; Hudson St"/>
        <s v="Kent Ave &amp; N 7 St to Meserole Ave &amp; Manhattan Ave"/>
        <s v="Suffolk St &amp; Stanton St to E 15 St &amp; 3 Ave"/>
        <s v="Macon St &amp; Nostrand Ave to Richardson St &amp; N Henry St"/>
        <s v="FDR Drive &amp; E 35 St to E 11 St &amp; 2 Ave"/>
        <s v="Pike St &amp; Monroe St to Pike St &amp; Monroe St"/>
        <s v="E 59 St &amp; Madison Ave to W 33 St &amp; 7 Ave"/>
        <s v="E 7 St &amp; Avenue A to Suffolk St &amp; Stanton St"/>
        <s v="E 32 St &amp; Park Ave to Grand Army Plaza &amp; Central Park S"/>
        <s v="Maiden Ln &amp; Pearl St to W 52 St &amp; 6 Ave"/>
        <s v="3 Ave &amp; E 62 St to E 72 St &amp; York Ave"/>
        <s v="Central Park West &amp; W 68 St to 9 Ave &amp; W 18 St"/>
        <s v="W 37 St &amp; 5 Ave to W 41 St &amp; 8 Ave"/>
        <s v="Bank St &amp; Hudson St to Division St &amp; Bowery"/>
        <s v="W 84 St &amp; Columbus Ave to W 74 St &amp; Columbus Ave"/>
        <s v="Pershing Square South to W 31 St &amp; 7 Ave"/>
        <s v="W 43 St &amp; 6 Ave to Grand Army Plaza &amp; Central Park S"/>
        <s v="Broadway &amp; W 58 St to Greenwich Ave &amp; 8 Ave"/>
        <s v="E 39 St &amp; 2 Ave to LaGuardia Pl &amp; W 3 St"/>
        <s v="E 23 St &amp; 1 Ave to 6 Ave &amp; W 33 St"/>
        <s v="Vernon Blvd &amp; 50 Ave to Center Blvd &amp; Borden Ave"/>
        <s v="Carroll St &amp; Smith St to Bergen St &amp; Smith St"/>
        <s v="Pershing Square South to Norfolk St &amp; Broome St"/>
        <s v="W 37 St &amp; 5 Ave to E 31 St &amp; 3 Ave"/>
        <s v="W 27 St &amp; 7 Ave to Broadway &amp; E 22 St"/>
        <s v="Harrison St &amp; Hudson St to Barrow St &amp; Hudson St"/>
        <s v="Central Park W &amp; W 96 St to Central Park S &amp; 6 Ave"/>
        <s v="2 Ave &amp; E 31 St to 1 Ave &amp; E 68 St"/>
        <s v="E 10 St &amp; Avenue A to E 32 St &amp; Park Ave"/>
        <s v="11 Ave &amp; W 41 St to Broadway &amp; W 36 St"/>
        <s v="E 30 St &amp; Park Ave S to E 20 St &amp; FDR Drive"/>
        <s v="W 22 St &amp; 10 Ave to W 18 St &amp; 6 Ave"/>
        <s v="E 2 St &amp; Avenue B to E 7 St &amp; Avenue A"/>
        <s v="E 88 St &amp; 1 Ave to E 81 St &amp; 3 Ave"/>
        <s v="Wythe Ave &amp; Metropolitan Ave to Cleveland Pl &amp; Spring St"/>
        <s v="Willoughby Ave &amp; Tompkins Ave to Myrtle Ave &amp; Marcy Ave"/>
        <s v="W 106 St &amp; Amsterdam Ave to W 76 St &amp; Columbus Ave"/>
        <s v="E 19 St &amp; 3 Ave to Suffolk St &amp; Stanton St"/>
        <s v="6 Ave &amp; W 33 St to Forsyth St &amp; Broome St"/>
        <s v="W 46 St &amp; 11 Ave to W 46 St &amp; 11 Ave"/>
        <s v="Catherine St &amp; Monroe St to South St &amp; Gouverneur Ln"/>
        <s v="E 6 St &amp; Avenue D to E 7 St &amp; Avenue A"/>
        <s v="Canal St &amp; Rutgers St to Cherry St"/>
        <s v="Avenue D &amp; E 8 St to Washington Pl &amp; Broadway"/>
        <s v="Broadway &amp; Roebling St to N 8 St &amp; Driggs Ave"/>
        <s v="Montague St &amp; Clinton St to DeKalb Ave &amp; S Portland Ave"/>
        <s v="Fulton St &amp; Washington Ave to Hanson Pl &amp; Ashland Pl"/>
        <s v="Grand Army Plaza &amp; Central Park S to 9 Ave &amp; W 45 St"/>
        <s v="E 7 St &amp; Avenue A to E 5 St &amp; Avenue C"/>
        <s v="E 25 St &amp; 2 Ave to E 15 St &amp; 3 Ave"/>
        <s v="Allen St &amp; Hester St to Lexington Ave &amp; E 29 St"/>
        <s v="Lexington Ave &amp; Classon Ave to Atlantic Ave &amp; Furman St"/>
        <s v="Canal St &amp; Rutgers St to Henry St &amp; Grand St"/>
        <s v="E 25 St &amp; 1 Ave to 1 Ave &amp; E 16 St"/>
        <s v="W 26 St &amp; 10 Ave to 9 Ave &amp; W 45 St"/>
        <s v="W 47 St &amp; 10 Ave to 8 Ave &amp; W 33 St"/>
        <s v="E 12 St &amp; 3 Ave to E 11 St &amp; 2 Ave"/>
        <s v="Christopher St &amp; Greenwich St to E 12 St &amp; 3 Ave"/>
        <s v="2 Ave &amp; E 31 St to Cooper Square &amp; E 7 St"/>
        <s v="W 52 St &amp; 6 Ave to Amsterdam Ave &amp; W 73 St"/>
        <s v="Washington Pl &amp; 6 Ave to Suffolk St &amp; Stanton St"/>
        <s v="Duane St &amp; Greenwich St to South St &amp; Whitehall St"/>
        <s v="8 Ave &amp; W 33 St to W 52 St &amp; 5 Ave"/>
        <s v="Carmine St &amp; 6 Ave to W Broadway &amp; Spring St"/>
        <s v="Greenwich St &amp; Hubert St to Lispenard St &amp; Broadway"/>
        <s v="E 48 St &amp; 5 Ave to W 41 St &amp; 8 Ave"/>
        <s v="Carroll St &amp; Smith St to Carroll St &amp; Columbia St"/>
        <s v="9 Ave &amp; W 18 St to E 53 St &amp; 3 Ave"/>
        <s v="Central Park S &amp; 6 Ave to E 58 St &amp; 3 Ave"/>
        <s v="Grand Army Plaza &amp; Plaza St West to 3 St &amp; 7 Ave"/>
        <s v="Hancock St &amp; Bedford Ave to Grand Army Plaza &amp; Plaza St West"/>
        <s v="E 2 St &amp; Avenue B to W 17 St &amp; 8 Ave"/>
        <s v="Amsterdam Ave &amp; W 82 St to W 90 St &amp; Amsterdam Ave"/>
        <s v="E 30 St &amp; Park Ave S to E 67 St &amp; Park Ave"/>
        <s v="Columbia St &amp; Rivington St to Madison St &amp; Clinton St"/>
        <s v="West Thames St to West St &amp; Chambers St"/>
        <s v="1 Ave &amp; E 78 St to W 14 St &amp; The High Line"/>
        <s v="W 16 St &amp; The High Line to W 13 St &amp; Hudson St"/>
        <s v="47 Ave &amp; 31 St to 46 Ave &amp; 5 St"/>
        <s v="E 47 St &amp; 2 Ave to Broadway &amp; W 39 St"/>
        <s v="Bushwick Ave &amp; Powers St to York St &amp; Jay St"/>
        <s v="E 2 St &amp; Avenue B to E 9 St &amp; Avenue C"/>
        <s v="E 6 St &amp; Avenue B to Henry St &amp; Grand St"/>
        <s v="W 13 St &amp; 6 Ave to E 14 St &amp; Avenue B"/>
        <s v="Central Park S &amp; 6 Ave to 5 Ave &amp; E 78 St"/>
        <s v="Amsterdam Ave &amp; W 79 St to W 95 St &amp; Broadway"/>
        <s v="11 Ave &amp; W 27 St to 8 Ave &amp; W 31 St"/>
        <s v="Great Jones St to Division St &amp; Bowery"/>
        <s v="8 Ave &amp; W 31 St to W 22 St &amp; 8 Ave"/>
        <s v="West Thames St to Water - Whitehall Plaza"/>
        <s v="E 23 St &amp; 1 Ave to Broadway &amp; E 22 St"/>
        <s v="8 Ave &amp; W 33 St to 1 Ave &amp; E 16 St"/>
        <s v="W 18 St &amp; 6 Ave to Washington Pl &amp; Broadway"/>
        <s v="1 Ave &amp; E 16 St to 1 Ave &amp; E 68 St"/>
        <s v="W 18 St &amp; 6 Ave to E 20 St &amp; 2 Ave"/>
        <s v="W 38 St &amp; 8 Ave to W 27 St &amp; 7 Ave"/>
        <s v="Central Park West &amp; W 72 St to E 97 St &amp; Madison Ave"/>
        <s v="Greenwich Ave &amp; 8 Ave to W 26 St &amp; 10 Ave"/>
        <s v="E 20 St &amp; Park Ave to Greenwich Ave &amp; 8 Ave"/>
        <s v="Central Park S &amp; 6 Ave to Central Park West &amp; W 68 St"/>
        <s v="W 25 St &amp; 6 Ave to E 27 St &amp; 1 Ave"/>
        <s v="Bayard St &amp; Baxter St to E 33 St &amp; 2 Ave"/>
        <s v="E 7 St &amp; Avenue A to Bayard St &amp; Baxter St"/>
        <s v="11 Ave &amp; W 27 St to E 10 St &amp; Avenue A"/>
        <s v="E 51 St &amp; 1 Ave to E 81 St &amp; York Ave"/>
        <s v="South St &amp; Gouverneur Ln to South St &amp; Whitehall St"/>
        <s v="Myrtle Ave &amp; Lewis Ave to Clinton Ave &amp; Myrtle Ave"/>
        <s v="Broadway &amp; W 51 St to Central Park W &amp; W 96 St"/>
        <s v="Murray St &amp; West St to South End Ave &amp; Liberty St"/>
        <s v="Spruce St &amp; Nassau St to E 11 St &amp; 1 Ave"/>
        <s v="W 31 St &amp; 7 Ave to 8 Ave &amp; W 31 St"/>
        <s v="Bus Slip &amp; State St to E 2 St &amp; Avenue C"/>
        <s v="Pier 40 - Hudson River Park to Hudson St &amp; Reade St"/>
        <s v="Clermont Ave &amp; Lafayette Ave to Metropolitan Ave &amp; Bedford Ave"/>
        <s v="W 21 St &amp; 6 Ave to E 6 St &amp; Avenue B"/>
        <s v="E 47 St &amp; Park Ave to Broadway &amp; W 58 St"/>
        <s v="W 82 St &amp; Central Park West to W 88 St &amp; West End Ave"/>
        <s v="W 43 St &amp; 10 Ave to Pershing Square North"/>
        <s v="Smith St &amp; 9 St to Fulton St &amp; Clermont Ave"/>
        <s v="Lexington Ave &amp; E 24 St to Broadway &amp; W 41 St"/>
        <s v="E 39 St &amp; 3 Ave to E 11 St &amp; 1 Ave"/>
        <s v="E 16 St &amp; 5 Ave to Perry St &amp; Bleecker St"/>
        <s v="Bayard St &amp; Baxter St to Vesey Pl &amp; River Terrace"/>
        <s v="W 13 St &amp; 6 Ave to W 52 St &amp; 6 Ave"/>
        <s v="Canal St &amp; Rutgers St to Allen St &amp; Stanton St"/>
        <s v="Madison St &amp; Clinton St to Madison St &amp; Montgomery St"/>
        <s v="E 9 St &amp; Avenue C to Cooper Square &amp; E 7 St"/>
        <s v="Brooklyn Bridge Park - Pier 2 to Atlantic Ave &amp; Furman St"/>
        <s v="11 Ave &amp; W 27 St to E 16 St &amp; 5 Ave"/>
        <s v="Riverside Dr &amp; W 72 St to Riverside Dr &amp; W 89 St"/>
        <s v="Allen St &amp; Rivington St to Cooper Square &amp; E 7 St"/>
        <s v="Smith St &amp; 9 St to Reed St &amp; Van Brunt St"/>
        <s v="Central Park S &amp; 6 Ave to Canal St &amp; Rutgers St"/>
        <s v="E 47 St &amp; Park Ave to Broadway &amp; W 32 St"/>
        <s v="2 Ave &amp; E 96 St to E 25 St &amp; 2 Ave"/>
        <s v="Broadway &amp; W 51 St to W 33 St &amp; 7 Ave"/>
        <s v="E 47 St &amp; 2 Ave to 1 Ave &amp; E 68 St"/>
        <s v="W 44 St &amp; 5 Ave to Broadway &amp; W 49 St"/>
        <s v="Metropolitan Ave &amp; Bedford Ave to E 7 St &amp; Avenue A"/>
        <s v="Leonard St &amp; Church St to Reade St &amp; Broadway"/>
        <s v="N 8 St &amp; Driggs Ave to Franklin St &amp; Dupont St"/>
        <s v="E 48 St &amp; 3 Ave to W 39 St &amp; 9 Ave"/>
        <s v="Putnam Ave &amp; Throop Ave to Marcus Garvey Blvd &amp; Macon St"/>
        <s v="Greenwich Ave &amp; 8 Ave to W 38 St &amp; 8 Ave"/>
        <s v="W 49 St &amp; 8 Ave to W 22 St &amp; 10 Ave"/>
        <s v="Great Jones St to MacDougal St &amp; Prince St"/>
        <s v="W 13 St &amp; 5 Ave to E 7 St &amp; Avenue A"/>
        <s v="1 Ave &amp; E 16 St to E 55 St &amp; 2 Ave"/>
        <s v="West End Ave &amp; W 94 St to W 20 St &amp; 11 Ave"/>
        <s v="5 Ave &amp; E 63 St to E 53 St &amp; Madison Ave"/>
        <s v="W 17 St &amp; 8 Ave to Broadway &amp; W 55 St"/>
        <s v="2 Ave &amp; E 31 St to E 20 St &amp; FDR Drive"/>
        <s v="E 14 St &amp; Avenue B to 6 Ave &amp; Canal St"/>
        <s v="Rivington St &amp; Ridge St to Lispenard St &amp; Broadway"/>
        <s v="E 85 St &amp; 3 Ave to Central Park West &amp; W 100 St"/>
        <s v="E 32 St &amp; Park Ave to Cathedral Pkwy &amp; Broadway"/>
        <s v="E 33 St &amp; 2 Ave to W 33 St &amp; 7 Ave"/>
        <s v="Watts St &amp; Greenwich St to Murray St &amp; West St"/>
        <s v="West St &amp; Chambers St to Washington St &amp; Gansevoort St"/>
        <s v="Norfolk St &amp; Broome St to Bialystoker Pl &amp; Delancey St"/>
        <s v="E 32 St &amp; Park Ave to Lexington Ave &amp; E 29 St"/>
        <s v="Pershing Square South to Broadway &amp; W 36 St"/>
        <s v="W 104 St &amp; Amsterdam Ave to Amsterdam Ave &amp; W 73 St"/>
        <s v="Suffolk St &amp; Stanton St to Forsyth St &amp; Canal St"/>
        <s v="E 66 St &amp; Madison Ave to W 52 St &amp; 5 Ave"/>
        <s v="Richardson St &amp; N Henry St to Putnam Ave &amp; Nostrand Ave"/>
        <m/>
      </sharedItems>
    </cacheField>
    <cacheField name="Start Time" numFmtId="164">
      <sharedItems containsSemiMixedTypes="0" containsNonDate="0" containsDate="1" containsString="0" minDate="2017-01-01T13:32:39" maxDate="2017-06-30T23:35:17"/>
    </cacheField>
    <cacheField name="Date" numFmtId="22">
      <sharedItems/>
    </cacheField>
    <cacheField name="End Time" numFmtId="164">
      <sharedItems containsSemiMixedTypes="0" containsNonDate="0" containsDate="1" containsString="0" minDate="2017-01-01T13:49:57" maxDate="2017-06-30T23:55:18"/>
    </cacheField>
    <cacheField name="Duration" numFmtId="164">
      <sharedItems containsSemiMixedTypes="0" containsNonDate="0" containsDate="1" containsString="0" minDate="1899-12-30T00:01:16" maxDate="1899-12-30T02:03:07" count="539">
        <d v="1899-12-30T00:13:16"/>
        <d v="1899-12-30T00:11:32"/>
        <d v="1899-12-30T00:22:05"/>
        <d v="1899-12-30T00:11:43"/>
        <d v="1899-12-30T00:05:30"/>
        <d v="1899-12-30T00:16:39"/>
        <d v="1899-12-30T00:07:58"/>
        <d v="1899-12-30T01:07:18"/>
        <d v="1899-12-30T01:25:32"/>
        <d v="1899-12-30T00:05:10"/>
        <d v="1899-12-30T00:18:52"/>
        <d v="1899-12-30T00:05:20"/>
        <d v="1899-12-30T00:38:22"/>
        <d v="1899-12-30T00:19:33"/>
        <d v="1899-12-30T00:08:38"/>
        <d v="1899-12-30T00:04:45"/>
        <d v="1899-12-30T00:04:23"/>
        <d v="1899-12-30T00:08:46"/>
        <d v="1899-12-30T00:10:58"/>
        <d v="1899-12-30T00:17:18"/>
        <d v="1899-12-30T00:01:23"/>
        <d v="1899-12-30T00:03:25"/>
        <d v="1899-12-30T00:13:24"/>
        <d v="1899-12-30T00:24:36"/>
        <d v="1899-12-30T00:26:46"/>
        <d v="1899-12-30T00:07:22"/>
        <d v="1899-12-30T00:29:10"/>
        <d v="1899-12-30T00:06:33"/>
        <d v="1899-12-30T00:03:35"/>
        <d v="1899-12-30T00:03:26"/>
        <d v="1899-12-30T00:04:54"/>
        <d v="1899-12-30T00:15:20"/>
        <d v="1899-12-30T00:45:47"/>
        <d v="1899-12-30T00:04:59"/>
        <d v="1899-12-30T00:23:09"/>
        <d v="1899-12-30T00:01:51"/>
        <d v="1899-12-30T00:10:30"/>
        <d v="1899-12-30T00:21:25"/>
        <d v="1899-12-30T00:01:17"/>
        <d v="1899-12-30T00:05:29"/>
        <d v="1899-12-30T00:06:22"/>
        <d v="1899-12-30T00:08:47"/>
        <d v="1899-12-30T00:05:08"/>
        <d v="1899-12-30T00:05:14"/>
        <d v="1899-12-30T00:14:14"/>
        <d v="1899-12-30T00:07:13"/>
        <d v="1899-12-30T00:10:04"/>
        <d v="1899-12-30T00:05:51"/>
        <d v="1899-12-30T00:13:37"/>
        <d v="1899-12-30T00:06:09"/>
        <d v="1899-12-30T00:26:15"/>
        <d v="1899-12-30T00:05:24"/>
        <d v="1899-12-30T00:20:33"/>
        <d v="1899-12-30T00:14:42"/>
        <d v="1899-12-30T00:06:59"/>
        <d v="1899-12-30T00:22:37"/>
        <d v="1899-12-30T00:14:12"/>
        <d v="1899-12-30T00:14:22"/>
        <d v="1899-12-30T00:17:07"/>
        <d v="1899-12-30T00:33:25"/>
        <d v="1899-12-30T00:33:17"/>
        <d v="1899-12-30T00:12:03"/>
        <d v="1899-12-30T00:16:06"/>
        <d v="1899-12-30T00:32:08"/>
        <d v="1899-12-30T00:35:01"/>
        <d v="1899-12-30T00:28:47"/>
        <d v="1899-12-30T00:05:38"/>
        <d v="1899-12-30T00:11:40"/>
        <d v="1899-12-30T00:16:38"/>
        <d v="1899-12-30T00:01:44"/>
        <d v="1899-12-30T00:22:20"/>
        <d v="1899-12-30T00:08:40"/>
        <d v="1899-12-30T00:06:00"/>
        <d v="1899-12-30T00:06:34"/>
        <d v="1899-12-30T00:07:17"/>
        <d v="1899-12-30T00:19:26"/>
        <d v="1899-12-30T00:08:14"/>
        <d v="1899-12-30T00:11:33"/>
        <d v="1899-12-30T00:08:45"/>
        <d v="1899-12-30T00:25:52"/>
        <d v="1899-12-30T00:04:24"/>
        <d v="1899-12-30T00:04:53"/>
        <d v="1899-12-30T00:34:09"/>
        <d v="1899-12-30T00:15:31"/>
        <d v="1899-12-30T00:03:22"/>
        <d v="1899-12-30T00:37:13"/>
        <d v="1899-12-30T00:06:20"/>
        <d v="1899-12-30T00:06:54"/>
        <d v="1899-12-30T00:02:17"/>
        <d v="1899-12-30T00:02:34"/>
        <d v="1899-12-30T00:09:20"/>
        <d v="1899-12-30T00:07:53"/>
        <d v="1899-12-30T00:05:35"/>
        <d v="1899-12-30T00:04:05"/>
        <d v="1899-12-30T00:26:13"/>
        <d v="1899-12-30T00:22:29"/>
        <d v="1899-12-30T00:04:14"/>
        <d v="1899-12-30T00:07:24"/>
        <d v="1899-12-30T00:23:36"/>
        <d v="1899-12-30T00:24:49"/>
        <d v="1899-12-30T00:34:08"/>
        <d v="1899-12-30T00:04:33"/>
        <d v="1899-12-30T00:09:53"/>
        <d v="1899-12-30T00:20:03"/>
        <d v="1899-12-30T00:39:02"/>
        <d v="1899-12-30T00:24:44"/>
        <d v="1899-12-30T00:15:57"/>
        <d v="1899-12-30T00:06:03"/>
        <d v="1899-12-30T00:10:35"/>
        <d v="1899-12-30T00:10:08"/>
        <d v="1899-12-30T00:30:53"/>
        <d v="1899-12-30T00:20:42"/>
        <d v="1899-12-30T00:16:37"/>
        <d v="1899-12-30T00:21:18"/>
        <d v="1899-12-30T00:24:04"/>
        <d v="1899-12-30T00:21:17"/>
        <d v="1899-12-30T00:03:29"/>
        <d v="1899-12-30T00:22:06"/>
        <d v="1899-12-30T00:02:37"/>
        <d v="1899-12-30T00:15:13"/>
        <d v="1899-12-30T00:09:49"/>
        <d v="1899-12-30T00:07:36"/>
        <d v="1899-12-30T00:31:53"/>
        <d v="1899-12-30T00:29:15"/>
        <d v="1899-12-30T00:29:52"/>
        <d v="1899-12-30T00:14:20"/>
        <d v="1899-12-30T00:05:25"/>
        <d v="1899-12-30T00:03:18"/>
        <d v="1899-12-30T00:13:56"/>
        <d v="1899-12-30T00:08:31"/>
        <d v="1899-12-30T00:09:29"/>
        <d v="1899-12-30T00:28:06"/>
        <d v="1899-12-30T00:24:25"/>
        <d v="1899-12-30T01:15:53"/>
        <d v="1899-12-30T00:31:49"/>
        <d v="1899-12-30T00:24:39"/>
        <d v="1899-12-30T00:05:36"/>
        <d v="1899-12-30T00:04:00"/>
        <d v="1899-12-30T00:07:30"/>
        <d v="1899-12-30T00:01:21"/>
        <d v="1899-12-30T00:10:20"/>
        <d v="1899-12-30T00:35:32"/>
        <d v="1899-12-30T00:01:56"/>
        <d v="1899-12-30T00:02:15"/>
        <d v="1899-12-30T00:04:52"/>
        <d v="1899-12-30T00:21:29"/>
        <d v="1899-12-30T00:05:18"/>
        <d v="1899-12-30T00:20:55"/>
        <d v="1899-12-30T00:08:24"/>
        <d v="1899-12-30T00:30:12"/>
        <d v="1899-12-30T00:10:52"/>
        <d v="1899-12-30T00:26:59"/>
        <d v="1899-12-30T00:11:11"/>
        <d v="1899-12-30T00:24:23"/>
        <d v="1899-12-30T00:11:31"/>
        <d v="1899-12-30T00:13:50"/>
        <d v="1899-12-30T00:09:46"/>
        <d v="1899-12-30T00:04:09"/>
        <d v="1899-12-30T00:14:05"/>
        <d v="1899-12-30T00:14:44"/>
        <d v="1899-12-30T00:08:30"/>
        <d v="1899-12-30T00:18:48"/>
        <d v="1899-12-30T00:05:43"/>
        <d v="1899-12-30T00:06:26"/>
        <d v="1899-12-30T00:07:56"/>
        <d v="1899-12-30T00:12:24"/>
        <d v="1899-12-30T00:26:31"/>
        <d v="1899-12-30T00:14:41"/>
        <d v="1899-12-30T00:01:16"/>
        <d v="1899-12-30T00:03:08"/>
        <d v="1899-12-30T00:19:37"/>
        <d v="1899-12-30T00:05:05"/>
        <d v="1899-12-30T00:08:51"/>
        <d v="1899-12-30T00:11:55"/>
        <d v="1899-12-30T00:19:31"/>
        <d v="1899-12-30T00:25:05"/>
        <d v="1899-12-30T00:04:25"/>
        <d v="1899-12-30T00:07:29"/>
        <d v="1899-12-30T00:34:37"/>
        <d v="1899-12-30T00:30:14"/>
        <d v="1899-12-30T00:03:31"/>
        <d v="1899-12-30T00:07:43"/>
        <d v="1899-12-30T00:19:01"/>
        <d v="1899-12-30T00:19:52"/>
        <d v="1899-12-30T00:37:07"/>
        <d v="1899-12-30T00:09:36"/>
        <d v="1899-12-30T00:16:53"/>
        <d v="1899-12-30T00:21:46"/>
        <d v="1899-12-30T00:04:46"/>
        <d v="1899-12-30T00:03:20"/>
        <d v="1899-12-30T00:05:03"/>
        <d v="1899-12-30T00:03:27"/>
        <d v="1899-12-30T00:18:06"/>
        <d v="1899-12-30T00:08:34"/>
        <d v="1899-12-30T00:12:33"/>
        <d v="1899-12-30T00:11:08"/>
        <d v="1899-12-30T00:25:09"/>
        <d v="1899-12-30T00:18:19"/>
        <d v="1899-12-30T00:28:40"/>
        <d v="1899-12-30T00:29:42"/>
        <d v="1899-12-30T00:09:11"/>
        <d v="1899-12-30T00:06:42"/>
        <d v="1899-12-30T00:30:21"/>
        <d v="1899-12-30T00:10:31"/>
        <d v="1899-12-30T00:05:47"/>
        <d v="1899-12-30T00:01:38"/>
        <d v="1899-12-30T00:08:15"/>
        <d v="1899-12-30T00:17:12"/>
        <d v="1899-12-30T02:03:07"/>
        <d v="1899-12-30T00:04:28"/>
        <d v="1899-12-30T00:04:56"/>
        <d v="1899-12-30T00:04:26"/>
        <d v="1899-12-30T00:05:09"/>
        <d v="1899-12-30T00:02:33"/>
        <d v="1899-12-30T00:17:36"/>
        <d v="1899-12-30T00:17:48"/>
        <d v="1899-12-30T00:07:14"/>
        <d v="1899-12-30T00:15:28"/>
        <d v="1899-12-30T00:06:56"/>
        <d v="1899-12-30T00:21:52"/>
        <d v="1899-12-30T00:21:56"/>
        <d v="1899-12-30T00:26:35"/>
        <d v="1899-12-30T00:05:55"/>
        <d v="1899-12-30T00:10:16"/>
        <d v="1899-12-30T00:08:08"/>
        <d v="1899-12-30T00:07:26"/>
        <d v="1899-12-30T00:08:21"/>
        <d v="1899-12-30T00:29:37"/>
        <d v="1899-12-30T00:39:18"/>
        <d v="1899-12-30T00:06:24"/>
        <d v="1899-12-30T00:15:10"/>
        <d v="1899-12-30T00:09:10"/>
        <d v="1899-12-30T00:02:35"/>
        <d v="1899-12-30T00:03:12"/>
        <d v="1899-12-30T00:15:40"/>
        <d v="1899-12-30T00:38:18"/>
        <d v="1899-12-30T00:13:15"/>
        <d v="1899-12-30T00:22:58"/>
        <d v="1899-12-30T00:53:39"/>
        <d v="1899-12-30T00:07:46"/>
        <d v="1899-12-30T00:07:27"/>
        <d v="1899-12-30T00:22:51"/>
        <d v="1899-12-30T01:23:25"/>
        <d v="1899-12-30T00:07:06"/>
        <d v="1899-12-30T00:09:23"/>
        <d v="1899-12-30T00:02:50"/>
        <d v="1899-12-30T00:23:34"/>
        <d v="1899-12-30T00:03:09"/>
        <d v="1899-12-30T00:07:51"/>
        <d v="1899-12-30T00:16:19"/>
        <d v="1899-12-30T00:14:18"/>
        <d v="1899-12-30T00:17:22"/>
        <d v="1899-12-30T00:42:35"/>
        <d v="1899-12-30T00:08:48"/>
        <d v="1899-12-30T00:24:41"/>
        <d v="1899-12-30T00:03:30"/>
        <d v="1899-12-30T00:06:18"/>
        <d v="1899-12-30T00:11:30"/>
        <d v="1899-12-30T00:24:00"/>
        <d v="1899-12-30T00:11:25"/>
        <d v="1899-12-30T00:09:31"/>
        <d v="1899-12-30T00:05:46"/>
        <d v="1899-12-30T00:07:08"/>
        <d v="1899-12-30T00:15:02"/>
        <d v="1899-12-30T00:11:50"/>
        <d v="1899-12-30T00:05:49"/>
        <d v="1899-12-30T00:17:33"/>
        <d v="1899-12-30T00:11:02"/>
        <d v="1899-12-30T00:02:56"/>
        <d v="1899-12-30T00:12:14"/>
        <d v="1899-12-30T00:04:39"/>
        <d v="1899-12-30T00:34:59"/>
        <d v="1899-12-30T00:04:13"/>
        <d v="1899-12-30T00:32:27"/>
        <d v="1899-12-30T00:09:35"/>
        <d v="1899-12-30T00:18:39"/>
        <d v="1899-12-30T00:47:44"/>
        <d v="1899-12-30T00:15:29"/>
        <d v="1899-12-30T00:09:30"/>
        <d v="1899-12-30T00:15:44"/>
        <d v="1899-12-30T00:34:16"/>
        <d v="1899-12-30T00:10:00"/>
        <d v="1899-12-30T00:20:40"/>
        <d v="1899-12-30T00:09:42"/>
        <d v="1899-12-30T00:06:39"/>
        <d v="1899-12-30T00:02:54"/>
        <d v="1899-12-30T00:25:59"/>
        <d v="1899-12-30T00:17:42"/>
        <d v="1899-12-30T00:09:18"/>
        <d v="1899-12-30T00:03:39"/>
        <d v="1899-12-30T00:11:54"/>
        <d v="1899-12-30T00:07:32"/>
        <d v="1899-12-30T00:08:00"/>
        <d v="1899-12-30T00:06:05"/>
        <d v="1899-12-30T00:14:40"/>
        <d v="1899-12-30T00:12:13"/>
        <d v="1899-12-30T00:06:23"/>
        <d v="1899-12-30T00:06:52"/>
        <d v="1899-12-30T00:31:38"/>
        <d v="1899-12-30T00:07:25"/>
        <d v="1899-12-30T00:11:29"/>
        <d v="1899-12-30T00:18:44"/>
        <d v="1899-12-30T00:05:06"/>
        <d v="1899-12-30T00:09:47"/>
        <d v="1899-12-30T00:05:31"/>
        <d v="1899-12-30T00:25:34"/>
        <d v="1899-12-30T00:30:45"/>
        <d v="1899-12-30T00:02:07"/>
        <d v="1899-12-30T00:04:11"/>
        <d v="1899-12-30T00:09:08"/>
        <d v="1899-12-30T00:04:12"/>
        <d v="1899-12-30T00:02:32"/>
        <d v="1899-12-30T00:17:25"/>
        <d v="1899-12-30T00:19:15"/>
        <d v="1899-12-30T00:09:56"/>
        <d v="1899-12-30T00:15:54"/>
        <d v="1899-12-30T00:10:26"/>
        <d v="1899-12-30T00:04:16"/>
        <d v="1899-12-30T00:18:24"/>
        <d v="1899-12-30T00:07:23"/>
        <d v="1899-12-30T00:12:59"/>
        <d v="1899-12-30T00:15:36"/>
        <d v="1899-12-30T00:11:34"/>
        <d v="1899-12-30T00:10:29"/>
        <d v="1899-12-30T00:06:13"/>
        <d v="1899-12-30T00:23:47"/>
        <d v="1899-12-30T00:46:53"/>
        <d v="1899-12-30T00:13:54"/>
        <d v="1899-12-30T00:05:54"/>
        <d v="1899-12-30T00:15:05"/>
        <d v="1899-12-30T00:17:32"/>
        <d v="1899-12-30T00:06:55"/>
        <d v="1899-12-30T00:02:48"/>
        <d v="1899-12-30T00:17:17"/>
        <d v="1899-12-30T00:05:48"/>
        <d v="1899-12-30T00:08:01"/>
        <d v="1899-12-30T00:09:24"/>
        <d v="1899-12-30T00:13:29"/>
        <d v="1899-12-30T00:08:02"/>
        <d v="1899-12-30T00:14:04"/>
        <d v="1899-12-30T00:17:51"/>
        <d v="1899-12-30T00:04:07"/>
        <d v="1899-12-30T00:03:44"/>
        <d v="1899-12-30T00:05:44"/>
        <d v="1899-12-30T00:09:02"/>
        <d v="1899-12-30T00:16:48"/>
        <d v="1899-12-30T00:27:22"/>
        <d v="1899-12-30T00:10:14"/>
        <d v="1899-12-30T00:04:29"/>
        <d v="1899-12-30T00:16:29"/>
        <d v="1899-12-30T00:04:42"/>
        <d v="1899-12-30T00:14:54"/>
        <d v="1899-12-30T00:12:35"/>
        <d v="1899-12-30T00:03:21"/>
        <d v="1899-12-30T00:11:36"/>
        <d v="1899-12-30T00:07:41"/>
        <d v="1899-12-30T00:03:43"/>
        <d v="1899-12-30T00:13:18"/>
        <d v="1899-12-30T00:07:05"/>
        <d v="1899-12-30T00:10:12"/>
        <d v="1899-12-30T00:18:12"/>
        <d v="1899-12-30T00:09:45"/>
        <d v="1899-12-30T00:04:51"/>
        <d v="1899-12-30T00:02:38"/>
        <d v="1899-12-30T00:16:15"/>
        <d v="1899-12-30T00:05:02"/>
        <d v="1899-12-30T00:18:45"/>
        <d v="1899-12-30T00:06:37"/>
        <d v="1899-12-30T00:28:03"/>
        <d v="1899-12-30T00:28:48"/>
        <d v="1899-12-30T00:08:25"/>
        <d v="1899-12-30T00:10:18"/>
        <d v="1899-12-30T00:22:13"/>
        <d v="1899-12-30T00:11:23"/>
        <d v="1899-12-30T00:12:45"/>
        <d v="1899-12-30T00:04:38"/>
        <d v="1899-12-30T00:11:01"/>
        <d v="1899-12-30T00:05:23"/>
        <d v="1899-12-30T00:10:50"/>
        <d v="1899-12-30T00:16:45"/>
        <d v="1899-12-30T00:09:04"/>
        <d v="1899-12-30T00:09:37"/>
        <d v="1899-12-30T00:02:58"/>
        <d v="1899-12-30T00:24:15"/>
        <d v="1899-12-30T00:16:28"/>
        <d v="1899-12-30T00:11:10"/>
        <d v="1899-12-30T00:05:40"/>
        <d v="1899-12-30T00:13:27"/>
        <d v="1899-12-30T00:05:39"/>
        <d v="1899-12-30T00:05:32"/>
        <d v="1899-12-30T00:16:42"/>
        <d v="1899-12-30T00:08:50"/>
        <d v="1899-12-30T00:01:43"/>
        <d v="1899-12-30T00:13:48"/>
        <d v="1899-12-30T00:43:56"/>
        <d v="1899-12-30T00:31:54"/>
        <d v="1899-12-30T00:14:59"/>
        <d v="1899-12-30T00:26:12"/>
        <d v="1899-12-30T00:09:54"/>
        <d v="1899-12-30T00:04:30"/>
        <d v="1899-12-30T00:08:13"/>
        <d v="1899-12-30T00:05:45"/>
        <d v="1899-12-30T00:25:39"/>
        <d v="1899-12-30T00:05:41"/>
        <d v="1899-12-30T00:07:02"/>
        <d v="1899-12-30T00:33:38"/>
        <d v="1899-12-30T00:04:21"/>
        <d v="1899-12-30T00:17:03"/>
        <d v="1899-12-30T00:07:34"/>
        <d v="1899-12-30T00:10:11"/>
        <d v="1899-12-30T00:06:12"/>
        <d v="1899-12-30T00:27:26"/>
        <d v="1899-12-30T00:25:51"/>
        <d v="1899-12-30T00:05:42"/>
        <d v="1899-12-30T00:19:36"/>
        <d v="1899-12-30T00:37:26"/>
        <d v="1899-12-30T00:17:40"/>
        <d v="1899-12-30T00:02:31"/>
        <d v="1899-12-30T00:28:24"/>
        <d v="1899-12-30T00:09:03"/>
        <d v="1899-12-30T00:22:24"/>
        <d v="1899-12-30T00:05:13"/>
        <d v="1899-12-30T00:12:41"/>
        <d v="1899-12-30T00:09:25"/>
        <d v="1899-12-30T00:06:35"/>
        <d v="1899-12-30T00:38:41"/>
        <d v="1899-12-30T00:03:45"/>
        <d v="1899-12-30T00:09:38"/>
        <d v="1899-12-30T00:26:47"/>
        <d v="1899-12-30T00:14:39"/>
        <d v="1899-12-30T00:01:54"/>
        <d v="1899-12-30T00:04:03"/>
        <d v="1899-12-30T00:28:57"/>
        <d v="1899-12-30T00:05:04"/>
        <d v="1899-12-30T00:27:17"/>
        <d v="1899-12-30T00:07:50"/>
        <d v="1899-12-30T00:20:24"/>
        <d v="1899-12-30T00:26:23"/>
        <d v="1899-12-30T00:06:11"/>
        <d v="1899-12-30T00:03:42"/>
        <d v="1899-12-30T00:23:44"/>
        <d v="1899-12-30T00:06:53"/>
        <d v="1899-12-30T00:22:50"/>
        <d v="1899-12-30T00:12:48"/>
        <d v="1899-12-30T00:06:50"/>
        <d v="1899-12-30T00:05:37"/>
        <d v="1899-12-30T00:06:17"/>
        <d v="1899-12-30T00:16:23"/>
        <d v="1899-12-30T00:19:28"/>
        <d v="1899-12-30T00:09:41"/>
        <d v="1899-12-30T00:19:20"/>
        <d v="1899-12-30T00:44:45"/>
        <d v="1899-12-30T00:04:58"/>
        <d v="1899-12-30T00:05:00"/>
        <d v="1899-12-30T00:11:41"/>
        <d v="1899-12-30T00:05:12"/>
        <d v="1899-12-30T00:02:51"/>
        <d v="1899-12-30T00:13:26"/>
        <d v="1899-12-30T00:19:06"/>
        <d v="1899-12-30T00:03:48"/>
        <d v="1899-12-30T00:15:55"/>
        <d v="1899-12-30T00:37:40"/>
        <d v="1899-12-30T00:11:15"/>
        <d v="1899-12-30T00:07:37"/>
        <d v="1899-12-30T00:26:24"/>
        <d v="1899-12-30T00:16:52"/>
        <d v="1899-12-30T00:24:16"/>
        <d v="1899-12-30T00:12:06"/>
        <d v="1899-12-30T00:04:08"/>
        <d v="1899-12-30T00:05:19"/>
        <d v="1899-12-30T00:20:01"/>
        <d v="1899-12-30T00:03:38"/>
        <d v="1899-12-30T00:59:05"/>
        <d v="1899-12-30T00:05:15"/>
        <d v="1899-12-30T00:20:12"/>
        <d v="1899-12-30T00:30:19"/>
        <d v="1899-12-30T00:02:40"/>
        <d v="1899-12-30T00:27:24"/>
        <d v="1899-12-30T00:02:52"/>
        <d v="1899-12-30T00:06:36"/>
        <d v="1899-12-30T00:13:43"/>
        <d v="1899-12-30T00:17:46"/>
        <d v="1899-12-30T00:09:26"/>
        <d v="1899-12-30T00:12:38"/>
        <d v="1899-12-30T00:06:29"/>
        <d v="1899-12-30T00:15:25"/>
        <d v="1899-12-30T00:06:02"/>
        <d v="1899-12-30T00:15:06"/>
        <d v="1899-12-30T00:08:52"/>
        <d v="1899-12-30T00:23:12"/>
        <d v="1899-12-30T00:33:21"/>
        <d v="1899-12-30T00:07:38"/>
        <d v="1899-12-30T00:09:19"/>
        <d v="1899-12-30T00:11:37"/>
        <d v="1899-12-30T00:17:57"/>
        <d v="1899-12-30T00:43:06"/>
        <d v="1899-12-30T00:21:49"/>
        <d v="1899-12-30T00:17:11"/>
        <d v="1899-12-30T00:02:39"/>
        <d v="1899-12-30T00:12:58"/>
        <d v="1899-12-30T00:15:38"/>
        <d v="1899-12-30T00:19:21"/>
        <d v="1899-12-30T00:10:36"/>
        <d v="1899-12-30T00:02:10"/>
        <d v="1899-12-30T00:24:46"/>
        <d v="1899-12-30T00:28:33"/>
        <d v="1899-12-30T00:12:34"/>
        <d v="1899-12-30T00:06:48"/>
        <d v="1899-12-30T00:08:11"/>
        <d v="1899-12-30T00:19:53"/>
        <d v="1899-12-30T00:29:01"/>
        <d v="1899-12-30T00:11:16"/>
        <d v="1899-12-30T00:13:59"/>
        <d v="1899-12-30T00:06:01"/>
        <d v="1899-12-30T00:04:36"/>
        <d v="1899-12-30T00:07:45"/>
        <d v="1899-12-30T00:38:03"/>
        <d v="1899-12-30T00:15:58"/>
        <d v="1899-12-30T00:06:57"/>
        <d v="1899-12-30T00:23:08"/>
        <d v="1899-12-30T00:02:53"/>
        <d v="1899-12-30T00:12:04"/>
        <d v="1899-12-30T00:11:53"/>
        <d v="1899-12-30T00:09:27"/>
        <d v="1899-12-30T00:15:03"/>
        <d v="1899-12-30T00:07:20"/>
        <d v="1899-12-30T00:11:52"/>
        <d v="1899-12-30T00:16:49"/>
        <d v="1899-12-30T00:27:55"/>
        <d v="1899-12-30T00:12:22"/>
        <d v="1899-12-30T00:12:56"/>
        <d v="1899-12-30T00:18:22"/>
        <d v="1899-12-30T00:36:18"/>
        <d v="1899-12-30T00:09:09"/>
        <d v="1899-12-30T00:10:32"/>
        <d v="1899-12-30T00:11:35"/>
        <d v="1899-12-30T00:09:13"/>
        <d v="1899-12-30T00:02:06"/>
        <d v="1899-12-30T00:24:03"/>
      </sharedItems>
      <fieldGroup par="8" base="6">
        <rangePr groupBy="seconds" startDate="1899-12-30T00:01:16" endDate="1899-12-30T02:03:07"/>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numFmtId="0" databaseField="0">
      <fieldGroup base="6">
        <rangePr groupBy="minutes" startDate="1899-12-30T00:01:16" endDate="1899-12-30T02:03:07"/>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6">
        <rangePr groupBy="hours" startDate="1899-12-30T00:01:16" endDate="1899-12-30T02:03:07"/>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n v="1285652"/>
    <d v="2017-02-22T18:55:24"/>
    <d v="2017-02-22T19:12:03"/>
    <n v="998"/>
    <x v="0"/>
    <x v="0"/>
    <x v="0"/>
    <x v="0"/>
    <n v="1986"/>
    <x v="0"/>
    <x v="0"/>
    <x v="0"/>
  </r>
  <r>
    <n v="1675753"/>
    <d v="2017-03-06T16:22:53"/>
    <d v="2017-03-06T16:30:51"/>
    <n v="478"/>
    <x v="1"/>
    <x v="1"/>
    <x v="0"/>
    <x v="0"/>
    <n v="1982"/>
    <x v="1"/>
    <x v="1"/>
    <x v="1"/>
  </r>
  <r>
    <n v="1692245"/>
    <d v="2017-03-07T07:42:24"/>
    <d v="2017-03-07T08:49:42"/>
    <n v="4038"/>
    <x v="2"/>
    <x v="2"/>
    <x v="0"/>
    <x v="0"/>
    <n v="1984"/>
    <x v="2"/>
    <x v="2"/>
    <x v="2"/>
  </r>
  <r>
    <n v="2271331"/>
    <d v="2017-04-02T08:02:36"/>
    <d v="2017-04-02T09:28:08"/>
    <n v="5132"/>
    <x v="3"/>
    <x v="3"/>
    <x v="1"/>
    <x v="1"/>
    <m/>
    <x v="3"/>
    <x v="3"/>
    <x v="3"/>
  </r>
  <r>
    <n v="1558339"/>
    <d v="2017-03-01T23:01:31"/>
    <d v="2017-03-01T23:06:41"/>
    <n v="309"/>
    <x v="4"/>
    <x v="4"/>
    <x v="0"/>
    <x v="0"/>
    <n v="1992"/>
    <x v="4"/>
    <x v="0"/>
    <x v="4"/>
  </r>
  <r>
    <n v="2287178"/>
    <d v="2017-04-02T14:37:20"/>
    <d v="2017-04-02T14:56:12"/>
    <n v="1131"/>
    <x v="5"/>
    <x v="5"/>
    <x v="1"/>
    <x v="1"/>
    <m/>
    <x v="3"/>
    <x v="3"/>
    <x v="5"/>
  </r>
  <r>
    <n v="2744874"/>
    <d v="2017-04-13T13:40:39"/>
    <d v="2017-04-13T13:45:59"/>
    <n v="319"/>
    <x v="6"/>
    <x v="6"/>
    <x v="0"/>
    <x v="0"/>
    <n v="1955"/>
    <x v="5"/>
    <x v="4"/>
    <x v="6"/>
  </r>
  <r>
    <n v="3398180"/>
    <d v="2017-04-27T23:27:31"/>
    <d v="2017-04-28T00:05:53"/>
    <n v="2301"/>
    <x v="7"/>
    <x v="7"/>
    <x v="0"/>
    <x v="0"/>
    <n v="1971"/>
    <x v="6"/>
    <x v="4"/>
    <x v="7"/>
  </r>
  <r>
    <n v="991609"/>
    <d v="2017-02-13T15:40:53"/>
    <d v="2017-02-13T16:00:26"/>
    <n v="1172"/>
    <x v="8"/>
    <x v="8"/>
    <x v="0"/>
    <x v="0"/>
    <n v="1993"/>
    <x v="7"/>
    <x v="1"/>
    <x v="8"/>
  </r>
  <r>
    <n v="1512596"/>
    <d v="2017-02-28T19:26:43"/>
    <d v="2017-02-28T19:35:21"/>
    <n v="518"/>
    <x v="9"/>
    <x v="9"/>
    <x v="0"/>
    <x v="0"/>
    <n v="1983"/>
    <x v="8"/>
    <x v="2"/>
    <x v="9"/>
  </r>
  <r>
    <n v="187466"/>
    <d v="2017-01-11T11:30:30"/>
    <d v="2017-01-11T11:35:15"/>
    <n v="285"/>
    <x v="10"/>
    <x v="10"/>
    <x v="0"/>
    <x v="0"/>
    <n v="1972"/>
    <x v="9"/>
    <x v="0"/>
    <x v="10"/>
  </r>
  <r>
    <n v="2195658"/>
    <d v="2017-03-29T20:19:44"/>
    <d v="2017-03-29T20:24:07"/>
    <n v="263"/>
    <x v="0"/>
    <x v="11"/>
    <x v="0"/>
    <x v="0"/>
    <n v="1982"/>
    <x v="1"/>
    <x v="0"/>
    <x v="11"/>
  </r>
  <r>
    <n v="6388534"/>
    <d v="2017-06-23T21:21:59"/>
    <d v="2017-06-23T21:30:45"/>
    <n v="525"/>
    <x v="11"/>
    <x v="12"/>
    <x v="0"/>
    <x v="2"/>
    <n v="1997"/>
    <x v="10"/>
    <x v="5"/>
    <x v="12"/>
  </r>
  <r>
    <n v="4733837"/>
    <d v="2017-05-24T08:53:32"/>
    <d v="2017-05-24T09:04:30"/>
    <n v="658"/>
    <x v="12"/>
    <x v="13"/>
    <x v="0"/>
    <x v="0"/>
    <n v="1979"/>
    <x v="11"/>
    <x v="0"/>
    <x v="13"/>
  </r>
  <r>
    <n v="5857"/>
    <d v="2017-01-01T13:32:39"/>
    <d v="2017-01-01T13:49:57"/>
    <n v="1038"/>
    <x v="13"/>
    <x v="14"/>
    <x v="1"/>
    <x v="1"/>
    <m/>
    <x v="3"/>
    <x v="3"/>
    <x v="14"/>
  </r>
  <r>
    <n v="1132766"/>
    <d v="2017-02-18T13:29:08"/>
    <d v="2017-02-18T13:30:31"/>
    <n v="82"/>
    <x v="14"/>
    <x v="15"/>
    <x v="0"/>
    <x v="0"/>
    <n v="1983"/>
    <x v="8"/>
    <x v="6"/>
    <x v="15"/>
  </r>
  <r>
    <n v="3358474"/>
    <d v="2017-04-27T09:44:35"/>
    <d v="2017-04-27T09:48:00"/>
    <n v="204"/>
    <x v="15"/>
    <x v="16"/>
    <x v="0"/>
    <x v="0"/>
    <n v="1988"/>
    <x v="12"/>
    <x v="4"/>
    <x v="16"/>
  </r>
  <r>
    <n v="1778858"/>
    <d v="2017-03-09T11:15:39"/>
    <d v="2017-03-09T11:29:03"/>
    <n v="803"/>
    <x v="16"/>
    <x v="17"/>
    <x v="0"/>
    <x v="2"/>
    <n v="1978"/>
    <x v="13"/>
    <x v="4"/>
    <x v="17"/>
  </r>
  <r>
    <n v="2497952"/>
    <d v="2017-04-08T13:39:48"/>
    <d v="2017-04-08T14:04:24"/>
    <n v="1476"/>
    <x v="17"/>
    <x v="18"/>
    <x v="1"/>
    <x v="1"/>
    <m/>
    <x v="3"/>
    <x v="6"/>
    <x v="18"/>
  </r>
  <r>
    <n v="2905932"/>
    <d v="2017-04-16T17:36:06"/>
    <d v="2017-04-16T18:02:52"/>
    <n v="1605"/>
    <x v="18"/>
    <x v="19"/>
    <x v="0"/>
    <x v="0"/>
    <n v="1983"/>
    <x v="8"/>
    <x v="3"/>
    <x v="19"/>
  </r>
  <r>
    <n v="3123311"/>
    <d v="2017-04-21T09:41:14"/>
    <d v="2017-04-21T09:48:36"/>
    <n v="441"/>
    <x v="19"/>
    <x v="15"/>
    <x v="0"/>
    <x v="2"/>
    <n v="1965"/>
    <x v="14"/>
    <x v="5"/>
    <x v="20"/>
  </r>
  <r>
    <n v="2959550"/>
    <d v="2017-04-17T18:27:23"/>
    <d v="2017-04-17T18:56:33"/>
    <n v="1750"/>
    <x v="20"/>
    <x v="20"/>
    <x v="0"/>
    <x v="0"/>
    <n v="1975"/>
    <x v="15"/>
    <x v="1"/>
    <x v="21"/>
  </r>
  <r>
    <n v="2067887"/>
    <d v="2017-03-25T12:02:11"/>
    <d v="2017-03-25T12:08:44"/>
    <n v="393"/>
    <x v="21"/>
    <x v="21"/>
    <x v="0"/>
    <x v="2"/>
    <n v="1960"/>
    <x v="16"/>
    <x v="6"/>
    <x v="22"/>
  </r>
  <r>
    <n v="3518426"/>
    <d v="2017-04-29T23:58:44"/>
    <d v="2017-04-30T00:02:19"/>
    <n v="215"/>
    <x v="22"/>
    <x v="19"/>
    <x v="0"/>
    <x v="0"/>
    <n v="1986"/>
    <x v="0"/>
    <x v="6"/>
    <x v="23"/>
  </r>
  <r>
    <n v="5383277"/>
    <d v="2017-06-06T11:23:30"/>
    <d v="2017-06-06T11:26:56"/>
    <n v="205"/>
    <x v="23"/>
    <x v="22"/>
    <x v="0"/>
    <x v="0"/>
    <n v="1951"/>
    <x v="17"/>
    <x v="2"/>
    <x v="24"/>
  </r>
  <r>
    <n v="3146215"/>
    <d v="2017-04-21T18:09:21"/>
    <d v="2017-04-21T18:14:15"/>
    <n v="294"/>
    <x v="24"/>
    <x v="23"/>
    <x v="0"/>
    <x v="2"/>
    <n v="1995"/>
    <x v="18"/>
    <x v="5"/>
    <x v="25"/>
  </r>
  <r>
    <n v="2018488"/>
    <d v="2017-03-23T18:35:06"/>
    <d v="2017-03-23T18:50:26"/>
    <n v="920"/>
    <x v="25"/>
    <x v="24"/>
    <x v="0"/>
    <x v="0"/>
    <n v="1951"/>
    <x v="17"/>
    <x v="4"/>
    <x v="26"/>
  </r>
  <r>
    <n v="3676202"/>
    <d v="2017-05-02T21:43:28"/>
    <d v="2017-05-02T22:29:15"/>
    <n v="2746"/>
    <x v="26"/>
    <x v="25"/>
    <x v="1"/>
    <x v="1"/>
    <m/>
    <x v="3"/>
    <x v="2"/>
    <x v="27"/>
  </r>
  <r>
    <n v="1389460"/>
    <d v="2017-02-25T10:58:09"/>
    <d v="2017-02-25T11:03:08"/>
    <n v="298"/>
    <x v="27"/>
    <x v="26"/>
    <x v="0"/>
    <x v="0"/>
    <n v="1986"/>
    <x v="0"/>
    <x v="6"/>
    <x v="28"/>
  </r>
  <r>
    <n v="6321417"/>
    <d v="2017-06-22T18:52:41"/>
    <d v="2017-06-22T19:15:50"/>
    <n v="1388"/>
    <x v="28"/>
    <x v="27"/>
    <x v="0"/>
    <x v="0"/>
    <n v="1988"/>
    <x v="12"/>
    <x v="4"/>
    <x v="29"/>
  </r>
  <r>
    <n v="936709"/>
    <d v="2017-02-08T12:06:50"/>
    <d v="2017-02-08T12:08:41"/>
    <n v="111"/>
    <x v="29"/>
    <x v="28"/>
    <x v="0"/>
    <x v="0"/>
    <n v="1975"/>
    <x v="15"/>
    <x v="0"/>
    <x v="30"/>
  </r>
  <r>
    <n v="1975396"/>
    <d v="2017-03-22T08:56:43"/>
    <d v="2017-03-22T09:07:13"/>
    <n v="630"/>
    <x v="30"/>
    <x v="29"/>
    <x v="1"/>
    <x v="1"/>
    <m/>
    <x v="3"/>
    <x v="0"/>
    <x v="31"/>
  </r>
  <r>
    <n v="642530"/>
    <d v="2017-01-28T16:32:30"/>
    <d v="2017-01-28T16:53:55"/>
    <n v="1284"/>
    <x v="31"/>
    <x v="3"/>
    <x v="0"/>
    <x v="0"/>
    <n v="1974"/>
    <x v="19"/>
    <x v="6"/>
    <x v="32"/>
  </r>
  <r>
    <n v="5630375"/>
    <d v="2017-06-10T14:03:43"/>
    <d v="2017-06-10T14:05:00"/>
    <n v="76"/>
    <x v="32"/>
    <x v="30"/>
    <x v="1"/>
    <x v="1"/>
    <m/>
    <x v="3"/>
    <x v="6"/>
    <x v="33"/>
  </r>
  <r>
    <n v="5481113"/>
    <d v="2017-06-08T07:25:48"/>
    <d v="2017-06-08T07:31:17"/>
    <n v="328"/>
    <x v="33"/>
    <x v="31"/>
    <x v="0"/>
    <x v="2"/>
    <n v="1986"/>
    <x v="0"/>
    <x v="4"/>
    <x v="34"/>
  </r>
  <r>
    <n v="3873453"/>
    <d v="2017-05-07T10:50:22"/>
    <d v="2017-05-07T10:56:44"/>
    <n v="382"/>
    <x v="34"/>
    <x v="32"/>
    <x v="0"/>
    <x v="0"/>
    <n v="1993"/>
    <x v="7"/>
    <x v="3"/>
    <x v="35"/>
  </r>
  <r>
    <n v="2567503"/>
    <d v="2017-04-10T07:32:17"/>
    <d v="2017-04-10T07:41:04"/>
    <n v="526"/>
    <x v="35"/>
    <x v="33"/>
    <x v="0"/>
    <x v="0"/>
    <n v="1974"/>
    <x v="19"/>
    <x v="1"/>
    <x v="36"/>
  </r>
  <r>
    <n v="6432811"/>
    <d v="2017-06-24T19:13:44"/>
    <d v="2017-06-24T19:18:52"/>
    <n v="308"/>
    <x v="36"/>
    <x v="34"/>
    <x v="0"/>
    <x v="0"/>
    <n v="1987"/>
    <x v="20"/>
    <x v="6"/>
    <x v="37"/>
  </r>
  <r>
    <n v="1909858"/>
    <d v="2017-03-20T09:08:30"/>
    <d v="2017-03-20T09:13:44"/>
    <n v="314"/>
    <x v="37"/>
    <x v="35"/>
    <x v="0"/>
    <x v="0"/>
    <n v="1968"/>
    <x v="21"/>
    <x v="1"/>
    <x v="38"/>
  </r>
  <r>
    <n v="4989575"/>
    <d v="2017-05-30T10:12:17"/>
    <d v="2017-05-30T10:26:31"/>
    <n v="854"/>
    <x v="21"/>
    <x v="36"/>
    <x v="0"/>
    <x v="0"/>
    <n v="1985"/>
    <x v="22"/>
    <x v="2"/>
    <x v="39"/>
  </r>
  <r>
    <n v="4485367"/>
    <d v="2017-05-19T08:51:19"/>
    <d v="2017-05-19T08:58:32"/>
    <n v="433"/>
    <x v="38"/>
    <x v="8"/>
    <x v="0"/>
    <x v="0"/>
    <n v="1979"/>
    <x v="11"/>
    <x v="5"/>
    <x v="40"/>
  </r>
  <r>
    <n v="6686290"/>
    <d v="2017-06-28T20:29:56"/>
    <d v="2017-06-28T20:40:00"/>
    <n v="603"/>
    <x v="39"/>
    <x v="21"/>
    <x v="0"/>
    <x v="0"/>
    <n v="1987"/>
    <x v="20"/>
    <x v="0"/>
    <x v="41"/>
  </r>
  <r>
    <n v="6398149"/>
    <d v="2017-06-24T11:07:14"/>
    <d v="2017-06-24T11:13:05"/>
    <n v="351"/>
    <x v="15"/>
    <x v="37"/>
    <x v="0"/>
    <x v="0"/>
    <n v="1976"/>
    <x v="23"/>
    <x v="6"/>
    <x v="42"/>
  </r>
  <r>
    <n v="2964832"/>
    <d v="2017-04-17T19:27:49"/>
    <d v="2017-04-17T19:41:26"/>
    <n v="816"/>
    <x v="40"/>
    <x v="38"/>
    <x v="0"/>
    <x v="2"/>
    <n v="1990"/>
    <x v="24"/>
    <x v="1"/>
    <x v="43"/>
  </r>
  <r>
    <n v="5334757"/>
    <d v="2017-06-05T12:23:13"/>
    <d v="2017-06-05T12:29:22"/>
    <n v="368"/>
    <x v="41"/>
    <x v="39"/>
    <x v="0"/>
    <x v="0"/>
    <n v="1990"/>
    <x v="24"/>
    <x v="1"/>
    <x v="44"/>
  </r>
  <r>
    <n v="574675"/>
    <d v="2017-01-26T12:40:18"/>
    <d v="2017-01-26T13:06:33"/>
    <n v="1574"/>
    <x v="42"/>
    <x v="40"/>
    <x v="0"/>
    <x v="0"/>
    <n v="1954"/>
    <x v="25"/>
    <x v="4"/>
    <x v="45"/>
  </r>
  <r>
    <n v="5981682"/>
    <d v="2017-06-16T13:15:20"/>
    <d v="2017-06-16T13:20:44"/>
    <n v="324"/>
    <x v="43"/>
    <x v="41"/>
    <x v="0"/>
    <x v="0"/>
    <n v="1992"/>
    <x v="4"/>
    <x v="5"/>
    <x v="46"/>
  </r>
  <r>
    <n v="2897347"/>
    <d v="2017-04-16T15:23:43"/>
    <d v="2017-04-16T15:44:16"/>
    <n v="1233"/>
    <x v="44"/>
    <x v="42"/>
    <x v="1"/>
    <x v="1"/>
    <m/>
    <x v="3"/>
    <x v="3"/>
    <x v="47"/>
  </r>
  <r>
    <n v="3582305"/>
    <d v="2017-05-01T13:31:41"/>
    <d v="2017-05-01T13:46:23"/>
    <n v="881"/>
    <x v="45"/>
    <x v="43"/>
    <x v="0"/>
    <x v="0"/>
    <n v="1972"/>
    <x v="9"/>
    <x v="1"/>
    <x v="48"/>
  </r>
  <r>
    <n v="1507415"/>
    <d v="2017-02-28T18:03:29"/>
    <d v="2017-02-28T18:10:28"/>
    <n v="418"/>
    <x v="46"/>
    <x v="44"/>
    <x v="0"/>
    <x v="0"/>
    <n v="1990"/>
    <x v="24"/>
    <x v="2"/>
    <x v="49"/>
  </r>
  <r>
    <n v="5448406"/>
    <d v="2017-06-07T16:35:56"/>
    <d v="2017-06-07T16:58:33"/>
    <n v="1356"/>
    <x v="47"/>
    <x v="45"/>
    <x v="0"/>
    <x v="0"/>
    <n v="1968"/>
    <x v="21"/>
    <x v="0"/>
    <x v="50"/>
  </r>
  <r>
    <n v="4580791"/>
    <d v="2017-05-20T21:12:57"/>
    <d v="2017-05-20T21:27:09"/>
    <n v="852"/>
    <x v="48"/>
    <x v="46"/>
    <x v="0"/>
    <x v="0"/>
    <n v="1994"/>
    <x v="26"/>
    <x v="6"/>
    <x v="51"/>
  </r>
  <r>
    <n v="5515649"/>
    <d v="2017-06-08T17:07:11"/>
    <d v="2017-06-08T17:21:33"/>
    <n v="862"/>
    <x v="49"/>
    <x v="47"/>
    <x v="0"/>
    <x v="2"/>
    <n v="1974"/>
    <x v="19"/>
    <x v="4"/>
    <x v="52"/>
  </r>
  <r>
    <n v="4885759"/>
    <d v="2017-05-27T16:41:13"/>
    <d v="2017-05-27T16:58:20"/>
    <n v="1027"/>
    <x v="50"/>
    <x v="48"/>
    <x v="1"/>
    <x v="0"/>
    <n v="1994"/>
    <x v="26"/>
    <x v="6"/>
    <x v="53"/>
  </r>
  <r>
    <n v="4025507"/>
    <d v="2017-05-10T10:20:23"/>
    <d v="2017-05-10T10:53:48"/>
    <n v="2005"/>
    <x v="51"/>
    <x v="49"/>
    <x v="0"/>
    <x v="0"/>
    <n v="1973"/>
    <x v="27"/>
    <x v="0"/>
    <x v="54"/>
  </r>
  <r>
    <n v="3847598"/>
    <d v="2017-05-06T15:58:00"/>
    <d v="2017-05-06T16:31:17"/>
    <n v="1997"/>
    <x v="6"/>
    <x v="50"/>
    <x v="1"/>
    <x v="1"/>
    <m/>
    <x v="3"/>
    <x v="6"/>
    <x v="55"/>
  </r>
  <r>
    <n v="4586817"/>
    <d v="2017-05-21T08:24:22"/>
    <d v="2017-05-21T08:36:25"/>
    <n v="723"/>
    <x v="52"/>
    <x v="51"/>
    <x v="0"/>
    <x v="0"/>
    <n v="1981"/>
    <x v="28"/>
    <x v="3"/>
    <x v="56"/>
  </r>
  <r>
    <n v="3303809"/>
    <d v="2017-04-25T15:02:03"/>
    <d v="2017-04-25T15:18:09"/>
    <n v="966"/>
    <x v="53"/>
    <x v="52"/>
    <x v="0"/>
    <x v="2"/>
    <n v="1980"/>
    <x v="29"/>
    <x v="2"/>
    <x v="57"/>
  </r>
  <r>
    <n v="6722387"/>
    <d v="2017-06-29T14:29:23"/>
    <d v="2017-06-29T15:01:31"/>
    <n v="1927"/>
    <x v="54"/>
    <x v="53"/>
    <x v="0"/>
    <x v="2"/>
    <n v="1971"/>
    <x v="6"/>
    <x v="4"/>
    <x v="58"/>
  </r>
  <r>
    <n v="4731489"/>
    <d v="2017-05-24T08:32:11"/>
    <d v="2017-05-24T09:07:12"/>
    <n v="2101"/>
    <x v="3"/>
    <x v="3"/>
    <x v="0"/>
    <x v="0"/>
    <n v="1966"/>
    <x v="30"/>
    <x v="0"/>
    <x v="3"/>
  </r>
  <r>
    <n v="6018157"/>
    <d v="2017-06-17T08:06:57"/>
    <d v="2017-06-17T08:35:44"/>
    <n v="1727"/>
    <x v="55"/>
    <x v="54"/>
    <x v="1"/>
    <x v="1"/>
    <m/>
    <x v="3"/>
    <x v="6"/>
    <x v="59"/>
  </r>
  <r>
    <n v="4079228"/>
    <d v="2017-05-11T09:03:18"/>
    <d v="2017-05-11T09:08:56"/>
    <n v="338"/>
    <x v="56"/>
    <x v="7"/>
    <x v="0"/>
    <x v="2"/>
    <n v="1992"/>
    <x v="4"/>
    <x v="4"/>
    <x v="60"/>
  </r>
  <r>
    <n v="87348"/>
    <d v="2017-01-05T14:30:50"/>
    <d v="2017-01-05T14:42:30"/>
    <n v="700"/>
    <x v="10"/>
    <x v="55"/>
    <x v="0"/>
    <x v="0"/>
    <n v="1986"/>
    <x v="0"/>
    <x v="4"/>
    <x v="61"/>
  </r>
  <r>
    <n v="2184051"/>
    <d v="2017-03-29T17:23:50"/>
    <d v="2017-03-29T17:40:28"/>
    <n v="997"/>
    <x v="3"/>
    <x v="56"/>
    <x v="0"/>
    <x v="0"/>
    <n v="1988"/>
    <x v="12"/>
    <x v="0"/>
    <x v="62"/>
  </r>
  <r>
    <n v="2855148"/>
    <d v="2017-04-15T16:12:42"/>
    <d v="2017-04-15T16:14:26"/>
    <n v="103"/>
    <x v="57"/>
    <x v="57"/>
    <x v="0"/>
    <x v="2"/>
    <n v="1956"/>
    <x v="31"/>
    <x v="6"/>
    <x v="63"/>
  </r>
  <r>
    <n v="1675078"/>
    <d v="2017-03-06T16:02:09"/>
    <d v="2017-03-06T16:24:29"/>
    <n v="1339"/>
    <x v="58"/>
    <x v="58"/>
    <x v="0"/>
    <x v="0"/>
    <n v="1963"/>
    <x v="32"/>
    <x v="1"/>
    <x v="64"/>
  </r>
  <r>
    <n v="338034"/>
    <d v="2017-01-17T06:43:11"/>
    <d v="2017-01-17T06:51:51"/>
    <n v="519"/>
    <x v="59"/>
    <x v="4"/>
    <x v="0"/>
    <x v="2"/>
    <n v="1990"/>
    <x v="24"/>
    <x v="2"/>
    <x v="65"/>
  </r>
  <r>
    <n v="445709"/>
    <d v="2017-01-20T19:01:02"/>
    <d v="2017-01-20T19:06:32"/>
    <n v="330"/>
    <x v="60"/>
    <x v="59"/>
    <x v="0"/>
    <x v="0"/>
    <n v="1983"/>
    <x v="8"/>
    <x v="5"/>
    <x v="66"/>
  </r>
  <r>
    <n v="3828509"/>
    <d v="2017-05-06T11:17:58"/>
    <d v="2017-05-06T11:23:58"/>
    <n v="360"/>
    <x v="61"/>
    <x v="60"/>
    <x v="0"/>
    <x v="0"/>
    <n v="1989"/>
    <x v="33"/>
    <x v="6"/>
    <x v="67"/>
  </r>
  <r>
    <n v="5931878"/>
    <d v="2017-06-15T16:52:09"/>
    <d v="2017-06-15T16:58:43"/>
    <n v="394"/>
    <x v="62"/>
    <x v="61"/>
    <x v="0"/>
    <x v="0"/>
    <n v="1980"/>
    <x v="29"/>
    <x v="4"/>
    <x v="68"/>
  </r>
  <r>
    <n v="3252725"/>
    <d v="2017-04-24T09:49:53"/>
    <d v="2017-04-24T09:57:10"/>
    <n v="436"/>
    <x v="63"/>
    <x v="33"/>
    <x v="0"/>
    <x v="0"/>
    <n v="1993"/>
    <x v="7"/>
    <x v="1"/>
    <x v="69"/>
  </r>
  <r>
    <n v="4263930"/>
    <d v="2017-05-15T18:09:09"/>
    <d v="2017-05-15T18:28:35"/>
    <n v="1165"/>
    <x v="64"/>
    <x v="62"/>
    <x v="0"/>
    <x v="2"/>
    <n v="1977"/>
    <x v="34"/>
    <x v="1"/>
    <x v="70"/>
  </r>
  <r>
    <n v="4327895"/>
    <d v="2017-05-16T18:22:16"/>
    <d v="2017-05-16T18:30:30"/>
    <n v="494"/>
    <x v="65"/>
    <x v="63"/>
    <x v="0"/>
    <x v="0"/>
    <n v="1973"/>
    <x v="27"/>
    <x v="2"/>
    <x v="71"/>
  </r>
  <r>
    <n v="4500991"/>
    <d v="2017-05-19T13:50:41"/>
    <d v="2017-05-19T14:02:14"/>
    <n v="692"/>
    <x v="66"/>
    <x v="64"/>
    <x v="1"/>
    <x v="1"/>
    <m/>
    <x v="3"/>
    <x v="5"/>
    <x v="72"/>
  </r>
  <r>
    <n v="2004051"/>
    <d v="2017-03-23T10:19:35"/>
    <d v="2017-03-23T10:28:20"/>
    <n v="524"/>
    <x v="67"/>
    <x v="65"/>
    <x v="0"/>
    <x v="0"/>
    <n v="1984"/>
    <x v="2"/>
    <x v="4"/>
    <x v="73"/>
  </r>
  <r>
    <n v="1377740"/>
    <d v="2017-02-24T19:50:28"/>
    <d v="2017-02-24T20:16:20"/>
    <n v="1551"/>
    <x v="68"/>
    <x v="66"/>
    <x v="0"/>
    <x v="0"/>
    <n v="1991"/>
    <x v="35"/>
    <x v="5"/>
    <x v="74"/>
  </r>
  <r>
    <n v="6738778"/>
    <d v="2017-06-29T18:06:06"/>
    <d v="2017-06-29T18:10:30"/>
    <n v="263"/>
    <x v="69"/>
    <x v="67"/>
    <x v="0"/>
    <x v="0"/>
    <n v="1984"/>
    <x v="2"/>
    <x v="4"/>
    <x v="75"/>
  </r>
  <r>
    <n v="3479649"/>
    <d v="2017-04-29T13:01:09"/>
    <d v="2017-04-29T13:06:02"/>
    <n v="292"/>
    <x v="70"/>
    <x v="68"/>
    <x v="0"/>
    <x v="0"/>
    <n v="1980"/>
    <x v="29"/>
    <x v="6"/>
    <x v="76"/>
  </r>
  <r>
    <n v="6067227"/>
    <d v="2017-06-18T13:36:24"/>
    <d v="2017-06-18T14:10:33"/>
    <n v="2048"/>
    <x v="71"/>
    <x v="69"/>
    <x v="0"/>
    <x v="0"/>
    <n v="1942"/>
    <x v="36"/>
    <x v="3"/>
    <x v="77"/>
  </r>
  <r>
    <n v="5888144"/>
    <d v="2017-06-14T20:52:37"/>
    <d v="2017-06-14T21:08:08"/>
    <n v="930"/>
    <x v="72"/>
    <x v="27"/>
    <x v="0"/>
    <x v="2"/>
    <n v="1989"/>
    <x v="33"/>
    <x v="0"/>
    <x v="78"/>
  </r>
  <r>
    <n v="2491986"/>
    <d v="2017-04-08T11:42:16"/>
    <d v="2017-04-08T11:45:38"/>
    <n v="202"/>
    <x v="73"/>
    <x v="70"/>
    <x v="0"/>
    <x v="0"/>
    <n v="1990"/>
    <x v="24"/>
    <x v="6"/>
    <x v="79"/>
  </r>
  <r>
    <n v="6407126"/>
    <d v="2017-06-24T13:21:06"/>
    <d v="2017-06-24T13:58:19"/>
    <n v="2232"/>
    <x v="74"/>
    <x v="71"/>
    <x v="0"/>
    <x v="0"/>
    <n v="1977"/>
    <x v="34"/>
    <x v="6"/>
    <x v="80"/>
  </r>
  <r>
    <n v="6392474"/>
    <d v="2017-06-24T02:40:21"/>
    <d v="2017-06-24T02:46:41"/>
    <n v="379"/>
    <x v="75"/>
    <x v="72"/>
    <x v="0"/>
    <x v="0"/>
    <n v="1974"/>
    <x v="19"/>
    <x v="6"/>
    <x v="81"/>
  </r>
  <r>
    <n v="4276054"/>
    <d v="2017-05-15T20:50:01"/>
    <d v="2017-05-15T20:56:55"/>
    <n v="413"/>
    <x v="76"/>
    <x v="12"/>
    <x v="0"/>
    <x v="2"/>
    <n v="1965"/>
    <x v="14"/>
    <x v="1"/>
    <x v="82"/>
  </r>
  <r>
    <n v="2759514"/>
    <d v="2017-04-13T17:42:24"/>
    <d v="2017-04-13T17:45:49"/>
    <n v="205"/>
    <x v="77"/>
    <x v="73"/>
    <x v="0"/>
    <x v="0"/>
    <n v="1981"/>
    <x v="28"/>
    <x v="4"/>
    <x v="83"/>
  </r>
  <r>
    <n v="2401586"/>
    <d v="2017-04-05T12:49:30"/>
    <d v="2017-04-05T12:51:47"/>
    <n v="137"/>
    <x v="77"/>
    <x v="74"/>
    <x v="0"/>
    <x v="2"/>
    <n v="1996"/>
    <x v="37"/>
    <x v="0"/>
    <x v="84"/>
  </r>
  <r>
    <n v="5820513"/>
    <d v="2017-06-13T19:00:22"/>
    <d v="2017-06-13T19:02:56"/>
    <n v="153"/>
    <x v="78"/>
    <x v="36"/>
    <x v="0"/>
    <x v="2"/>
    <n v="1999"/>
    <x v="38"/>
    <x v="2"/>
    <x v="85"/>
  </r>
  <r>
    <n v="5480048"/>
    <d v="2017-06-08T07:03:04"/>
    <d v="2017-06-08T07:12:24"/>
    <n v="560"/>
    <x v="79"/>
    <x v="40"/>
    <x v="0"/>
    <x v="2"/>
    <n v="1961"/>
    <x v="39"/>
    <x v="4"/>
    <x v="86"/>
  </r>
  <r>
    <n v="1951218"/>
    <d v="2017-03-21T16:15:27"/>
    <d v="2017-03-21T16:23:20"/>
    <n v="472"/>
    <x v="80"/>
    <x v="75"/>
    <x v="0"/>
    <x v="2"/>
    <n v="1996"/>
    <x v="37"/>
    <x v="2"/>
    <x v="87"/>
  </r>
  <r>
    <n v="3005402"/>
    <d v="2017-04-18T16:49:19"/>
    <d v="2017-04-18T16:54:54"/>
    <n v="334"/>
    <x v="81"/>
    <x v="76"/>
    <x v="0"/>
    <x v="0"/>
    <n v="1984"/>
    <x v="2"/>
    <x v="2"/>
    <x v="88"/>
  </r>
  <r>
    <n v="4212374"/>
    <d v="2017-05-14T16:38:55"/>
    <d v="2017-05-14T16:43:00"/>
    <n v="245"/>
    <x v="82"/>
    <x v="77"/>
    <x v="0"/>
    <x v="0"/>
    <n v="1984"/>
    <x v="2"/>
    <x v="3"/>
    <x v="89"/>
  </r>
  <r>
    <n v="2697880"/>
    <d v="2017-04-12T16:07:26"/>
    <d v="2017-04-12T16:33:39"/>
    <n v="1573"/>
    <x v="83"/>
    <x v="78"/>
    <x v="0"/>
    <x v="2"/>
    <n v="1974"/>
    <x v="19"/>
    <x v="0"/>
    <x v="90"/>
  </r>
  <r>
    <n v="4393538"/>
    <d v="2017-05-17T18:26:55"/>
    <d v="2017-05-17T18:35:40"/>
    <n v="525"/>
    <x v="84"/>
    <x v="79"/>
    <x v="0"/>
    <x v="0"/>
    <n v="1948"/>
    <x v="40"/>
    <x v="0"/>
    <x v="91"/>
  </r>
  <r>
    <n v="3893488"/>
    <d v="2017-05-07T18:20:24"/>
    <d v="2017-05-07T18:42:53"/>
    <n v="1349"/>
    <x v="29"/>
    <x v="80"/>
    <x v="0"/>
    <x v="0"/>
    <n v="1990"/>
    <x v="24"/>
    <x v="3"/>
    <x v="92"/>
  </r>
  <r>
    <n v="1811390"/>
    <d v="2017-03-10T08:27:48"/>
    <d v="2017-03-10T08:32:02"/>
    <n v="253"/>
    <x v="85"/>
    <x v="25"/>
    <x v="0"/>
    <x v="0"/>
    <n v="1973"/>
    <x v="27"/>
    <x v="5"/>
    <x v="93"/>
  </r>
  <r>
    <n v="389272"/>
    <d v="2017-01-19T07:34:42"/>
    <d v="2017-01-19T07:42:06"/>
    <n v="444"/>
    <x v="43"/>
    <x v="81"/>
    <x v="0"/>
    <x v="0"/>
    <n v="1979"/>
    <x v="11"/>
    <x v="4"/>
    <x v="94"/>
  </r>
  <r>
    <n v="4666273"/>
    <d v="2017-05-23T06:59:22"/>
    <d v="2017-05-23T07:22:58"/>
    <n v="1416"/>
    <x v="86"/>
    <x v="82"/>
    <x v="0"/>
    <x v="2"/>
    <n v="1957"/>
    <x v="41"/>
    <x v="2"/>
    <x v="95"/>
  </r>
  <r>
    <n v="3241064"/>
    <d v="2017-04-24T06:31:16"/>
    <d v="2017-04-24T06:56:05"/>
    <n v="1488"/>
    <x v="87"/>
    <x v="6"/>
    <x v="0"/>
    <x v="0"/>
    <n v="1962"/>
    <x v="42"/>
    <x v="1"/>
    <x v="96"/>
  </r>
  <r>
    <n v="4287006"/>
    <d v="2017-05-16T08:03:21"/>
    <d v="2017-05-16T08:37:29"/>
    <n v="2048"/>
    <x v="88"/>
    <x v="83"/>
    <x v="0"/>
    <x v="0"/>
    <n v="1971"/>
    <x v="6"/>
    <x v="2"/>
    <x v="97"/>
  </r>
  <r>
    <n v="2971954"/>
    <d v="2017-04-17T23:11:49"/>
    <d v="2017-04-17T23:16:22"/>
    <n v="272"/>
    <x v="76"/>
    <x v="51"/>
    <x v="0"/>
    <x v="0"/>
    <n v="1992"/>
    <x v="4"/>
    <x v="1"/>
    <x v="98"/>
  </r>
  <r>
    <n v="5902394"/>
    <d v="2017-06-15T08:17:03"/>
    <d v="2017-06-15T08:26:56"/>
    <n v="593"/>
    <x v="89"/>
    <x v="84"/>
    <x v="0"/>
    <x v="0"/>
    <n v="1990"/>
    <x v="24"/>
    <x v="4"/>
    <x v="99"/>
  </r>
  <r>
    <n v="3079483"/>
    <d v="2017-04-20T10:00:58"/>
    <d v="2017-04-20T10:21:01"/>
    <n v="1203"/>
    <x v="90"/>
    <x v="85"/>
    <x v="0"/>
    <x v="0"/>
    <n v="1960"/>
    <x v="16"/>
    <x v="4"/>
    <x v="100"/>
  </r>
  <r>
    <n v="6356851"/>
    <d v="2017-06-23T12:01:36"/>
    <d v="2017-06-23T12:40:38"/>
    <n v="2341"/>
    <x v="3"/>
    <x v="86"/>
    <x v="1"/>
    <x v="1"/>
    <m/>
    <x v="3"/>
    <x v="5"/>
    <x v="101"/>
  </r>
  <r>
    <n v="6437349"/>
    <d v="2017-06-24T20:40:53"/>
    <d v="2017-06-24T21:05:37"/>
    <n v="1484"/>
    <x v="91"/>
    <x v="87"/>
    <x v="0"/>
    <x v="0"/>
    <n v="1979"/>
    <x v="11"/>
    <x v="6"/>
    <x v="102"/>
  </r>
  <r>
    <n v="4015168"/>
    <d v="2017-05-10T08:08:06"/>
    <d v="2017-05-10T08:24:03"/>
    <n v="956"/>
    <x v="92"/>
    <x v="88"/>
    <x v="0"/>
    <x v="0"/>
    <n v="1959"/>
    <x v="43"/>
    <x v="0"/>
    <x v="103"/>
  </r>
  <r>
    <n v="6417471"/>
    <d v="2017-06-24T15:38:10"/>
    <d v="2017-06-24T15:44:13"/>
    <n v="362"/>
    <x v="93"/>
    <x v="89"/>
    <x v="0"/>
    <x v="2"/>
    <n v="1966"/>
    <x v="30"/>
    <x v="6"/>
    <x v="104"/>
  </r>
  <r>
    <n v="6158567"/>
    <d v="2017-06-20T12:06:43"/>
    <d v="2017-06-20T12:17:18"/>
    <n v="635"/>
    <x v="94"/>
    <x v="21"/>
    <x v="0"/>
    <x v="0"/>
    <n v="1991"/>
    <x v="35"/>
    <x v="2"/>
    <x v="105"/>
  </r>
  <r>
    <n v="4742346"/>
    <d v="2017-05-24T11:32:50"/>
    <d v="2017-05-24T11:42:58"/>
    <n v="607"/>
    <x v="8"/>
    <x v="90"/>
    <x v="0"/>
    <x v="0"/>
    <n v="1967"/>
    <x v="44"/>
    <x v="0"/>
    <x v="106"/>
  </r>
  <r>
    <n v="1214745"/>
    <d v="2017-02-20T17:42:58"/>
    <d v="2017-02-20T18:13:51"/>
    <n v="1852"/>
    <x v="95"/>
    <x v="91"/>
    <x v="1"/>
    <x v="1"/>
    <m/>
    <x v="3"/>
    <x v="1"/>
    <x v="107"/>
  </r>
  <r>
    <n v="3071010"/>
    <d v="2017-04-19T22:35:19"/>
    <d v="2017-04-19T22:56:01"/>
    <n v="1242"/>
    <x v="96"/>
    <x v="32"/>
    <x v="1"/>
    <x v="0"/>
    <n v="1996"/>
    <x v="37"/>
    <x v="0"/>
    <x v="108"/>
  </r>
  <r>
    <n v="2767253"/>
    <d v="2017-04-13T19:04:52"/>
    <d v="2017-04-13T19:21:29"/>
    <n v="997"/>
    <x v="64"/>
    <x v="92"/>
    <x v="0"/>
    <x v="0"/>
    <n v="1979"/>
    <x v="11"/>
    <x v="4"/>
    <x v="109"/>
  </r>
  <r>
    <n v="1873353"/>
    <d v="2017-03-13T17:35:41"/>
    <d v="2017-03-13T17:56:59"/>
    <n v="1278"/>
    <x v="97"/>
    <x v="93"/>
    <x v="0"/>
    <x v="0"/>
    <n v="1977"/>
    <x v="34"/>
    <x v="1"/>
    <x v="110"/>
  </r>
  <r>
    <n v="6335267"/>
    <d v="2017-06-22T23:18:22"/>
    <d v="2017-06-22T23:42:26"/>
    <n v="1443"/>
    <x v="98"/>
    <x v="94"/>
    <x v="0"/>
    <x v="2"/>
    <n v="1996"/>
    <x v="37"/>
    <x v="4"/>
    <x v="111"/>
  </r>
  <r>
    <n v="4824502"/>
    <d v="2017-05-26T14:03:32"/>
    <d v="2017-05-26T14:24:49"/>
    <n v="1276"/>
    <x v="99"/>
    <x v="95"/>
    <x v="1"/>
    <x v="1"/>
    <m/>
    <x v="3"/>
    <x v="5"/>
    <x v="112"/>
  </r>
  <r>
    <n v="5213563"/>
    <d v="2017-06-02T20:34:59"/>
    <d v="2017-06-02T20:39:32"/>
    <n v="273"/>
    <x v="76"/>
    <x v="96"/>
    <x v="0"/>
    <x v="0"/>
    <n v="1985"/>
    <x v="22"/>
    <x v="5"/>
    <x v="113"/>
  </r>
  <r>
    <n v="1578361"/>
    <d v="2017-03-02T15:21:31"/>
    <d v="2017-03-02T15:25:00"/>
    <n v="209"/>
    <x v="100"/>
    <x v="97"/>
    <x v="0"/>
    <x v="0"/>
    <n v="1983"/>
    <x v="8"/>
    <x v="4"/>
    <x v="114"/>
  </r>
  <r>
    <n v="378557"/>
    <d v="2017-01-18T18:24:36"/>
    <d v="2017-01-18T18:46:42"/>
    <n v="1325"/>
    <x v="101"/>
    <x v="98"/>
    <x v="0"/>
    <x v="2"/>
    <n v="1986"/>
    <x v="0"/>
    <x v="0"/>
    <x v="115"/>
  </r>
  <r>
    <n v="1759669"/>
    <d v="2017-03-08T20:42:12"/>
    <d v="2017-03-08T20:44:49"/>
    <n v="156"/>
    <x v="102"/>
    <x v="99"/>
    <x v="0"/>
    <x v="0"/>
    <n v="1987"/>
    <x v="20"/>
    <x v="0"/>
    <x v="116"/>
  </r>
  <r>
    <n v="2792598"/>
    <d v="2017-04-14T12:17:13"/>
    <d v="2017-04-14T12:37:46"/>
    <n v="1232"/>
    <x v="103"/>
    <x v="5"/>
    <x v="1"/>
    <x v="1"/>
    <m/>
    <x v="3"/>
    <x v="5"/>
    <x v="117"/>
  </r>
  <r>
    <n v="3006257"/>
    <d v="2017-04-18T17:01:54"/>
    <d v="2017-04-18T17:17:07"/>
    <n v="912"/>
    <x v="68"/>
    <x v="68"/>
    <x v="1"/>
    <x v="1"/>
    <m/>
    <x v="3"/>
    <x v="2"/>
    <x v="118"/>
  </r>
  <r>
    <n v="2561325"/>
    <d v="2017-04-09T20:20:13"/>
    <d v="2017-04-09T20:30:02"/>
    <n v="588"/>
    <x v="104"/>
    <x v="29"/>
    <x v="0"/>
    <x v="0"/>
    <n v="1993"/>
    <x v="7"/>
    <x v="3"/>
    <x v="119"/>
  </r>
  <r>
    <n v="842093"/>
    <d v="2017-02-04T18:43:07"/>
    <d v="2017-02-04T18:50:43"/>
    <n v="455"/>
    <x v="105"/>
    <x v="100"/>
    <x v="0"/>
    <x v="0"/>
    <n v="1974"/>
    <x v="19"/>
    <x v="6"/>
    <x v="120"/>
  </r>
  <r>
    <n v="5664204"/>
    <d v="2017-06-11T01:11:04"/>
    <d v="2017-06-11T01:42:57"/>
    <n v="1913"/>
    <x v="106"/>
    <x v="101"/>
    <x v="0"/>
    <x v="0"/>
    <n v="1981"/>
    <x v="28"/>
    <x v="3"/>
    <x v="121"/>
  </r>
  <r>
    <n v="3789757"/>
    <d v="2017-05-04T20:01:39"/>
    <d v="2017-05-04T20:36:40"/>
    <n v="2101"/>
    <x v="107"/>
    <x v="102"/>
    <x v="0"/>
    <x v="0"/>
    <n v="1990"/>
    <x v="24"/>
    <x v="4"/>
    <x v="122"/>
  </r>
  <r>
    <n v="5351922"/>
    <d v="2017-06-05T17:36:56"/>
    <d v="2017-06-05T18:06:11"/>
    <n v="1754"/>
    <x v="108"/>
    <x v="103"/>
    <x v="0"/>
    <x v="0"/>
    <n v="1987"/>
    <x v="20"/>
    <x v="1"/>
    <x v="123"/>
  </r>
  <r>
    <n v="4776884"/>
    <d v="2017-05-24T19:56:12"/>
    <d v="2017-05-24T20:26:04"/>
    <n v="1792"/>
    <x v="109"/>
    <x v="104"/>
    <x v="0"/>
    <x v="0"/>
    <n v="1963"/>
    <x v="32"/>
    <x v="0"/>
    <x v="124"/>
  </r>
  <r>
    <n v="6224775"/>
    <d v="2017-06-21T11:46:30"/>
    <d v="2017-06-21T12:00:50"/>
    <n v="859"/>
    <x v="42"/>
    <x v="105"/>
    <x v="0"/>
    <x v="2"/>
    <n v="1960"/>
    <x v="16"/>
    <x v="0"/>
    <x v="125"/>
  </r>
  <r>
    <n v="6413999"/>
    <d v="2017-06-24T14:52:35"/>
    <d v="2017-06-24T14:58:00"/>
    <n v="325"/>
    <x v="110"/>
    <x v="29"/>
    <x v="0"/>
    <x v="0"/>
    <n v="1989"/>
    <x v="33"/>
    <x v="6"/>
    <x v="126"/>
  </r>
  <r>
    <n v="3028133"/>
    <d v="2017-04-19T06:49:47"/>
    <d v="2017-04-19T06:53:05"/>
    <n v="198"/>
    <x v="111"/>
    <x v="64"/>
    <x v="0"/>
    <x v="0"/>
    <n v="1980"/>
    <x v="29"/>
    <x v="0"/>
    <x v="127"/>
  </r>
  <r>
    <n v="3229794"/>
    <d v="2017-04-23T18:02:28"/>
    <d v="2017-04-23T18:16:24"/>
    <n v="835"/>
    <x v="86"/>
    <x v="106"/>
    <x v="0"/>
    <x v="0"/>
    <n v="1964"/>
    <x v="45"/>
    <x v="3"/>
    <x v="128"/>
  </r>
  <r>
    <n v="1297870"/>
    <d v="2017-02-23T08:07:34"/>
    <d v="2017-02-23T08:16:05"/>
    <n v="511"/>
    <x v="112"/>
    <x v="107"/>
    <x v="0"/>
    <x v="0"/>
    <n v="1981"/>
    <x v="28"/>
    <x v="4"/>
    <x v="129"/>
  </r>
  <r>
    <n v="1779232"/>
    <d v="2017-03-09T11:29:20"/>
    <d v="2017-03-09T11:38:49"/>
    <n v="569"/>
    <x v="113"/>
    <x v="108"/>
    <x v="0"/>
    <x v="0"/>
    <n v="1993"/>
    <x v="7"/>
    <x v="4"/>
    <x v="130"/>
  </r>
  <r>
    <n v="1669014"/>
    <d v="2017-03-06T11:57:51"/>
    <d v="2017-03-06T12:25:57"/>
    <n v="1686"/>
    <x v="114"/>
    <x v="109"/>
    <x v="1"/>
    <x v="1"/>
    <m/>
    <x v="3"/>
    <x v="1"/>
    <x v="131"/>
  </r>
  <r>
    <n v="6170127"/>
    <d v="2017-06-20T16:05:55"/>
    <d v="2017-06-20T16:30:20"/>
    <n v="1464"/>
    <x v="115"/>
    <x v="64"/>
    <x v="0"/>
    <x v="0"/>
    <n v="1968"/>
    <x v="21"/>
    <x v="2"/>
    <x v="132"/>
  </r>
  <r>
    <n v="3712090"/>
    <d v="2017-05-03T16:20:03"/>
    <d v="2017-05-03T17:35:56"/>
    <n v="4552"/>
    <x v="116"/>
    <x v="110"/>
    <x v="1"/>
    <x v="1"/>
    <m/>
    <x v="3"/>
    <x v="0"/>
    <x v="133"/>
  </r>
  <r>
    <n v="5529352"/>
    <d v="2017-06-08T19:14:41"/>
    <d v="2017-06-08T19:46:30"/>
    <n v="1909"/>
    <x v="50"/>
    <x v="111"/>
    <x v="1"/>
    <x v="1"/>
    <m/>
    <x v="3"/>
    <x v="4"/>
    <x v="134"/>
  </r>
  <r>
    <n v="6467971"/>
    <d v="2017-06-25T14:33:29"/>
    <d v="2017-06-25T14:58:08"/>
    <n v="1479"/>
    <x v="117"/>
    <x v="112"/>
    <x v="1"/>
    <x v="1"/>
    <m/>
    <x v="3"/>
    <x v="3"/>
    <x v="135"/>
  </r>
  <r>
    <n v="6353718"/>
    <d v="2017-06-23T10:39:58"/>
    <d v="2017-06-23T10:45:34"/>
    <n v="335"/>
    <x v="88"/>
    <x v="113"/>
    <x v="0"/>
    <x v="2"/>
    <n v="1968"/>
    <x v="21"/>
    <x v="5"/>
    <x v="136"/>
  </r>
  <r>
    <n v="775802"/>
    <d v="2017-02-02T12:18:26"/>
    <d v="2017-02-02T12:22:26"/>
    <n v="239"/>
    <x v="118"/>
    <x v="114"/>
    <x v="0"/>
    <x v="0"/>
    <n v="1997"/>
    <x v="10"/>
    <x v="4"/>
    <x v="137"/>
  </r>
  <r>
    <n v="836946"/>
    <d v="2017-02-04T15:08:56"/>
    <d v="2017-02-04T15:16:26"/>
    <n v="449"/>
    <x v="119"/>
    <x v="115"/>
    <x v="0"/>
    <x v="0"/>
    <n v="1978"/>
    <x v="13"/>
    <x v="6"/>
    <x v="138"/>
  </r>
  <r>
    <n v="2432181"/>
    <d v="2017-04-06T07:20:47"/>
    <d v="2017-04-06T07:22:08"/>
    <n v="81"/>
    <x v="120"/>
    <x v="114"/>
    <x v="0"/>
    <x v="0"/>
    <n v="1992"/>
    <x v="4"/>
    <x v="4"/>
    <x v="139"/>
  </r>
  <r>
    <n v="6647928"/>
    <d v="2017-06-28T11:47:01"/>
    <d v="2017-06-28T11:57:21"/>
    <n v="619"/>
    <x v="30"/>
    <x v="114"/>
    <x v="0"/>
    <x v="0"/>
    <n v="1986"/>
    <x v="0"/>
    <x v="0"/>
    <x v="140"/>
  </r>
  <r>
    <n v="6171939"/>
    <d v="2017-06-20T16:34:55"/>
    <d v="2017-06-20T17:10:27"/>
    <n v="2132"/>
    <x v="121"/>
    <x v="116"/>
    <x v="0"/>
    <x v="2"/>
    <n v="1977"/>
    <x v="34"/>
    <x v="2"/>
    <x v="141"/>
  </r>
  <r>
    <n v="4837234"/>
    <d v="2017-05-26T16:54:06"/>
    <d v="2017-05-26T17:15:24"/>
    <n v="1278"/>
    <x v="50"/>
    <x v="5"/>
    <x v="0"/>
    <x v="0"/>
    <n v="1967"/>
    <x v="44"/>
    <x v="5"/>
    <x v="142"/>
  </r>
  <r>
    <n v="5478620"/>
    <d v="2017-06-08T06:20:46"/>
    <d v="2017-06-08T06:22:42"/>
    <n v="116"/>
    <x v="94"/>
    <x v="117"/>
    <x v="0"/>
    <x v="0"/>
    <n v="1990"/>
    <x v="24"/>
    <x v="4"/>
    <x v="143"/>
  </r>
  <r>
    <n v="72902"/>
    <d v="2017-01-04T23:02:57"/>
    <d v="2017-01-04T23:05:12"/>
    <n v="135"/>
    <x v="104"/>
    <x v="4"/>
    <x v="0"/>
    <x v="0"/>
    <n v="1991"/>
    <x v="35"/>
    <x v="0"/>
    <x v="144"/>
  </r>
  <r>
    <n v="2142023"/>
    <d v="2017-03-28T09:02:21"/>
    <d v="2017-03-28T09:07:13"/>
    <n v="292"/>
    <x v="75"/>
    <x v="118"/>
    <x v="0"/>
    <x v="0"/>
    <n v="1986"/>
    <x v="0"/>
    <x v="2"/>
    <x v="145"/>
  </r>
  <r>
    <n v="5644756"/>
    <d v="2017-06-10T17:11:33"/>
    <d v="2017-06-10T17:33:02"/>
    <n v="1288"/>
    <x v="90"/>
    <x v="119"/>
    <x v="0"/>
    <x v="0"/>
    <n v="1976"/>
    <x v="23"/>
    <x v="6"/>
    <x v="146"/>
  </r>
  <r>
    <n v="6672567"/>
    <d v="2017-06-28T18:04:25"/>
    <d v="2017-06-28T18:09:43"/>
    <n v="317"/>
    <x v="97"/>
    <x v="120"/>
    <x v="0"/>
    <x v="0"/>
    <n v="1964"/>
    <x v="45"/>
    <x v="0"/>
    <x v="147"/>
  </r>
  <r>
    <n v="233335"/>
    <d v="2017-01-12T17:18:44"/>
    <d v="2017-01-12T17:39:39"/>
    <n v="1255"/>
    <x v="122"/>
    <x v="121"/>
    <x v="0"/>
    <x v="0"/>
    <n v="1981"/>
    <x v="28"/>
    <x v="4"/>
    <x v="148"/>
  </r>
  <r>
    <n v="1884535"/>
    <d v="2017-03-17T11:00:41"/>
    <d v="2017-03-17T11:09:05"/>
    <n v="503"/>
    <x v="123"/>
    <x v="122"/>
    <x v="0"/>
    <x v="0"/>
    <n v="1987"/>
    <x v="20"/>
    <x v="5"/>
    <x v="149"/>
  </r>
  <r>
    <n v="5321258"/>
    <d v="2017-06-05T08:08:51"/>
    <d v="2017-06-05T08:39:03"/>
    <n v="1812"/>
    <x v="124"/>
    <x v="118"/>
    <x v="0"/>
    <x v="0"/>
    <n v="1969"/>
    <x v="46"/>
    <x v="1"/>
    <x v="150"/>
  </r>
  <r>
    <n v="3744138"/>
    <d v="2017-05-04T07:58:56"/>
    <d v="2017-05-04T08:09:48"/>
    <n v="651"/>
    <x v="125"/>
    <x v="123"/>
    <x v="0"/>
    <x v="0"/>
    <n v="1973"/>
    <x v="27"/>
    <x v="4"/>
    <x v="151"/>
  </r>
  <r>
    <n v="3018843"/>
    <d v="2017-04-18T19:15:38"/>
    <d v="2017-04-18T19:42:37"/>
    <n v="1619"/>
    <x v="29"/>
    <x v="124"/>
    <x v="0"/>
    <x v="2"/>
    <n v="1980"/>
    <x v="29"/>
    <x v="2"/>
    <x v="152"/>
  </r>
  <r>
    <n v="2316085"/>
    <d v="2017-04-03T08:26:45"/>
    <d v="2017-04-03T08:37:56"/>
    <n v="670"/>
    <x v="126"/>
    <x v="94"/>
    <x v="0"/>
    <x v="0"/>
    <n v="1979"/>
    <x v="11"/>
    <x v="1"/>
    <x v="153"/>
  </r>
  <r>
    <n v="5887645"/>
    <d v="2017-06-14T20:42:44"/>
    <d v="2017-06-14T21:07:07"/>
    <n v="1462"/>
    <x v="127"/>
    <x v="94"/>
    <x v="0"/>
    <x v="2"/>
    <n v="1983"/>
    <x v="8"/>
    <x v="0"/>
    <x v="154"/>
  </r>
  <r>
    <n v="3013856"/>
    <d v="2017-04-18T18:17:44"/>
    <d v="2017-04-18T18:29:15"/>
    <n v="690"/>
    <x v="128"/>
    <x v="42"/>
    <x v="0"/>
    <x v="0"/>
    <n v="1960"/>
    <x v="16"/>
    <x v="2"/>
    <x v="155"/>
  </r>
  <r>
    <n v="6351515"/>
    <d v="2017-06-23T09:50:02"/>
    <d v="2017-06-23T10:03:52"/>
    <n v="829"/>
    <x v="129"/>
    <x v="125"/>
    <x v="0"/>
    <x v="0"/>
    <n v="1980"/>
    <x v="29"/>
    <x v="5"/>
    <x v="156"/>
  </r>
  <r>
    <n v="5825054"/>
    <d v="2017-06-13T19:58:23"/>
    <d v="2017-06-13T20:08:09"/>
    <n v="585"/>
    <x v="79"/>
    <x v="29"/>
    <x v="0"/>
    <x v="0"/>
    <n v="1963"/>
    <x v="32"/>
    <x v="2"/>
    <x v="157"/>
  </r>
  <r>
    <n v="6730027"/>
    <d v="2017-06-29T16:43:50"/>
    <d v="2017-06-29T16:47:59"/>
    <n v="249"/>
    <x v="130"/>
    <x v="82"/>
    <x v="0"/>
    <x v="0"/>
    <n v="1977"/>
    <x v="34"/>
    <x v="4"/>
    <x v="158"/>
  </r>
  <r>
    <n v="1826417"/>
    <d v="2017-03-10T23:15:15"/>
    <d v="2017-03-10T23:29:20"/>
    <n v="844"/>
    <x v="3"/>
    <x v="126"/>
    <x v="0"/>
    <x v="1"/>
    <n v="1977"/>
    <x v="34"/>
    <x v="5"/>
    <x v="159"/>
  </r>
  <r>
    <n v="968783"/>
    <d v="2017-02-11T15:36:29"/>
    <d v="2017-02-11T15:51:13"/>
    <n v="883"/>
    <x v="131"/>
    <x v="26"/>
    <x v="0"/>
    <x v="0"/>
    <n v="1973"/>
    <x v="27"/>
    <x v="6"/>
    <x v="160"/>
  </r>
  <r>
    <n v="5298343"/>
    <d v="2017-06-04T14:41:04"/>
    <d v="2017-06-04T14:49:34"/>
    <n v="509"/>
    <x v="2"/>
    <x v="127"/>
    <x v="0"/>
    <x v="2"/>
    <n v="1967"/>
    <x v="44"/>
    <x v="3"/>
    <x v="161"/>
  </r>
  <r>
    <n v="13703"/>
    <d v="2017-01-01T19:12:56"/>
    <d v="2017-01-01T19:31:44"/>
    <n v="1127"/>
    <x v="25"/>
    <x v="128"/>
    <x v="1"/>
    <x v="1"/>
    <m/>
    <x v="3"/>
    <x v="3"/>
    <x v="162"/>
  </r>
  <r>
    <n v="3134620"/>
    <d v="2017-04-21T15:02:30"/>
    <d v="2017-04-21T15:08:13"/>
    <n v="342"/>
    <x v="80"/>
    <x v="129"/>
    <x v="0"/>
    <x v="0"/>
    <n v="1971"/>
    <x v="6"/>
    <x v="5"/>
    <x v="163"/>
  </r>
  <r>
    <n v="6225518"/>
    <d v="2017-06-21T12:02:33"/>
    <d v="2017-06-21T12:08:59"/>
    <n v="386"/>
    <x v="132"/>
    <x v="66"/>
    <x v="0"/>
    <x v="2"/>
    <n v="1978"/>
    <x v="13"/>
    <x v="0"/>
    <x v="164"/>
  </r>
  <r>
    <n v="6041709"/>
    <d v="2017-06-17T18:46:23"/>
    <d v="2017-06-17T18:54:19"/>
    <n v="476"/>
    <x v="19"/>
    <x v="130"/>
    <x v="0"/>
    <x v="2"/>
    <n v="1979"/>
    <x v="11"/>
    <x v="6"/>
    <x v="165"/>
  </r>
  <r>
    <n v="3288188"/>
    <d v="2017-04-24T23:33:49"/>
    <d v="2017-04-24T23:46:13"/>
    <n v="744"/>
    <x v="129"/>
    <x v="131"/>
    <x v="0"/>
    <x v="0"/>
    <n v="1986"/>
    <x v="0"/>
    <x v="1"/>
    <x v="166"/>
  </r>
  <r>
    <n v="699264"/>
    <d v="2017-01-30T20:29:56"/>
    <d v="2017-01-30T20:43:33"/>
    <n v="817"/>
    <x v="111"/>
    <x v="132"/>
    <x v="0"/>
    <x v="0"/>
    <n v="1986"/>
    <x v="0"/>
    <x v="1"/>
    <x v="167"/>
  </r>
  <r>
    <n v="5560849"/>
    <d v="2017-06-09T11:44:04"/>
    <d v="2017-06-09T12:10:35"/>
    <n v="1591"/>
    <x v="80"/>
    <x v="133"/>
    <x v="1"/>
    <x v="0"/>
    <n v="1985"/>
    <x v="22"/>
    <x v="5"/>
    <x v="168"/>
  </r>
  <r>
    <n v="5514258"/>
    <d v="2017-06-08T16:51:14"/>
    <d v="2017-06-08T17:05:55"/>
    <n v="881"/>
    <x v="53"/>
    <x v="93"/>
    <x v="0"/>
    <x v="0"/>
    <n v="1971"/>
    <x v="6"/>
    <x v="4"/>
    <x v="169"/>
  </r>
  <r>
    <n v="2296986"/>
    <d v="2017-04-02T17:00:12"/>
    <d v="2017-04-02T17:01:28"/>
    <n v="75"/>
    <x v="133"/>
    <x v="134"/>
    <x v="0"/>
    <x v="0"/>
    <n v="1990"/>
    <x v="24"/>
    <x v="3"/>
    <x v="170"/>
  </r>
  <r>
    <n v="6398130"/>
    <d v="2017-06-24T11:06:51"/>
    <d v="2017-06-24T11:09:59"/>
    <n v="187"/>
    <x v="70"/>
    <x v="110"/>
    <x v="0"/>
    <x v="0"/>
    <n v="1973"/>
    <x v="27"/>
    <x v="6"/>
    <x v="171"/>
  </r>
  <r>
    <n v="2548859"/>
    <d v="2017-04-09T16:25:54"/>
    <d v="2017-04-09T16:45:31"/>
    <n v="1177"/>
    <x v="134"/>
    <x v="48"/>
    <x v="0"/>
    <x v="0"/>
    <n v="1992"/>
    <x v="4"/>
    <x v="3"/>
    <x v="172"/>
  </r>
  <r>
    <n v="2481285"/>
    <d v="2017-04-07T19:48:41"/>
    <d v="2017-04-07T19:53:46"/>
    <n v="304"/>
    <x v="21"/>
    <x v="21"/>
    <x v="0"/>
    <x v="0"/>
    <n v="1985"/>
    <x v="22"/>
    <x v="5"/>
    <x v="22"/>
  </r>
  <r>
    <n v="3777400"/>
    <d v="2017-05-04T17:31:59"/>
    <d v="2017-05-04T17:35:34"/>
    <n v="215"/>
    <x v="99"/>
    <x v="135"/>
    <x v="0"/>
    <x v="0"/>
    <n v="1953"/>
    <x v="47"/>
    <x v="4"/>
    <x v="173"/>
  </r>
  <r>
    <n v="2160966"/>
    <d v="2017-03-29T07:59:56"/>
    <d v="2017-03-29T08:08:47"/>
    <n v="531"/>
    <x v="135"/>
    <x v="3"/>
    <x v="0"/>
    <x v="0"/>
    <n v="1971"/>
    <x v="6"/>
    <x v="0"/>
    <x v="174"/>
  </r>
  <r>
    <n v="5897459"/>
    <d v="2017-06-15T07:05:49"/>
    <d v="2017-06-15T07:17:44"/>
    <n v="714"/>
    <x v="136"/>
    <x v="136"/>
    <x v="0"/>
    <x v="0"/>
    <n v="1954"/>
    <x v="25"/>
    <x v="4"/>
    <x v="175"/>
  </r>
  <r>
    <n v="6441021"/>
    <d v="2017-06-24T22:21:47"/>
    <d v="2017-06-24T22:41:18"/>
    <n v="1171"/>
    <x v="103"/>
    <x v="40"/>
    <x v="1"/>
    <x v="1"/>
    <m/>
    <x v="3"/>
    <x v="6"/>
    <x v="176"/>
  </r>
  <r>
    <n v="6637712"/>
    <d v="2017-06-28T08:49:18"/>
    <d v="2017-06-28T09:14:23"/>
    <n v="1505"/>
    <x v="31"/>
    <x v="81"/>
    <x v="0"/>
    <x v="0"/>
    <n v="1958"/>
    <x v="48"/>
    <x v="0"/>
    <x v="177"/>
  </r>
  <r>
    <n v="656884"/>
    <d v="2017-01-29T12:55:11"/>
    <d v="2017-01-29T12:59:36"/>
    <n v="264"/>
    <x v="137"/>
    <x v="137"/>
    <x v="0"/>
    <x v="2"/>
    <n v="1993"/>
    <x v="7"/>
    <x v="3"/>
    <x v="178"/>
  </r>
  <r>
    <n v="4193308"/>
    <d v="2017-05-14T11:06:58"/>
    <d v="2017-05-14T11:14:27"/>
    <n v="449"/>
    <x v="138"/>
    <x v="138"/>
    <x v="0"/>
    <x v="0"/>
    <n v="1974"/>
    <x v="19"/>
    <x v="3"/>
    <x v="179"/>
  </r>
  <r>
    <n v="2765315"/>
    <d v="2017-04-13T18:40:45"/>
    <d v="2017-04-13T19:15:22"/>
    <n v="2077"/>
    <x v="64"/>
    <x v="139"/>
    <x v="0"/>
    <x v="0"/>
    <n v="1967"/>
    <x v="44"/>
    <x v="4"/>
    <x v="180"/>
  </r>
  <r>
    <n v="2508580"/>
    <d v="2017-04-08T16:51:06"/>
    <d v="2017-04-08T17:21:20"/>
    <n v="1813"/>
    <x v="139"/>
    <x v="140"/>
    <x v="0"/>
    <x v="0"/>
    <n v="1955"/>
    <x v="5"/>
    <x v="6"/>
    <x v="181"/>
  </r>
  <r>
    <n v="1371351"/>
    <d v="2017-02-24T17:59:35"/>
    <d v="2017-02-24T18:03:06"/>
    <n v="210"/>
    <x v="78"/>
    <x v="141"/>
    <x v="0"/>
    <x v="0"/>
    <n v="1960"/>
    <x v="16"/>
    <x v="5"/>
    <x v="182"/>
  </r>
  <r>
    <n v="3800736"/>
    <d v="2017-05-05T09:03:08"/>
    <d v="2017-05-05T09:10:51"/>
    <n v="463"/>
    <x v="140"/>
    <x v="142"/>
    <x v="0"/>
    <x v="0"/>
    <n v="1987"/>
    <x v="20"/>
    <x v="5"/>
    <x v="183"/>
  </r>
  <r>
    <n v="2486890"/>
    <d v="2017-04-08T09:02:24"/>
    <d v="2017-04-08T09:21:25"/>
    <n v="1141"/>
    <x v="141"/>
    <x v="53"/>
    <x v="1"/>
    <x v="1"/>
    <m/>
    <x v="3"/>
    <x v="6"/>
    <x v="184"/>
  </r>
  <r>
    <n v="1959438"/>
    <d v="2017-03-21T18:27:02"/>
    <d v="2017-03-21T18:46:54"/>
    <n v="1191"/>
    <x v="142"/>
    <x v="94"/>
    <x v="0"/>
    <x v="0"/>
    <n v="1990"/>
    <x v="24"/>
    <x v="2"/>
    <x v="185"/>
  </r>
  <r>
    <n v="5878947"/>
    <d v="2017-06-14T18:45:37"/>
    <d v="2017-06-14T19:22:44"/>
    <n v="2226"/>
    <x v="143"/>
    <x v="143"/>
    <x v="0"/>
    <x v="0"/>
    <n v="1986"/>
    <x v="0"/>
    <x v="0"/>
    <x v="186"/>
  </r>
  <r>
    <n v="6164224"/>
    <d v="2017-06-20T14:10:58"/>
    <d v="2017-06-20T14:20:34"/>
    <n v="576"/>
    <x v="144"/>
    <x v="94"/>
    <x v="0"/>
    <x v="2"/>
    <n v="1976"/>
    <x v="23"/>
    <x v="2"/>
    <x v="187"/>
  </r>
  <r>
    <n v="4507646"/>
    <d v="2017-05-19T15:50:18"/>
    <d v="2017-05-19T16:07:11"/>
    <n v="1013"/>
    <x v="130"/>
    <x v="144"/>
    <x v="0"/>
    <x v="2"/>
    <n v="1987"/>
    <x v="20"/>
    <x v="5"/>
    <x v="188"/>
  </r>
  <r>
    <n v="3036026"/>
    <d v="2017-04-19T08:49:16"/>
    <d v="2017-04-19T08:56:29"/>
    <n v="433"/>
    <x v="145"/>
    <x v="145"/>
    <x v="0"/>
    <x v="2"/>
    <n v="1985"/>
    <x v="22"/>
    <x v="0"/>
    <x v="189"/>
  </r>
  <r>
    <n v="2320738"/>
    <d v="2017-04-03T09:33:57"/>
    <d v="2017-04-03T09:55:43"/>
    <n v="1306"/>
    <x v="146"/>
    <x v="146"/>
    <x v="0"/>
    <x v="1"/>
    <m/>
    <x v="3"/>
    <x v="1"/>
    <x v="190"/>
  </r>
  <r>
    <n v="84306"/>
    <d v="2017-01-05T11:56:43"/>
    <d v="2017-01-05T12:01:29"/>
    <n v="286"/>
    <x v="110"/>
    <x v="147"/>
    <x v="0"/>
    <x v="0"/>
    <n v="1977"/>
    <x v="34"/>
    <x v="4"/>
    <x v="191"/>
  </r>
  <r>
    <n v="228565"/>
    <d v="2017-01-12T15:34:42"/>
    <d v="2017-01-12T15:38:02"/>
    <n v="200"/>
    <x v="147"/>
    <x v="148"/>
    <x v="0"/>
    <x v="0"/>
    <n v="1974"/>
    <x v="19"/>
    <x v="4"/>
    <x v="192"/>
  </r>
  <r>
    <n v="1386254"/>
    <d v="2017-02-25T09:29:22"/>
    <d v="2017-02-25T09:34:25"/>
    <n v="303"/>
    <x v="148"/>
    <x v="149"/>
    <x v="0"/>
    <x v="0"/>
    <n v="1988"/>
    <x v="12"/>
    <x v="6"/>
    <x v="193"/>
  </r>
  <r>
    <n v="6269681"/>
    <d v="2017-06-21T23:59:03"/>
    <d v="2017-06-22T00:19:58"/>
    <n v="1254"/>
    <x v="36"/>
    <x v="150"/>
    <x v="0"/>
    <x v="0"/>
    <n v="1960"/>
    <x v="16"/>
    <x v="0"/>
    <x v="194"/>
  </r>
  <r>
    <n v="6173619"/>
    <d v="2017-06-20T16:58:31"/>
    <d v="2017-06-20T17:01:58"/>
    <n v="206"/>
    <x v="149"/>
    <x v="31"/>
    <x v="0"/>
    <x v="2"/>
    <n v="1986"/>
    <x v="0"/>
    <x v="2"/>
    <x v="195"/>
  </r>
  <r>
    <n v="4218781"/>
    <d v="2017-05-14T19:03:42"/>
    <d v="2017-05-14T19:21:48"/>
    <n v="1085"/>
    <x v="150"/>
    <x v="51"/>
    <x v="1"/>
    <x v="1"/>
    <m/>
    <x v="3"/>
    <x v="3"/>
    <x v="196"/>
  </r>
  <r>
    <n v="6335379"/>
    <d v="2017-06-22T23:23:20"/>
    <d v="2017-06-22T23:31:54"/>
    <n v="514"/>
    <x v="151"/>
    <x v="151"/>
    <x v="0"/>
    <x v="0"/>
    <n v="1988"/>
    <x v="12"/>
    <x v="4"/>
    <x v="197"/>
  </r>
  <r>
    <n v="2485026"/>
    <d v="2017-04-08T02:08:18"/>
    <d v="2017-04-08T02:20:51"/>
    <n v="752"/>
    <x v="66"/>
    <x v="129"/>
    <x v="0"/>
    <x v="0"/>
    <n v="1983"/>
    <x v="8"/>
    <x v="6"/>
    <x v="198"/>
  </r>
  <r>
    <n v="1650900"/>
    <d v="2017-03-05T16:01:29"/>
    <d v="2017-03-05T16:12:37"/>
    <n v="668"/>
    <x v="75"/>
    <x v="100"/>
    <x v="0"/>
    <x v="0"/>
    <n v="1971"/>
    <x v="6"/>
    <x v="3"/>
    <x v="199"/>
  </r>
  <r>
    <n v="2744300"/>
    <d v="2017-04-13T13:27:15"/>
    <d v="2017-04-13T13:52:24"/>
    <n v="1509"/>
    <x v="152"/>
    <x v="133"/>
    <x v="1"/>
    <x v="1"/>
    <m/>
    <x v="3"/>
    <x v="4"/>
    <x v="200"/>
  </r>
  <r>
    <n v="3308681"/>
    <d v="2017-04-25T23:59:00"/>
    <d v="2017-04-26T00:03:14"/>
    <n v="254"/>
    <x v="153"/>
    <x v="132"/>
    <x v="0"/>
    <x v="2"/>
    <n v="1996"/>
    <x v="37"/>
    <x v="2"/>
    <x v="201"/>
  </r>
  <r>
    <n v="2125872"/>
    <d v="2017-03-27T18:12:38"/>
    <d v="2017-03-27T18:30:57"/>
    <n v="1098"/>
    <x v="154"/>
    <x v="152"/>
    <x v="0"/>
    <x v="0"/>
    <n v="1988"/>
    <x v="12"/>
    <x v="1"/>
    <x v="202"/>
  </r>
  <r>
    <n v="5116172"/>
    <d v="2017-06-01T14:49:27"/>
    <d v="2017-06-01T15:18:07"/>
    <n v="1719"/>
    <x v="66"/>
    <x v="49"/>
    <x v="1"/>
    <x v="1"/>
    <m/>
    <x v="3"/>
    <x v="4"/>
    <x v="203"/>
  </r>
  <r>
    <n v="4108411"/>
    <d v="2017-05-11T18:04:15"/>
    <d v="2017-05-11T18:33:57"/>
    <n v="1781"/>
    <x v="155"/>
    <x v="153"/>
    <x v="0"/>
    <x v="0"/>
    <n v="1980"/>
    <x v="29"/>
    <x v="4"/>
    <x v="204"/>
  </r>
  <r>
    <n v="279381"/>
    <d v="2017-01-13T20:19:24"/>
    <d v="2017-01-13T20:28:35"/>
    <n v="551"/>
    <x v="156"/>
    <x v="154"/>
    <x v="0"/>
    <x v="0"/>
    <n v="1994"/>
    <x v="26"/>
    <x v="5"/>
    <x v="205"/>
  </r>
  <r>
    <n v="2072415"/>
    <d v="2017-03-25T13:35:15"/>
    <d v="2017-03-25T13:41:57"/>
    <n v="402"/>
    <x v="25"/>
    <x v="155"/>
    <x v="0"/>
    <x v="0"/>
    <n v="1991"/>
    <x v="35"/>
    <x v="6"/>
    <x v="206"/>
  </r>
  <r>
    <n v="432007"/>
    <d v="2017-01-20T09:20:14"/>
    <d v="2017-01-20T09:27:36"/>
    <n v="441"/>
    <x v="157"/>
    <x v="33"/>
    <x v="0"/>
    <x v="0"/>
    <n v="1980"/>
    <x v="29"/>
    <x v="5"/>
    <x v="207"/>
  </r>
  <r>
    <n v="3284666"/>
    <d v="2017-04-24T20:33:21"/>
    <d v="2017-04-24T20:39:41"/>
    <n v="379"/>
    <x v="158"/>
    <x v="65"/>
    <x v="0"/>
    <x v="0"/>
    <n v="1978"/>
    <x v="13"/>
    <x v="1"/>
    <x v="208"/>
  </r>
  <r>
    <n v="1157420"/>
    <d v="2017-02-19T10:33:36"/>
    <d v="2017-02-19T11:03:57"/>
    <n v="1821"/>
    <x v="3"/>
    <x v="80"/>
    <x v="1"/>
    <x v="1"/>
    <m/>
    <x v="3"/>
    <x v="3"/>
    <x v="209"/>
  </r>
  <r>
    <n v="2710778"/>
    <d v="2017-04-12T18:38:19"/>
    <d v="2017-04-12T18:42:52"/>
    <n v="273"/>
    <x v="88"/>
    <x v="156"/>
    <x v="0"/>
    <x v="0"/>
    <n v="1972"/>
    <x v="9"/>
    <x v="0"/>
    <x v="210"/>
  </r>
  <r>
    <n v="2418389"/>
    <d v="2017-04-05T18:06:40"/>
    <d v="2017-04-05T18:17:11"/>
    <n v="630"/>
    <x v="103"/>
    <x v="157"/>
    <x v="0"/>
    <x v="0"/>
    <n v="1985"/>
    <x v="22"/>
    <x v="0"/>
    <x v="211"/>
  </r>
  <r>
    <n v="5309535"/>
    <d v="2017-06-04T19:22:44"/>
    <d v="2017-06-04T19:28:31"/>
    <n v="347"/>
    <x v="105"/>
    <x v="158"/>
    <x v="0"/>
    <x v="0"/>
    <n v="1955"/>
    <x v="5"/>
    <x v="3"/>
    <x v="212"/>
  </r>
  <r>
    <n v="6209483"/>
    <d v="2017-06-21T07:55:36"/>
    <d v="2017-06-21T07:57:14"/>
    <n v="98"/>
    <x v="159"/>
    <x v="68"/>
    <x v="0"/>
    <x v="2"/>
    <n v="1960"/>
    <x v="16"/>
    <x v="0"/>
    <x v="213"/>
  </r>
  <r>
    <n v="6199671"/>
    <d v="2017-06-20T22:02:34"/>
    <d v="2017-06-20T22:07:39"/>
    <n v="305"/>
    <x v="160"/>
    <x v="159"/>
    <x v="0"/>
    <x v="0"/>
    <n v="1985"/>
    <x v="22"/>
    <x v="2"/>
    <x v="214"/>
  </r>
  <r>
    <n v="3273104"/>
    <d v="2017-04-24T17:46:18"/>
    <d v="2017-04-24T17:51:36"/>
    <n v="317"/>
    <x v="161"/>
    <x v="160"/>
    <x v="0"/>
    <x v="0"/>
    <n v="1972"/>
    <x v="9"/>
    <x v="1"/>
    <x v="215"/>
  </r>
  <r>
    <n v="6047053"/>
    <d v="2017-06-17T21:23:57"/>
    <d v="2017-06-17T21:32:12"/>
    <n v="495"/>
    <x v="162"/>
    <x v="161"/>
    <x v="0"/>
    <x v="0"/>
    <n v="1983"/>
    <x v="8"/>
    <x v="6"/>
    <x v="216"/>
  </r>
  <r>
    <n v="6451583"/>
    <d v="2017-06-25T10:17:15"/>
    <d v="2017-06-25T10:40:24"/>
    <n v="1388"/>
    <x v="163"/>
    <x v="151"/>
    <x v="1"/>
    <x v="1"/>
    <m/>
    <x v="3"/>
    <x v="3"/>
    <x v="217"/>
  </r>
  <r>
    <n v="4519233"/>
    <d v="2017-05-19T17:58:47"/>
    <d v="2017-05-19T18:15:59"/>
    <n v="1032"/>
    <x v="3"/>
    <x v="162"/>
    <x v="1"/>
    <x v="1"/>
    <m/>
    <x v="3"/>
    <x v="5"/>
    <x v="218"/>
  </r>
  <r>
    <n v="6723534"/>
    <d v="2017-06-29T14:52:49"/>
    <d v="2017-06-29T16:55:56"/>
    <n v="7386"/>
    <x v="26"/>
    <x v="50"/>
    <x v="1"/>
    <x v="1"/>
    <m/>
    <x v="3"/>
    <x v="4"/>
    <x v="219"/>
  </r>
  <r>
    <n v="650105"/>
    <d v="2017-01-29T03:06:11"/>
    <d v="2017-01-29T03:10:39"/>
    <n v="268"/>
    <x v="18"/>
    <x v="163"/>
    <x v="0"/>
    <x v="2"/>
    <n v="1979"/>
    <x v="11"/>
    <x v="3"/>
    <x v="220"/>
  </r>
  <r>
    <n v="4289817"/>
    <d v="2017-05-16T08:30:37"/>
    <d v="2017-05-16T08:35:33"/>
    <n v="295"/>
    <x v="164"/>
    <x v="100"/>
    <x v="0"/>
    <x v="0"/>
    <n v="1987"/>
    <x v="20"/>
    <x v="2"/>
    <x v="221"/>
  </r>
  <r>
    <n v="1677874"/>
    <d v="2017-03-06T17:13:46"/>
    <d v="2017-03-06T17:18:12"/>
    <n v="265"/>
    <x v="165"/>
    <x v="164"/>
    <x v="0"/>
    <x v="0"/>
    <n v="1983"/>
    <x v="8"/>
    <x v="1"/>
    <x v="222"/>
  </r>
  <r>
    <n v="3122170"/>
    <d v="2017-04-21T09:18:43"/>
    <d v="2017-04-21T09:23:52"/>
    <n v="308"/>
    <x v="166"/>
    <x v="165"/>
    <x v="0"/>
    <x v="2"/>
    <n v="1992"/>
    <x v="4"/>
    <x v="5"/>
    <x v="223"/>
  </r>
  <r>
    <n v="6158510"/>
    <d v="2017-06-20T12:05:32"/>
    <d v="2017-06-20T12:15:25"/>
    <n v="592"/>
    <x v="80"/>
    <x v="108"/>
    <x v="0"/>
    <x v="0"/>
    <n v="1973"/>
    <x v="27"/>
    <x v="2"/>
    <x v="224"/>
  </r>
  <r>
    <n v="6054143"/>
    <d v="2017-06-18T09:10:14"/>
    <d v="2017-06-18T09:12:47"/>
    <n v="152"/>
    <x v="106"/>
    <x v="151"/>
    <x v="0"/>
    <x v="0"/>
    <n v="1946"/>
    <x v="49"/>
    <x v="3"/>
    <x v="225"/>
  </r>
  <r>
    <n v="3228015"/>
    <d v="2017-04-23T17:35:27"/>
    <d v="2017-04-23T17:53:03"/>
    <n v="1056"/>
    <x v="167"/>
    <x v="166"/>
    <x v="1"/>
    <x v="1"/>
    <m/>
    <x v="3"/>
    <x v="3"/>
    <x v="226"/>
  </r>
  <r>
    <n v="4106970"/>
    <d v="2017-05-11T17:50:39"/>
    <d v="2017-05-11T18:08:27"/>
    <n v="1068"/>
    <x v="168"/>
    <x v="12"/>
    <x v="0"/>
    <x v="2"/>
    <n v="1968"/>
    <x v="21"/>
    <x v="4"/>
    <x v="227"/>
  </r>
  <r>
    <n v="1703383"/>
    <d v="2017-03-07T15:59:04"/>
    <d v="2017-03-07T16:06:18"/>
    <n v="434"/>
    <x v="140"/>
    <x v="167"/>
    <x v="0"/>
    <x v="0"/>
    <n v="1970"/>
    <x v="50"/>
    <x v="2"/>
    <x v="228"/>
  </r>
  <r>
    <n v="5636715"/>
    <d v="2017-06-10T15:25:41"/>
    <d v="2017-06-10T15:41:09"/>
    <n v="928"/>
    <x v="121"/>
    <x v="158"/>
    <x v="1"/>
    <x v="1"/>
    <m/>
    <x v="3"/>
    <x v="6"/>
    <x v="229"/>
  </r>
  <r>
    <n v="1793345"/>
    <d v="2017-03-09T17:17:49"/>
    <d v="2017-03-09T17:24:45"/>
    <n v="415"/>
    <x v="140"/>
    <x v="167"/>
    <x v="0"/>
    <x v="0"/>
    <n v="1969"/>
    <x v="46"/>
    <x v="4"/>
    <x v="228"/>
  </r>
  <r>
    <n v="1393089"/>
    <d v="2017-02-25T12:08:58"/>
    <d v="2017-02-25T12:30:50"/>
    <n v="1311"/>
    <x v="169"/>
    <x v="168"/>
    <x v="1"/>
    <x v="1"/>
    <m/>
    <x v="3"/>
    <x v="6"/>
    <x v="230"/>
  </r>
  <r>
    <n v="1414549"/>
    <d v="2017-02-25T21:32:13"/>
    <d v="2017-02-25T21:54:09"/>
    <n v="1316"/>
    <x v="72"/>
    <x v="169"/>
    <x v="0"/>
    <x v="2"/>
    <n v="1975"/>
    <x v="15"/>
    <x v="6"/>
    <x v="231"/>
  </r>
  <r>
    <n v="4831904"/>
    <d v="2017-05-26T15:45:50"/>
    <d v="2017-05-26T16:12:25"/>
    <n v="1594"/>
    <x v="50"/>
    <x v="151"/>
    <x v="0"/>
    <x v="0"/>
    <n v="1982"/>
    <x v="1"/>
    <x v="5"/>
    <x v="232"/>
  </r>
  <r>
    <n v="4647018"/>
    <d v="2017-05-22T08:57:28"/>
    <d v="2017-05-22T09:03:23"/>
    <n v="355"/>
    <x v="170"/>
    <x v="170"/>
    <x v="0"/>
    <x v="0"/>
    <n v="1977"/>
    <x v="34"/>
    <x v="1"/>
    <x v="233"/>
  </r>
  <r>
    <n v="4194394"/>
    <d v="2017-05-14T11:27:56"/>
    <d v="2017-05-14T11:38:12"/>
    <n v="615"/>
    <x v="43"/>
    <x v="171"/>
    <x v="1"/>
    <x v="1"/>
    <m/>
    <x v="3"/>
    <x v="3"/>
    <x v="234"/>
  </r>
  <r>
    <n v="4376357"/>
    <d v="2017-05-17T15:11:57"/>
    <d v="2017-05-17T15:32:00"/>
    <n v="1202"/>
    <x v="171"/>
    <x v="172"/>
    <x v="0"/>
    <x v="0"/>
    <n v="1992"/>
    <x v="4"/>
    <x v="0"/>
    <x v="235"/>
  </r>
  <r>
    <n v="4736921"/>
    <d v="2017-05-24T09:29:15"/>
    <d v="2017-05-24T09:37:23"/>
    <n v="487"/>
    <x v="172"/>
    <x v="84"/>
    <x v="0"/>
    <x v="1"/>
    <m/>
    <x v="3"/>
    <x v="0"/>
    <x v="236"/>
  </r>
  <r>
    <n v="4306194"/>
    <d v="2017-05-16T13:35:51"/>
    <d v="2017-05-16T13:43:17"/>
    <n v="445"/>
    <x v="173"/>
    <x v="173"/>
    <x v="0"/>
    <x v="0"/>
    <n v="1965"/>
    <x v="14"/>
    <x v="2"/>
    <x v="237"/>
  </r>
  <r>
    <n v="2444049"/>
    <d v="2017-04-06T19:26:54"/>
    <d v="2017-04-06T19:35:15"/>
    <n v="500"/>
    <x v="61"/>
    <x v="4"/>
    <x v="0"/>
    <x v="2"/>
    <n v="1973"/>
    <x v="27"/>
    <x v="4"/>
    <x v="238"/>
  </r>
  <r>
    <n v="5768649"/>
    <d v="2017-06-12T21:10:48"/>
    <d v="2017-06-12T21:40:25"/>
    <n v="1777"/>
    <x v="111"/>
    <x v="154"/>
    <x v="0"/>
    <x v="2"/>
    <n v="1958"/>
    <x v="48"/>
    <x v="1"/>
    <x v="239"/>
  </r>
  <r>
    <n v="5868762"/>
    <d v="2017-06-14T17:17:07"/>
    <d v="2017-06-14T17:56:25"/>
    <n v="2358"/>
    <x v="106"/>
    <x v="174"/>
    <x v="0"/>
    <x v="2"/>
    <n v="1982"/>
    <x v="1"/>
    <x v="0"/>
    <x v="240"/>
  </r>
  <r>
    <n v="74339"/>
    <d v="2017-01-05T06:44:31"/>
    <d v="2017-01-05T06:50:55"/>
    <n v="384"/>
    <x v="174"/>
    <x v="67"/>
    <x v="0"/>
    <x v="0"/>
    <n v="1978"/>
    <x v="13"/>
    <x v="4"/>
    <x v="241"/>
  </r>
  <r>
    <n v="3061605"/>
    <d v="2017-04-19T18:20:49"/>
    <d v="2017-04-19T18:35:59"/>
    <n v="909"/>
    <x v="168"/>
    <x v="170"/>
    <x v="0"/>
    <x v="0"/>
    <n v="1988"/>
    <x v="12"/>
    <x v="0"/>
    <x v="242"/>
  </r>
  <r>
    <n v="1226634"/>
    <d v="2017-02-21T08:17:11"/>
    <d v="2017-02-21T08:26:21"/>
    <n v="550"/>
    <x v="140"/>
    <x v="29"/>
    <x v="0"/>
    <x v="0"/>
    <n v="1969"/>
    <x v="46"/>
    <x v="2"/>
    <x v="243"/>
  </r>
  <r>
    <n v="3674241"/>
    <d v="2017-05-02T20:47:42"/>
    <d v="2017-05-02T20:50:17"/>
    <n v="154"/>
    <x v="175"/>
    <x v="175"/>
    <x v="0"/>
    <x v="0"/>
    <n v="1992"/>
    <x v="4"/>
    <x v="2"/>
    <x v="244"/>
  </r>
  <r>
    <n v="481343"/>
    <d v="2017-01-22T11:20:21"/>
    <d v="2017-01-22T11:23:33"/>
    <n v="191"/>
    <x v="118"/>
    <x v="176"/>
    <x v="0"/>
    <x v="0"/>
    <n v="1978"/>
    <x v="13"/>
    <x v="3"/>
    <x v="245"/>
  </r>
  <r>
    <n v="1005386"/>
    <d v="2017-02-14T07:39:33"/>
    <d v="2017-02-14T07:55:13"/>
    <n v="939"/>
    <x v="176"/>
    <x v="80"/>
    <x v="0"/>
    <x v="0"/>
    <n v="1957"/>
    <x v="41"/>
    <x v="2"/>
    <x v="246"/>
  </r>
  <r>
    <n v="3648389"/>
    <d v="2017-05-02T15:23:49"/>
    <d v="2017-05-02T16:02:07"/>
    <n v="2298"/>
    <x v="163"/>
    <x v="177"/>
    <x v="0"/>
    <x v="2"/>
    <n v="1987"/>
    <x v="20"/>
    <x v="2"/>
    <x v="247"/>
  </r>
  <r>
    <n v="2976840"/>
    <d v="2017-04-18T07:44:05"/>
    <d v="2017-04-18T07:57:20"/>
    <n v="794"/>
    <x v="172"/>
    <x v="178"/>
    <x v="0"/>
    <x v="0"/>
    <n v="1965"/>
    <x v="14"/>
    <x v="2"/>
    <x v="248"/>
  </r>
  <r>
    <n v="1339852"/>
    <d v="2017-02-24T07:57:27"/>
    <d v="2017-02-24T08:20:25"/>
    <n v="1377"/>
    <x v="177"/>
    <x v="29"/>
    <x v="0"/>
    <x v="0"/>
    <n v="1972"/>
    <x v="9"/>
    <x v="5"/>
    <x v="249"/>
  </r>
  <r>
    <n v="3780563"/>
    <d v="2017-05-04T18:03:27"/>
    <d v="2017-05-04T18:57:06"/>
    <n v="3219"/>
    <x v="178"/>
    <x v="129"/>
    <x v="0"/>
    <x v="2"/>
    <n v="1993"/>
    <x v="7"/>
    <x v="4"/>
    <x v="250"/>
  </r>
  <r>
    <n v="2773160"/>
    <d v="2017-04-13T21:13:20"/>
    <d v="2017-04-13T21:21:06"/>
    <n v="465"/>
    <x v="32"/>
    <x v="179"/>
    <x v="0"/>
    <x v="0"/>
    <n v="1980"/>
    <x v="29"/>
    <x v="4"/>
    <x v="251"/>
  </r>
  <r>
    <n v="565683"/>
    <d v="2017-01-26T07:34:53"/>
    <d v="2017-01-26T07:42:20"/>
    <n v="447"/>
    <x v="11"/>
    <x v="180"/>
    <x v="0"/>
    <x v="0"/>
    <n v="1971"/>
    <x v="6"/>
    <x v="4"/>
    <x v="252"/>
  </r>
  <r>
    <n v="2535354"/>
    <d v="2017-04-09T13:26:42"/>
    <d v="2017-04-09T13:49:33"/>
    <n v="1371"/>
    <x v="80"/>
    <x v="181"/>
    <x v="0"/>
    <x v="0"/>
    <n v="1984"/>
    <x v="2"/>
    <x v="3"/>
    <x v="253"/>
  </r>
  <r>
    <n v="1395793"/>
    <d v="2017-02-25T12:56:22"/>
    <d v="2017-02-25T13:03:04"/>
    <n v="401"/>
    <x v="179"/>
    <x v="129"/>
    <x v="0"/>
    <x v="2"/>
    <n v="1987"/>
    <x v="20"/>
    <x v="6"/>
    <x v="254"/>
  </r>
  <r>
    <n v="5320479"/>
    <d v="2017-06-05T07:58:07"/>
    <d v="2017-06-05T09:21:32"/>
    <n v="5004"/>
    <x v="180"/>
    <x v="182"/>
    <x v="1"/>
    <x v="1"/>
    <m/>
    <x v="3"/>
    <x v="1"/>
    <x v="255"/>
  </r>
  <r>
    <n v="4070651"/>
    <d v="2017-05-11T07:26:25"/>
    <d v="2017-05-11T07:33:31"/>
    <n v="425"/>
    <x v="181"/>
    <x v="183"/>
    <x v="0"/>
    <x v="2"/>
    <n v="1979"/>
    <x v="11"/>
    <x v="4"/>
    <x v="256"/>
  </r>
  <r>
    <n v="4389700"/>
    <d v="2017-05-17T17:57:17"/>
    <d v="2017-05-17T18:06:40"/>
    <n v="562"/>
    <x v="182"/>
    <x v="184"/>
    <x v="1"/>
    <x v="1"/>
    <m/>
    <x v="3"/>
    <x v="0"/>
    <x v="257"/>
  </r>
  <r>
    <n v="6800377"/>
    <d v="2017-06-30T17:41:41"/>
    <d v="2017-06-30T17:44:31"/>
    <n v="170"/>
    <x v="183"/>
    <x v="185"/>
    <x v="0"/>
    <x v="0"/>
    <n v="1957"/>
    <x v="41"/>
    <x v="5"/>
    <x v="258"/>
  </r>
  <r>
    <n v="5681294"/>
    <d v="2017-06-11T13:16:47"/>
    <d v="2017-06-11T13:21:20"/>
    <n v="272"/>
    <x v="184"/>
    <x v="186"/>
    <x v="0"/>
    <x v="0"/>
    <n v="1966"/>
    <x v="30"/>
    <x v="3"/>
    <x v="259"/>
  </r>
  <r>
    <n v="6009055"/>
    <d v="2017-06-16T20:05:31"/>
    <d v="2017-06-16T20:29:05"/>
    <n v="1413"/>
    <x v="185"/>
    <x v="87"/>
    <x v="0"/>
    <x v="2"/>
    <n v="1986"/>
    <x v="0"/>
    <x v="5"/>
    <x v="260"/>
  </r>
  <r>
    <n v="1688397"/>
    <d v="2017-03-06T21:28:34"/>
    <d v="2017-03-06T21:31:43"/>
    <n v="188"/>
    <x v="186"/>
    <x v="187"/>
    <x v="0"/>
    <x v="0"/>
    <n v="1986"/>
    <x v="0"/>
    <x v="1"/>
    <x v="261"/>
  </r>
  <r>
    <n v="2733599"/>
    <d v="2017-04-13T09:04:33"/>
    <d v="2017-04-13T09:12:24"/>
    <n v="470"/>
    <x v="132"/>
    <x v="188"/>
    <x v="0"/>
    <x v="0"/>
    <n v="1993"/>
    <x v="7"/>
    <x v="4"/>
    <x v="262"/>
  </r>
  <r>
    <n v="1345999"/>
    <d v="2017-02-24T09:21:39"/>
    <d v="2017-02-24T09:37:58"/>
    <n v="979"/>
    <x v="110"/>
    <x v="170"/>
    <x v="0"/>
    <x v="0"/>
    <n v="1981"/>
    <x v="28"/>
    <x v="5"/>
    <x v="263"/>
  </r>
  <r>
    <n v="2031987"/>
    <d v="2017-03-24T08:56:30"/>
    <d v="2017-03-24T09:10:48"/>
    <n v="857"/>
    <x v="16"/>
    <x v="189"/>
    <x v="0"/>
    <x v="2"/>
    <n v="1988"/>
    <x v="12"/>
    <x v="5"/>
    <x v="264"/>
  </r>
  <r>
    <n v="6587469"/>
    <d v="2017-06-27T13:55:05"/>
    <d v="2017-06-27T14:01:27"/>
    <n v="382"/>
    <x v="187"/>
    <x v="190"/>
    <x v="0"/>
    <x v="0"/>
    <n v="1951"/>
    <x v="17"/>
    <x v="2"/>
    <x v="265"/>
  </r>
  <r>
    <n v="252422"/>
    <d v="2017-01-13T08:06:10"/>
    <d v="2017-01-13T08:23:32"/>
    <n v="1041"/>
    <x v="36"/>
    <x v="171"/>
    <x v="0"/>
    <x v="0"/>
    <n v="1979"/>
    <x v="11"/>
    <x v="5"/>
    <x v="266"/>
  </r>
  <r>
    <n v="3670576"/>
    <d v="2017-05-02T19:38:33"/>
    <d v="2017-05-02T20:21:08"/>
    <n v="2555"/>
    <x v="137"/>
    <x v="74"/>
    <x v="0"/>
    <x v="0"/>
    <n v="1982"/>
    <x v="1"/>
    <x v="2"/>
    <x v="267"/>
  </r>
  <r>
    <n v="5121541"/>
    <d v="2017-06-01T16:19:42"/>
    <d v="2017-06-01T16:28:30"/>
    <n v="528"/>
    <x v="188"/>
    <x v="30"/>
    <x v="0"/>
    <x v="0"/>
    <n v="1966"/>
    <x v="30"/>
    <x v="4"/>
    <x v="268"/>
  </r>
  <r>
    <n v="4729862"/>
    <d v="2017-05-24T08:15:34"/>
    <d v="2017-05-24T08:21:12"/>
    <n v="338"/>
    <x v="179"/>
    <x v="191"/>
    <x v="0"/>
    <x v="0"/>
    <n v="1971"/>
    <x v="6"/>
    <x v="0"/>
    <x v="269"/>
  </r>
  <r>
    <n v="4766125"/>
    <d v="2017-05-24T18:02:52"/>
    <d v="2017-05-24T18:12:15"/>
    <n v="563"/>
    <x v="97"/>
    <x v="192"/>
    <x v="0"/>
    <x v="0"/>
    <n v="1956"/>
    <x v="31"/>
    <x v="0"/>
    <x v="270"/>
  </r>
  <r>
    <n v="2321677"/>
    <d v="2017-04-03T09:56:23"/>
    <d v="2017-04-03T10:21:04"/>
    <n v="1481"/>
    <x v="160"/>
    <x v="189"/>
    <x v="0"/>
    <x v="0"/>
    <n v="1976"/>
    <x v="23"/>
    <x v="1"/>
    <x v="271"/>
  </r>
  <r>
    <n v="6014149"/>
    <d v="2017-06-16T23:03:32"/>
    <d v="2017-06-16T23:07:02"/>
    <n v="209"/>
    <x v="132"/>
    <x v="129"/>
    <x v="0"/>
    <x v="0"/>
    <n v="1978"/>
    <x v="13"/>
    <x v="5"/>
    <x v="272"/>
  </r>
  <r>
    <n v="2981738"/>
    <d v="2017-04-18T08:42:40"/>
    <d v="2017-04-18T08:48:58"/>
    <n v="378"/>
    <x v="8"/>
    <x v="193"/>
    <x v="0"/>
    <x v="0"/>
    <n v="1988"/>
    <x v="12"/>
    <x v="2"/>
    <x v="273"/>
  </r>
  <r>
    <n v="4637472"/>
    <d v="2017-05-21T22:11:39"/>
    <d v="2017-05-21T22:23:09"/>
    <n v="690"/>
    <x v="189"/>
    <x v="135"/>
    <x v="1"/>
    <x v="1"/>
    <m/>
    <x v="3"/>
    <x v="3"/>
    <x v="274"/>
  </r>
  <r>
    <n v="3485563"/>
    <d v="2017-04-29T14:12:21"/>
    <d v="2017-04-29T14:36:21"/>
    <n v="1440"/>
    <x v="157"/>
    <x v="194"/>
    <x v="1"/>
    <x v="1"/>
    <m/>
    <x v="3"/>
    <x v="6"/>
    <x v="275"/>
  </r>
  <r>
    <n v="1852173"/>
    <d v="2017-03-12T18:11:20"/>
    <d v="2017-03-12T18:22:45"/>
    <n v="685"/>
    <x v="54"/>
    <x v="195"/>
    <x v="0"/>
    <x v="0"/>
    <n v="1992"/>
    <x v="4"/>
    <x v="3"/>
    <x v="276"/>
  </r>
  <r>
    <n v="1852067"/>
    <d v="2017-03-12T18:05:19"/>
    <d v="2017-03-12T18:14:50"/>
    <n v="571"/>
    <x v="39"/>
    <x v="196"/>
    <x v="0"/>
    <x v="0"/>
    <n v="1970"/>
    <x v="50"/>
    <x v="3"/>
    <x v="277"/>
  </r>
  <r>
    <n v="4428854"/>
    <d v="2017-05-18T10:32:19"/>
    <d v="2017-05-18T10:38:05"/>
    <n v="346"/>
    <x v="174"/>
    <x v="93"/>
    <x v="0"/>
    <x v="0"/>
    <n v="1990"/>
    <x v="24"/>
    <x v="4"/>
    <x v="278"/>
  </r>
  <r>
    <n v="1802466"/>
    <d v="2017-03-09T19:28:16"/>
    <d v="2017-03-09T19:35:24"/>
    <n v="428"/>
    <x v="61"/>
    <x v="197"/>
    <x v="0"/>
    <x v="0"/>
    <n v="1987"/>
    <x v="20"/>
    <x v="4"/>
    <x v="279"/>
  </r>
  <r>
    <n v="3791506"/>
    <d v="2017-05-04T20:46:06"/>
    <d v="2017-05-04T21:01:08"/>
    <n v="902"/>
    <x v="93"/>
    <x v="198"/>
    <x v="0"/>
    <x v="0"/>
    <n v="1987"/>
    <x v="20"/>
    <x v="4"/>
    <x v="280"/>
  </r>
  <r>
    <n v="932001"/>
    <d v="2017-02-08T09:29:32"/>
    <d v="2017-02-08T09:37:02"/>
    <n v="449"/>
    <x v="177"/>
    <x v="154"/>
    <x v="0"/>
    <x v="2"/>
    <n v="1985"/>
    <x v="22"/>
    <x v="0"/>
    <x v="281"/>
  </r>
  <r>
    <n v="261652"/>
    <d v="2017-01-13T11:48:49"/>
    <d v="2017-01-13T12:00:39"/>
    <n v="709"/>
    <x v="190"/>
    <x v="26"/>
    <x v="0"/>
    <x v="0"/>
    <n v="1968"/>
    <x v="21"/>
    <x v="5"/>
    <x v="282"/>
  </r>
  <r>
    <n v="5465012"/>
    <d v="2017-06-07T19:07:50"/>
    <d v="2017-06-07T19:13:39"/>
    <n v="348"/>
    <x v="111"/>
    <x v="199"/>
    <x v="0"/>
    <x v="1"/>
    <m/>
    <x v="3"/>
    <x v="0"/>
    <x v="283"/>
  </r>
  <r>
    <n v="5353666"/>
    <d v="2017-06-05T17:52:29"/>
    <d v="2017-06-05T18:10:02"/>
    <n v="1053"/>
    <x v="190"/>
    <x v="200"/>
    <x v="0"/>
    <x v="0"/>
    <n v="1986"/>
    <x v="0"/>
    <x v="1"/>
    <x v="284"/>
  </r>
  <r>
    <n v="3244281"/>
    <d v="2017-04-24T07:51:42"/>
    <d v="2017-04-24T08:02:44"/>
    <n v="662"/>
    <x v="44"/>
    <x v="29"/>
    <x v="0"/>
    <x v="0"/>
    <n v="1967"/>
    <x v="44"/>
    <x v="1"/>
    <x v="285"/>
  </r>
  <r>
    <n v="2674970"/>
    <d v="2017-04-12T07:12:29"/>
    <d v="2017-04-12T07:15:41"/>
    <n v="191"/>
    <x v="170"/>
    <x v="64"/>
    <x v="0"/>
    <x v="0"/>
    <n v="1975"/>
    <x v="15"/>
    <x v="0"/>
    <x v="286"/>
  </r>
  <r>
    <n v="2722449"/>
    <d v="2017-04-12T22:58:30"/>
    <d v="2017-04-12T23:01:26"/>
    <n v="175"/>
    <x v="191"/>
    <x v="201"/>
    <x v="0"/>
    <x v="0"/>
    <n v="1974"/>
    <x v="19"/>
    <x v="0"/>
    <x v="287"/>
  </r>
  <r>
    <n v="1544609"/>
    <d v="2017-03-01T17:37:12"/>
    <d v="2017-03-01T17:49:26"/>
    <n v="733"/>
    <x v="69"/>
    <x v="24"/>
    <x v="0"/>
    <x v="0"/>
    <n v="1973"/>
    <x v="27"/>
    <x v="0"/>
    <x v="288"/>
  </r>
  <r>
    <n v="811593"/>
    <d v="2017-02-03T14:19:13"/>
    <d v="2017-02-03T14:23:52"/>
    <n v="278"/>
    <x v="192"/>
    <x v="202"/>
    <x v="1"/>
    <x v="1"/>
    <m/>
    <x v="3"/>
    <x v="5"/>
    <x v="289"/>
  </r>
  <r>
    <n v="4859668"/>
    <d v="2017-05-27T09:23:46"/>
    <d v="2017-05-27T09:58:45"/>
    <n v="2098"/>
    <x v="133"/>
    <x v="196"/>
    <x v="0"/>
    <x v="0"/>
    <n v="1977"/>
    <x v="34"/>
    <x v="6"/>
    <x v="290"/>
  </r>
  <r>
    <n v="2616793"/>
    <d v="2017-04-11T06:48:09"/>
    <d v="2017-04-11T06:52:22"/>
    <n v="252"/>
    <x v="193"/>
    <x v="203"/>
    <x v="0"/>
    <x v="2"/>
    <n v="1987"/>
    <x v="20"/>
    <x v="2"/>
    <x v="291"/>
  </r>
  <r>
    <n v="2325362"/>
    <d v="2017-04-03T12:16:43"/>
    <d v="2017-04-03T12:49:10"/>
    <n v="1946"/>
    <x v="190"/>
    <x v="26"/>
    <x v="0"/>
    <x v="0"/>
    <n v="1985"/>
    <x v="22"/>
    <x v="1"/>
    <x v="282"/>
  </r>
  <r>
    <n v="1855578"/>
    <d v="2017-03-13T05:46:42"/>
    <d v="2017-03-13T05:56:17"/>
    <n v="575"/>
    <x v="168"/>
    <x v="51"/>
    <x v="0"/>
    <x v="0"/>
    <n v="1975"/>
    <x v="15"/>
    <x v="1"/>
    <x v="292"/>
  </r>
  <r>
    <n v="1740477"/>
    <d v="2017-03-08T14:48:54"/>
    <d v="2017-03-08T15:07:33"/>
    <n v="1118"/>
    <x v="41"/>
    <x v="204"/>
    <x v="0"/>
    <x v="0"/>
    <n v="1963"/>
    <x v="32"/>
    <x v="0"/>
    <x v="293"/>
  </r>
  <r>
    <n v="5391272"/>
    <d v="2017-06-06T16:13:10"/>
    <d v="2017-06-06T17:00:54"/>
    <n v="2864"/>
    <x v="32"/>
    <x v="30"/>
    <x v="0"/>
    <x v="0"/>
    <n v="1988"/>
    <x v="12"/>
    <x v="2"/>
    <x v="33"/>
  </r>
  <r>
    <n v="1988318"/>
    <d v="2017-03-22T17:52:30"/>
    <d v="2017-03-22T18:07:59"/>
    <n v="929"/>
    <x v="69"/>
    <x v="167"/>
    <x v="0"/>
    <x v="0"/>
    <n v="1977"/>
    <x v="34"/>
    <x v="0"/>
    <x v="294"/>
  </r>
  <r>
    <n v="3231592"/>
    <d v="2017-04-23T18:30:20"/>
    <d v="2017-04-23T18:43:36"/>
    <n v="795"/>
    <x v="59"/>
    <x v="205"/>
    <x v="1"/>
    <x v="1"/>
    <m/>
    <x v="3"/>
    <x v="3"/>
    <x v="295"/>
  </r>
  <r>
    <n v="1800756"/>
    <d v="2017-03-09T18:55:24"/>
    <d v="2017-03-09T19:04:54"/>
    <n v="569"/>
    <x v="104"/>
    <x v="137"/>
    <x v="0"/>
    <x v="0"/>
    <n v="1983"/>
    <x v="8"/>
    <x v="4"/>
    <x v="296"/>
  </r>
  <r>
    <n v="4037086"/>
    <d v="2017-05-10T15:03:58"/>
    <d v="2017-05-10T15:19:42"/>
    <n v="943"/>
    <x v="194"/>
    <x v="206"/>
    <x v="0"/>
    <x v="0"/>
    <n v="1987"/>
    <x v="20"/>
    <x v="0"/>
    <x v="297"/>
  </r>
  <r>
    <n v="6328501"/>
    <d v="2017-06-22T20:25:13"/>
    <d v="2017-06-22T20:59:29"/>
    <n v="2056"/>
    <x v="195"/>
    <x v="48"/>
    <x v="1"/>
    <x v="1"/>
    <m/>
    <x v="3"/>
    <x v="4"/>
    <x v="298"/>
  </r>
  <r>
    <n v="1873481"/>
    <d v="2017-03-13T17:37:57"/>
    <d v="2017-03-13T17:47:57"/>
    <n v="600"/>
    <x v="36"/>
    <x v="207"/>
    <x v="0"/>
    <x v="0"/>
    <n v="1954"/>
    <x v="25"/>
    <x v="1"/>
    <x v="299"/>
  </r>
  <r>
    <n v="6145337"/>
    <d v="2017-06-20T08:10:29"/>
    <d v="2017-06-20T08:31:09"/>
    <n v="1239"/>
    <x v="196"/>
    <x v="208"/>
    <x v="0"/>
    <x v="0"/>
    <n v="1981"/>
    <x v="28"/>
    <x v="2"/>
    <x v="300"/>
  </r>
  <r>
    <n v="60804"/>
    <d v="2017-01-04T16:57:14"/>
    <d v="2017-01-04T17:06:56"/>
    <n v="582"/>
    <x v="192"/>
    <x v="209"/>
    <x v="0"/>
    <x v="0"/>
    <n v="1987"/>
    <x v="20"/>
    <x v="0"/>
    <x v="301"/>
  </r>
  <r>
    <n v="6157470"/>
    <d v="2017-06-20T11:41:34"/>
    <d v="2017-06-20T12:13:23"/>
    <n v="1909"/>
    <x v="150"/>
    <x v="210"/>
    <x v="0"/>
    <x v="2"/>
    <n v="1973"/>
    <x v="27"/>
    <x v="2"/>
    <x v="302"/>
  </r>
  <r>
    <n v="97974"/>
    <d v="2017-01-05T19:28:58"/>
    <d v="2017-01-05T19:35:37"/>
    <n v="398"/>
    <x v="42"/>
    <x v="167"/>
    <x v="0"/>
    <x v="0"/>
    <n v="1964"/>
    <x v="45"/>
    <x v="4"/>
    <x v="303"/>
  </r>
  <r>
    <n v="1531863"/>
    <d v="2017-03-01T09:33:16"/>
    <d v="2017-03-01T09:36:10"/>
    <n v="174"/>
    <x v="190"/>
    <x v="50"/>
    <x v="0"/>
    <x v="0"/>
    <n v="1977"/>
    <x v="34"/>
    <x v="0"/>
    <x v="304"/>
  </r>
  <r>
    <n v="3836835"/>
    <d v="2017-05-06T13:27:21"/>
    <d v="2017-05-06T13:53:20"/>
    <n v="1559"/>
    <x v="197"/>
    <x v="211"/>
    <x v="0"/>
    <x v="0"/>
    <n v="1971"/>
    <x v="6"/>
    <x v="6"/>
    <x v="305"/>
  </r>
  <r>
    <n v="4603213"/>
    <d v="2017-05-21T13:23:50"/>
    <d v="2017-05-21T13:41:32"/>
    <n v="1061"/>
    <x v="198"/>
    <x v="70"/>
    <x v="0"/>
    <x v="2"/>
    <n v="1985"/>
    <x v="22"/>
    <x v="3"/>
    <x v="306"/>
  </r>
  <r>
    <n v="5578346"/>
    <d v="2017-06-09T16:19:59"/>
    <d v="2017-06-09T16:26:33"/>
    <n v="394"/>
    <x v="199"/>
    <x v="150"/>
    <x v="0"/>
    <x v="0"/>
    <n v="1963"/>
    <x v="32"/>
    <x v="5"/>
    <x v="307"/>
  </r>
  <r>
    <n v="6727845"/>
    <d v="2017-06-29T16:10:34"/>
    <d v="2017-06-29T16:19:52"/>
    <n v="558"/>
    <x v="200"/>
    <x v="134"/>
    <x v="0"/>
    <x v="0"/>
    <n v="1965"/>
    <x v="14"/>
    <x v="4"/>
    <x v="308"/>
  </r>
  <r>
    <n v="638046"/>
    <d v="2017-01-28T13:52:24"/>
    <d v="2017-01-28T13:56:03"/>
    <n v="218"/>
    <x v="133"/>
    <x v="212"/>
    <x v="0"/>
    <x v="2"/>
    <n v="1968"/>
    <x v="21"/>
    <x v="6"/>
    <x v="309"/>
  </r>
  <r>
    <n v="5767534"/>
    <d v="2017-06-12T20:45:02"/>
    <d v="2017-06-12T20:56:56"/>
    <n v="713"/>
    <x v="25"/>
    <x v="124"/>
    <x v="0"/>
    <x v="0"/>
    <n v="1985"/>
    <x v="22"/>
    <x v="1"/>
    <x v="310"/>
  </r>
  <r>
    <n v="5610896"/>
    <d v="2017-06-10T08:54:04"/>
    <d v="2017-06-10T08:57:29"/>
    <n v="205"/>
    <x v="201"/>
    <x v="203"/>
    <x v="0"/>
    <x v="0"/>
    <n v="1981"/>
    <x v="28"/>
    <x v="6"/>
    <x v="311"/>
  </r>
  <r>
    <n v="6675217"/>
    <d v="2017-06-28T18:24:33"/>
    <d v="2017-06-28T18:32:05"/>
    <n v="451"/>
    <x v="15"/>
    <x v="213"/>
    <x v="0"/>
    <x v="0"/>
    <n v="1956"/>
    <x v="31"/>
    <x v="0"/>
    <x v="312"/>
  </r>
  <r>
    <n v="5292881"/>
    <d v="2017-06-04T13:01:29"/>
    <d v="2017-06-04T13:09:29"/>
    <n v="480"/>
    <x v="102"/>
    <x v="214"/>
    <x v="0"/>
    <x v="0"/>
    <n v="1998"/>
    <x v="51"/>
    <x v="3"/>
    <x v="313"/>
  </r>
  <r>
    <n v="508616"/>
    <d v="2017-01-23T13:54:01"/>
    <d v="2017-01-23T14:00:06"/>
    <n v="364"/>
    <x v="10"/>
    <x v="96"/>
    <x v="0"/>
    <x v="0"/>
    <n v="1980"/>
    <x v="29"/>
    <x v="1"/>
    <x v="314"/>
  </r>
  <r>
    <n v="6094716"/>
    <d v="2017-06-18T20:41:38"/>
    <d v="2017-06-18T20:56:18"/>
    <n v="879"/>
    <x v="202"/>
    <x v="215"/>
    <x v="0"/>
    <x v="2"/>
    <n v="1982"/>
    <x v="1"/>
    <x v="3"/>
    <x v="315"/>
  </r>
  <r>
    <n v="13019"/>
    <d v="2017-01-01T18:26:30"/>
    <d v="2017-01-01T18:38:43"/>
    <n v="732"/>
    <x v="23"/>
    <x v="190"/>
    <x v="0"/>
    <x v="0"/>
    <n v="1967"/>
    <x v="44"/>
    <x v="3"/>
    <x v="316"/>
  </r>
  <r>
    <n v="4841890"/>
    <d v="2017-05-26T17:51:21"/>
    <d v="2017-05-26T17:57:44"/>
    <n v="383"/>
    <x v="203"/>
    <x v="216"/>
    <x v="1"/>
    <x v="1"/>
    <m/>
    <x v="3"/>
    <x v="5"/>
    <x v="317"/>
  </r>
  <r>
    <n v="164991"/>
    <d v="2017-01-10T16:10:04"/>
    <d v="2017-01-10T16:16:56"/>
    <n v="412"/>
    <x v="204"/>
    <x v="176"/>
    <x v="0"/>
    <x v="0"/>
    <n v="1987"/>
    <x v="20"/>
    <x v="2"/>
    <x v="318"/>
  </r>
  <r>
    <n v="6485193"/>
    <d v="2017-06-25T18:37:01"/>
    <d v="2017-06-25T19:08:39"/>
    <n v="1898"/>
    <x v="133"/>
    <x v="217"/>
    <x v="1"/>
    <x v="1"/>
    <m/>
    <x v="3"/>
    <x v="3"/>
    <x v="319"/>
  </r>
  <r>
    <n v="2708797"/>
    <d v="2017-04-12T18:18:26"/>
    <d v="2017-04-12T18:23:12"/>
    <n v="286"/>
    <x v="205"/>
    <x v="218"/>
    <x v="0"/>
    <x v="0"/>
    <n v="1967"/>
    <x v="44"/>
    <x v="0"/>
    <x v="320"/>
  </r>
  <r>
    <n v="5437998"/>
    <d v="2017-06-07T13:20:57"/>
    <d v="2017-06-07T13:28:22"/>
    <n v="444"/>
    <x v="206"/>
    <x v="67"/>
    <x v="0"/>
    <x v="0"/>
    <n v="1992"/>
    <x v="4"/>
    <x v="0"/>
    <x v="321"/>
  </r>
  <r>
    <n v="333045"/>
    <d v="2017-01-16T19:09:31"/>
    <d v="2017-01-16T19:21:00"/>
    <n v="689"/>
    <x v="207"/>
    <x v="129"/>
    <x v="0"/>
    <x v="0"/>
    <n v="1989"/>
    <x v="33"/>
    <x v="1"/>
    <x v="322"/>
  </r>
  <r>
    <n v="2914400"/>
    <d v="2017-04-16T20:12:34"/>
    <d v="2017-04-16T20:31:18"/>
    <n v="1123"/>
    <x v="44"/>
    <x v="88"/>
    <x v="1"/>
    <x v="1"/>
    <m/>
    <x v="3"/>
    <x v="3"/>
    <x v="323"/>
  </r>
  <r>
    <n v="5612834"/>
    <d v="2017-06-10T09:43:47"/>
    <d v="2017-06-10T09:48:53"/>
    <n v="306"/>
    <x v="208"/>
    <x v="48"/>
    <x v="0"/>
    <x v="2"/>
    <n v="1966"/>
    <x v="30"/>
    <x v="6"/>
    <x v="324"/>
  </r>
  <r>
    <n v="1656022"/>
    <d v="2017-03-05T20:29:23"/>
    <d v="2017-03-05T20:34:59"/>
    <n v="335"/>
    <x v="78"/>
    <x v="219"/>
    <x v="0"/>
    <x v="2"/>
    <n v="1973"/>
    <x v="27"/>
    <x v="3"/>
    <x v="325"/>
  </r>
  <r>
    <n v="5519049"/>
    <d v="2017-06-08T17:38:44"/>
    <d v="2017-06-08T17:48:31"/>
    <n v="586"/>
    <x v="209"/>
    <x v="220"/>
    <x v="0"/>
    <x v="0"/>
    <n v="1981"/>
    <x v="28"/>
    <x v="4"/>
    <x v="326"/>
  </r>
  <r>
    <n v="3311490"/>
    <d v="2017-04-26T08:27:02"/>
    <d v="2017-04-26T08:32:33"/>
    <n v="331"/>
    <x v="33"/>
    <x v="221"/>
    <x v="0"/>
    <x v="2"/>
    <n v="1981"/>
    <x v="28"/>
    <x v="0"/>
    <x v="327"/>
  </r>
  <r>
    <n v="1992476"/>
    <d v="2017-03-22T19:31:30"/>
    <d v="2017-03-22T19:36:54"/>
    <n v="323"/>
    <x v="210"/>
    <x v="222"/>
    <x v="0"/>
    <x v="2"/>
    <n v="1979"/>
    <x v="11"/>
    <x v="0"/>
    <x v="328"/>
  </r>
  <r>
    <n v="1228070"/>
    <d v="2017-02-21T08:40:42"/>
    <d v="2017-02-21T09:06:16"/>
    <n v="1534"/>
    <x v="51"/>
    <x v="21"/>
    <x v="0"/>
    <x v="1"/>
    <m/>
    <x v="3"/>
    <x v="2"/>
    <x v="329"/>
  </r>
  <r>
    <n v="4838030"/>
    <d v="2017-05-26T17:04:59"/>
    <d v="2017-05-26T17:35:44"/>
    <n v="1844"/>
    <x v="98"/>
    <x v="223"/>
    <x v="0"/>
    <x v="0"/>
    <n v="1969"/>
    <x v="46"/>
    <x v="5"/>
    <x v="330"/>
  </r>
  <r>
    <n v="3730330"/>
    <d v="2017-05-03T19:33:19"/>
    <d v="2017-05-03T19:35:26"/>
    <n v="127"/>
    <x v="211"/>
    <x v="224"/>
    <x v="0"/>
    <x v="0"/>
    <n v="1986"/>
    <x v="0"/>
    <x v="0"/>
    <x v="331"/>
  </r>
  <r>
    <n v="4744323"/>
    <d v="2017-05-24T12:18:46"/>
    <d v="2017-05-24T12:22:57"/>
    <n v="250"/>
    <x v="164"/>
    <x v="43"/>
    <x v="0"/>
    <x v="0"/>
    <n v="1968"/>
    <x v="21"/>
    <x v="0"/>
    <x v="332"/>
  </r>
  <r>
    <n v="1336431"/>
    <d v="2017-02-24T05:58:15"/>
    <d v="2017-02-24T06:07:23"/>
    <n v="548"/>
    <x v="172"/>
    <x v="225"/>
    <x v="0"/>
    <x v="0"/>
    <n v="1991"/>
    <x v="35"/>
    <x v="5"/>
    <x v="333"/>
  </r>
  <r>
    <n v="3499018"/>
    <d v="2017-04-29T16:57:01"/>
    <d v="2017-04-29T17:01:13"/>
    <n v="251"/>
    <x v="26"/>
    <x v="97"/>
    <x v="0"/>
    <x v="2"/>
    <n v="1993"/>
    <x v="7"/>
    <x v="6"/>
    <x v="334"/>
  </r>
  <r>
    <n v="5224207"/>
    <d v="2017-06-03T09:46:35"/>
    <d v="2017-06-03T09:49:07"/>
    <n v="152"/>
    <x v="212"/>
    <x v="29"/>
    <x v="0"/>
    <x v="0"/>
    <n v="1989"/>
    <x v="33"/>
    <x v="6"/>
    <x v="335"/>
  </r>
  <r>
    <n v="90239"/>
    <d v="2017-01-05T16:29:01"/>
    <d v="2017-01-05T16:35:35"/>
    <n v="393"/>
    <x v="60"/>
    <x v="226"/>
    <x v="0"/>
    <x v="0"/>
    <n v="1967"/>
    <x v="44"/>
    <x v="4"/>
    <x v="336"/>
  </r>
  <r>
    <n v="5028629"/>
    <d v="2017-05-31T07:53:14"/>
    <d v="2017-05-31T08:10:39"/>
    <n v="1044"/>
    <x v="92"/>
    <x v="91"/>
    <x v="0"/>
    <x v="0"/>
    <n v="1958"/>
    <x v="48"/>
    <x v="0"/>
    <x v="337"/>
  </r>
  <r>
    <n v="2151889"/>
    <d v="2017-03-28T17:39:12"/>
    <d v="2017-03-28T17:58:27"/>
    <n v="1154"/>
    <x v="192"/>
    <x v="227"/>
    <x v="0"/>
    <x v="0"/>
    <n v="1986"/>
    <x v="0"/>
    <x v="2"/>
    <x v="338"/>
  </r>
  <r>
    <n v="1614133"/>
    <d v="2017-03-03T16:13:57"/>
    <d v="2017-03-03T16:16:34"/>
    <n v="157"/>
    <x v="95"/>
    <x v="181"/>
    <x v="0"/>
    <x v="0"/>
    <n v="1959"/>
    <x v="43"/>
    <x v="5"/>
    <x v="339"/>
  </r>
  <r>
    <n v="3679761"/>
    <d v="2017-05-03T05:47:07"/>
    <d v="2017-05-03T05:51:31"/>
    <n v="263"/>
    <x v="122"/>
    <x v="105"/>
    <x v="0"/>
    <x v="0"/>
    <n v="1983"/>
    <x v="8"/>
    <x v="0"/>
    <x v="340"/>
  </r>
  <r>
    <n v="2046243"/>
    <d v="2017-03-24T17:03:32"/>
    <d v="2017-03-24T17:13:08"/>
    <n v="576"/>
    <x v="213"/>
    <x v="161"/>
    <x v="0"/>
    <x v="0"/>
    <n v="1952"/>
    <x v="52"/>
    <x v="5"/>
    <x v="341"/>
  </r>
  <r>
    <n v="2797272"/>
    <d v="2017-04-14T13:40:19"/>
    <d v="2017-04-14T13:47:25"/>
    <n v="425"/>
    <x v="191"/>
    <x v="228"/>
    <x v="0"/>
    <x v="0"/>
    <n v="1983"/>
    <x v="8"/>
    <x v="5"/>
    <x v="342"/>
  </r>
  <r>
    <n v="2336276"/>
    <d v="2017-04-03T16:59:56"/>
    <d v="2017-04-03T17:09:52"/>
    <n v="595"/>
    <x v="6"/>
    <x v="229"/>
    <x v="0"/>
    <x v="0"/>
    <n v="1977"/>
    <x v="34"/>
    <x v="1"/>
    <x v="343"/>
  </r>
  <r>
    <n v="1650797"/>
    <d v="2017-03-05T15:57:43"/>
    <d v="2017-03-05T16:05:10"/>
    <n v="446"/>
    <x v="29"/>
    <x v="107"/>
    <x v="0"/>
    <x v="0"/>
    <n v="1975"/>
    <x v="15"/>
    <x v="3"/>
    <x v="344"/>
  </r>
  <r>
    <n v="2222971"/>
    <d v="2017-03-30T16:24:21"/>
    <d v="2017-03-30T16:40:15"/>
    <n v="953"/>
    <x v="214"/>
    <x v="230"/>
    <x v="0"/>
    <x v="2"/>
    <n v="1976"/>
    <x v="23"/>
    <x v="4"/>
    <x v="345"/>
  </r>
  <r>
    <n v="5229439"/>
    <d v="2017-06-03T11:28:10"/>
    <d v="2017-06-03T11:32:34"/>
    <n v="264"/>
    <x v="24"/>
    <x v="231"/>
    <x v="0"/>
    <x v="0"/>
    <n v="1986"/>
    <x v="0"/>
    <x v="6"/>
    <x v="346"/>
  </r>
  <r>
    <n v="6124133"/>
    <d v="2017-06-19T14:16:03"/>
    <d v="2017-06-19T14:26:29"/>
    <n v="626"/>
    <x v="184"/>
    <x v="75"/>
    <x v="0"/>
    <x v="2"/>
    <n v="1978"/>
    <x v="13"/>
    <x v="1"/>
    <x v="347"/>
  </r>
  <r>
    <n v="2986961"/>
    <d v="2017-04-18T09:52:33"/>
    <d v="2017-04-18T09:56:49"/>
    <n v="255"/>
    <x v="215"/>
    <x v="232"/>
    <x v="0"/>
    <x v="0"/>
    <n v="1990"/>
    <x v="24"/>
    <x v="2"/>
    <x v="348"/>
  </r>
  <r>
    <n v="484619"/>
    <d v="2017-01-22T12:59:25"/>
    <d v="2017-01-22T13:17:49"/>
    <n v="1104"/>
    <x v="216"/>
    <x v="233"/>
    <x v="1"/>
    <x v="1"/>
    <m/>
    <x v="3"/>
    <x v="3"/>
    <x v="349"/>
  </r>
  <r>
    <n v="6513933"/>
    <d v="2017-06-26T10:08:20"/>
    <d v="2017-06-26T10:11:50"/>
    <n v="210"/>
    <x v="204"/>
    <x v="234"/>
    <x v="0"/>
    <x v="0"/>
    <n v="1986"/>
    <x v="0"/>
    <x v="1"/>
    <x v="350"/>
  </r>
  <r>
    <n v="4066898"/>
    <d v="2017-05-11T00:02:07"/>
    <d v="2017-05-11T00:09:30"/>
    <n v="443"/>
    <x v="32"/>
    <x v="235"/>
    <x v="0"/>
    <x v="0"/>
    <n v="1990"/>
    <x v="24"/>
    <x v="4"/>
    <x v="351"/>
  </r>
  <r>
    <n v="5910105"/>
    <d v="2017-06-15T09:44:31"/>
    <d v="2017-06-15T09:57:30"/>
    <n v="778"/>
    <x v="80"/>
    <x v="236"/>
    <x v="0"/>
    <x v="0"/>
    <n v="1983"/>
    <x v="8"/>
    <x v="4"/>
    <x v="352"/>
  </r>
  <r>
    <n v="525383"/>
    <d v="2017-01-24T22:36:13"/>
    <d v="2017-01-24T22:51:49"/>
    <n v="935"/>
    <x v="217"/>
    <x v="237"/>
    <x v="0"/>
    <x v="2"/>
    <n v="1971"/>
    <x v="6"/>
    <x v="2"/>
    <x v="353"/>
  </r>
  <r>
    <n v="4476647"/>
    <d v="2017-05-19T06:45:39"/>
    <d v="2017-05-19T06:57:13"/>
    <n v="693"/>
    <x v="133"/>
    <x v="198"/>
    <x v="0"/>
    <x v="1"/>
    <m/>
    <x v="3"/>
    <x v="5"/>
    <x v="354"/>
  </r>
  <r>
    <n v="6202918"/>
    <d v="2017-06-21T00:51:14"/>
    <d v="2017-06-21T00:59:12"/>
    <n v="478"/>
    <x v="218"/>
    <x v="238"/>
    <x v="0"/>
    <x v="0"/>
    <n v="1981"/>
    <x v="28"/>
    <x v="0"/>
    <x v="355"/>
  </r>
  <r>
    <n v="2700762"/>
    <d v="2017-04-12T16:58:18"/>
    <d v="2017-04-12T17:08:47"/>
    <n v="629"/>
    <x v="219"/>
    <x v="111"/>
    <x v="1"/>
    <x v="1"/>
    <m/>
    <x v="3"/>
    <x v="0"/>
    <x v="356"/>
  </r>
  <r>
    <n v="2521692"/>
    <d v="2017-04-09T06:42:24"/>
    <d v="2017-04-09T06:48:37"/>
    <n v="373"/>
    <x v="220"/>
    <x v="57"/>
    <x v="0"/>
    <x v="0"/>
    <n v="1988"/>
    <x v="12"/>
    <x v="3"/>
    <x v="357"/>
  </r>
  <r>
    <n v="5032247"/>
    <d v="2017-05-31T08:40:19"/>
    <d v="2017-05-31T09:04:06"/>
    <n v="1427"/>
    <x v="221"/>
    <x v="68"/>
    <x v="0"/>
    <x v="2"/>
    <n v="1981"/>
    <x v="28"/>
    <x v="0"/>
    <x v="358"/>
  </r>
  <r>
    <n v="5644424"/>
    <d v="2017-06-10T17:07:27"/>
    <d v="2017-06-10T17:54:20"/>
    <n v="2812"/>
    <x v="222"/>
    <x v="214"/>
    <x v="1"/>
    <x v="1"/>
    <m/>
    <x v="3"/>
    <x v="6"/>
    <x v="359"/>
  </r>
  <r>
    <n v="2653382"/>
    <d v="2017-04-11T17:41:17"/>
    <d v="2017-04-11T17:55:11"/>
    <n v="833"/>
    <x v="42"/>
    <x v="239"/>
    <x v="1"/>
    <x v="1"/>
    <m/>
    <x v="3"/>
    <x v="2"/>
    <x v="360"/>
  </r>
  <r>
    <n v="5709658"/>
    <d v="2017-06-11T20:41:12"/>
    <d v="2017-06-11T20:47:06"/>
    <n v="354"/>
    <x v="223"/>
    <x v="71"/>
    <x v="0"/>
    <x v="0"/>
    <n v="1985"/>
    <x v="22"/>
    <x v="3"/>
    <x v="361"/>
  </r>
  <r>
    <n v="6424275"/>
    <d v="2017-06-24T17:09:41"/>
    <d v="2017-06-24T17:24:46"/>
    <n v="905"/>
    <x v="84"/>
    <x v="240"/>
    <x v="0"/>
    <x v="0"/>
    <n v="1982"/>
    <x v="1"/>
    <x v="6"/>
    <x v="362"/>
  </r>
  <r>
    <n v="4072316"/>
    <d v="2017-05-11T07:51:03"/>
    <d v="2017-05-11T08:08:35"/>
    <n v="1052"/>
    <x v="224"/>
    <x v="241"/>
    <x v="0"/>
    <x v="0"/>
    <n v="1994"/>
    <x v="26"/>
    <x v="4"/>
    <x v="363"/>
  </r>
  <r>
    <n v="3134923"/>
    <d v="2017-04-21T15:09:21"/>
    <d v="2017-04-21T15:16:16"/>
    <n v="414"/>
    <x v="225"/>
    <x v="242"/>
    <x v="0"/>
    <x v="0"/>
    <n v="1962"/>
    <x v="42"/>
    <x v="5"/>
    <x v="364"/>
  </r>
  <r>
    <n v="5912605"/>
    <d v="2017-06-15T10:38:42"/>
    <d v="2017-06-15T10:45:04"/>
    <n v="382"/>
    <x v="16"/>
    <x v="205"/>
    <x v="0"/>
    <x v="0"/>
    <n v="1983"/>
    <x v="8"/>
    <x v="4"/>
    <x v="365"/>
  </r>
  <r>
    <n v="3429349"/>
    <d v="2017-04-28T15:16:55"/>
    <d v="2017-04-28T15:19:43"/>
    <n v="167"/>
    <x v="111"/>
    <x v="243"/>
    <x v="0"/>
    <x v="0"/>
    <n v="1975"/>
    <x v="15"/>
    <x v="5"/>
    <x v="366"/>
  </r>
  <r>
    <n v="2335375"/>
    <d v="2017-04-03T16:44:05"/>
    <d v="2017-04-03T17:01:22"/>
    <n v="1036"/>
    <x v="47"/>
    <x v="122"/>
    <x v="0"/>
    <x v="0"/>
    <n v="1961"/>
    <x v="39"/>
    <x v="1"/>
    <x v="367"/>
  </r>
  <r>
    <n v="5212058"/>
    <d v="2017-06-02T20:05:05"/>
    <d v="2017-06-02T20:10:53"/>
    <n v="347"/>
    <x v="226"/>
    <x v="28"/>
    <x v="0"/>
    <x v="2"/>
    <n v="1972"/>
    <x v="9"/>
    <x v="5"/>
    <x v="368"/>
  </r>
  <r>
    <n v="6632689"/>
    <d v="2017-06-28T08:00:44"/>
    <d v="2017-06-28T08:05:29"/>
    <n v="285"/>
    <x v="135"/>
    <x v="244"/>
    <x v="0"/>
    <x v="2"/>
    <n v="1952"/>
    <x v="52"/>
    <x v="0"/>
    <x v="369"/>
  </r>
  <r>
    <n v="6577293"/>
    <d v="2017-06-27T10:07:34"/>
    <d v="2017-06-27T10:11:34"/>
    <n v="240"/>
    <x v="227"/>
    <x v="245"/>
    <x v="0"/>
    <x v="0"/>
    <n v="1986"/>
    <x v="0"/>
    <x v="2"/>
    <x v="370"/>
  </r>
  <r>
    <n v="789042"/>
    <d v="2017-02-02T18:30:51"/>
    <d v="2017-02-02T18:38:52"/>
    <n v="480"/>
    <x v="47"/>
    <x v="245"/>
    <x v="0"/>
    <x v="2"/>
    <n v="1988"/>
    <x v="12"/>
    <x v="4"/>
    <x v="371"/>
  </r>
  <r>
    <n v="533071"/>
    <d v="2017-01-25T08:54:16"/>
    <d v="2017-01-25T09:03:40"/>
    <n v="563"/>
    <x v="228"/>
    <x v="84"/>
    <x v="0"/>
    <x v="0"/>
    <n v="1988"/>
    <x v="12"/>
    <x v="0"/>
    <x v="372"/>
  </r>
  <r>
    <n v="1161267"/>
    <d v="2017-02-19T12:05:44"/>
    <d v="2017-02-19T12:19:13"/>
    <n v="809"/>
    <x v="229"/>
    <x v="180"/>
    <x v="0"/>
    <x v="2"/>
    <n v="1987"/>
    <x v="20"/>
    <x v="3"/>
    <x v="373"/>
  </r>
  <r>
    <n v="1460540"/>
    <d v="2017-02-27T16:24:58"/>
    <d v="2017-02-27T16:33:00"/>
    <n v="482"/>
    <x v="23"/>
    <x v="73"/>
    <x v="0"/>
    <x v="2"/>
    <n v="1985"/>
    <x v="22"/>
    <x v="1"/>
    <x v="374"/>
  </r>
  <r>
    <n v="413501"/>
    <d v="2017-01-19T18:05:19"/>
    <d v="2017-01-19T18:19:23"/>
    <n v="843"/>
    <x v="230"/>
    <x v="25"/>
    <x v="0"/>
    <x v="0"/>
    <n v="1998"/>
    <x v="51"/>
    <x v="4"/>
    <x v="375"/>
  </r>
  <r>
    <n v="1774470"/>
    <d v="2017-03-09T09:20:42"/>
    <d v="2017-03-09T09:38:33"/>
    <n v="1071"/>
    <x v="231"/>
    <x v="58"/>
    <x v="0"/>
    <x v="0"/>
    <n v="1994"/>
    <x v="26"/>
    <x v="4"/>
    <x v="376"/>
  </r>
  <r>
    <n v="4245289"/>
    <d v="2017-05-15T12:54:45"/>
    <d v="2017-05-15T12:58:52"/>
    <n v="247"/>
    <x v="232"/>
    <x v="246"/>
    <x v="0"/>
    <x v="0"/>
    <n v="1981"/>
    <x v="28"/>
    <x v="1"/>
    <x v="377"/>
  </r>
  <r>
    <n v="6636090"/>
    <d v="2017-06-28T08:35:17"/>
    <d v="2017-06-28T08:39:01"/>
    <n v="224"/>
    <x v="233"/>
    <x v="153"/>
    <x v="0"/>
    <x v="0"/>
    <n v="1991"/>
    <x v="35"/>
    <x v="0"/>
    <x v="378"/>
  </r>
  <r>
    <n v="4347329"/>
    <d v="2017-05-17T06:54:15"/>
    <d v="2017-05-17T06:59:59"/>
    <n v="344"/>
    <x v="234"/>
    <x v="145"/>
    <x v="0"/>
    <x v="0"/>
    <n v="1985"/>
    <x v="22"/>
    <x v="0"/>
    <x v="379"/>
  </r>
  <r>
    <n v="1723451"/>
    <d v="2017-03-08T08:03:08"/>
    <d v="2017-03-08T08:12:10"/>
    <n v="542"/>
    <x v="84"/>
    <x v="139"/>
    <x v="0"/>
    <x v="0"/>
    <n v="1950"/>
    <x v="53"/>
    <x v="0"/>
    <x v="380"/>
  </r>
  <r>
    <n v="5370049"/>
    <d v="2017-06-05T22:27:19"/>
    <d v="2017-06-05T22:44:07"/>
    <n v="1007"/>
    <x v="235"/>
    <x v="1"/>
    <x v="0"/>
    <x v="0"/>
    <n v="1984"/>
    <x v="2"/>
    <x v="1"/>
    <x v="381"/>
  </r>
  <r>
    <n v="5990561"/>
    <d v="2017-06-16T16:00:44"/>
    <d v="2017-06-16T16:28:06"/>
    <n v="1641"/>
    <x v="236"/>
    <x v="128"/>
    <x v="0"/>
    <x v="0"/>
    <n v="1971"/>
    <x v="6"/>
    <x v="5"/>
    <x v="382"/>
  </r>
  <r>
    <n v="945491"/>
    <d v="2017-02-08T16:16:01"/>
    <d v="2017-02-08T16:21:48"/>
    <n v="346"/>
    <x v="159"/>
    <x v="91"/>
    <x v="0"/>
    <x v="2"/>
    <n v="1966"/>
    <x v="30"/>
    <x v="0"/>
    <x v="383"/>
  </r>
  <r>
    <n v="4605460"/>
    <d v="2017-05-21T13:49:52"/>
    <d v="2017-05-21T14:00:06"/>
    <n v="613"/>
    <x v="57"/>
    <x v="94"/>
    <x v="0"/>
    <x v="0"/>
    <n v="1971"/>
    <x v="6"/>
    <x v="3"/>
    <x v="384"/>
  </r>
  <r>
    <n v="1257792"/>
    <d v="2017-02-22T07:32:34"/>
    <d v="2017-02-22T07:37:03"/>
    <n v="268"/>
    <x v="237"/>
    <x v="83"/>
    <x v="0"/>
    <x v="0"/>
    <n v="1991"/>
    <x v="35"/>
    <x v="0"/>
    <x v="385"/>
  </r>
  <r>
    <n v="6471975"/>
    <d v="2017-06-25T15:29:09"/>
    <d v="2017-06-25T15:45:38"/>
    <n v="989"/>
    <x v="238"/>
    <x v="17"/>
    <x v="0"/>
    <x v="2"/>
    <n v="1971"/>
    <x v="6"/>
    <x v="3"/>
    <x v="386"/>
  </r>
  <r>
    <n v="5546689"/>
    <d v="2017-06-09T08:07:37"/>
    <d v="2017-06-09T08:12:19"/>
    <n v="282"/>
    <x v="55"/>
    <x v="40"/>
    <x v="0"/>
    <x v="0"/>
    <n v="1991"/>
    <x v="35"/>
    <x v="5"/>
    <x v="387"/>
  </r>
  <r>
    <n v="2567163"/>
    <d v="2017-04-10T07:24:43"/>
    <d v="2017-04-10T07:30:32"/>
    <n v="349"/>
    <x v="140"/>
    <x v="247"/>
    <x v="0"/>
    <x v="0"/>
    <n v="1975"/>
    <x v="15"/>
    <x v="1"/>
    <x v="388"/>
  </r>
  <r>
    <n v="5400568"/>
    <d v="2017-06-06T18:14:34"/>
    <d v="2017-06-06T18:29:28"/>
    <n v="893"/>
    <x v="25"/>
    <x v="96"/>
    <x v="0"/>
    <x v="2"/>
    <n v="1970"/>
    <x v="50"/>
    <x v="2"/>
    <x v="389"/>
  </r>
  <r>
    <n v="6437691"/>
    <d v="2017-06-24T20:49:04"/>
    <d v="2017-06-24T21:01:39"/>
    <n v="755"/>
    <x v="111"/>
    <x v="67"/>
    <x v="0"/>
    <x v="0"/>
    <n v="1981"/>
    <x v="28"/>
    <x v="6"/>
    <x v="390"/>
  </r>
  <r>
    <n v="594062"/>
    <d v="2017-01-26T21:36:30"/>
    <d v="2017-01-26T21:39:51"/>
    <n v="201"/>
    <x v="239"/>
    <x v="248"/>
    <x v="0"/>
    <x v="0"/>
    <n v="1988"/>
    <x v="12"/>
    <x v="4"/>
    <x v="391"/>
  </r>
  <r>
    <n v="3419616"/>
    <d v="2017-04-28T12:22:54"/>
    <d v="2017-04-28T12:34:30"/>
    <n v="695"/>
    <x v="231"/>
    <x v="128"/>
    <x v="0"/>
    <x v="0"/>
    <n v="1990"/>
    <x v="24"/>
    <x v="5"/>
    <x v="392"/>
  </r>
  <r>
    <n v="4432667"/>
    <d v="2017-05-18T12:10:59"/>
    <d v="2017-05-18T12:18:40"/>
    <n v="461"/>
    <x v="42"/>
    <x v="249"/>
    <x v="0"/>
    <x v="0"/>
    <n v="1947"/>
    <x v="54"/>
    <x v="4"/>
    <x v="393"/>
  </r>
  <r>
    <n v="2783819"/>
    <d v="2017-04-14T09:11:27"/>
    <d v="2017-04-14T09:15:10"/>
    <n v="223"/>
    <x v="177"/>
    <x v="53"/>
    <x v="0"/>
    <x v="0"/>
    <n v="1974"/>
    <x v="19"/>
    <x v="5"/>
    <x v="394"/>
  </r>
  <r>
    <n v="6726492"/>
    <d v="2017-06-29T15:48:19"/>
    <d v="2017-06-29T16:01:37"/>
    <n v="797"/>
    <x v="64"/>
    <x v="68"/>
    <x v="1"/>
    <x v="1"/>
    <m/>
    <x v="3"/>
    <x v="4"/>
    <x v="395"/>
  </r>
  <r>
    <n v="2315732"/>
    <d v="2017-04-03T08:22:19"/>
    <d v="2017-04-03T08:26:42"/>
    <n v="262"/>
    <x v="52"/>
    <x v="47"/>
    <x v="0"/>
    <x v="0"/>
    <n v="1985"/>
    <x v="22"/>
    <x v="1"/>
    <x v="396"/>
  </r>
  <r>
    <n v="5689895"/>
    <d v="2017-06-11T15:21:39"/>
    <d v="2017-06-11T15:28:44"/>
    <n v="424"/>
    <x v="240"/>
    <x v="250"/>
    <x v="0"/>
    <x v="2"/>
    <n v="1956"/>
    <x v="31"/>
    <x v="3"/>
    <x v="397"/>
  </r>
  <r>
    <n v="5506007"/>
    <d v="2017-06-08T14:28:40"/>
    <d v="2017-06-08T14:38:52"/>
    <n v="612"/>
    <x v="169"/>
    <x v="45"/>
    <x v="1"/>
    <x v="1"/>
    <m/>
    <x v="3"/>
    <x v="4"/>
    <x v="398"/>
  </r>
  <r>
    <n v="2394909"/>
    <d v="2017-04-05T09:33:29"/>
    <d v="2017-04-05T09:51:41"/>
    <n v="1091"/>
    <x v="111"/>
    <x v="251"/>
    <x v="0"/>
    <x v="0"/>
    <n v="1951"/>
    <x v="17"/>
    <x v="0"/>
    <x v="399"/>
  </r>
  <r>
    <n v="6131499"/>
    <d v="2017-06-19T16:49:42"/>
    <d v="2017-06-19T16:59:27"/>
    <n v="584"/>
    <x v="241"/>
    <x v="63"/>
    <x v="0"/>
    <x v="0"/>
    <n v="1962"/>
    <x v="42"/>
    <x v="1"/>
    <x v="400"/>
  </r>
  <r>
    <n v="273552"/>
    <d v="2017-01-13T17:34:12"/>
    <d v="2017-01-13T17:39:03"/>
    <n v="290"/>
    <x v="167"/>
    <x v="7"/>
    <x v="0"/>
    <x v="0"/>
    <n v="1972"/>
    <x v="9"/>
    <x v="5"/>
    <x v="401"/>
  </r>
  <r>
    <n v="5532513"/>
    <d v="2017-06-08T20:01:47"/>
    <d v="2017-06-08T20:04:25"/>
    <n v="157"/>
    <x v="242"/>
    <x v="252"/>
    <x v="0"/>
    <x v="0"/>
    <n v="1988"/>
    <x v="12"/>
    <x v="4"/>
    <x v="402"/>
  </r>
  <r>
    <n v="2452997"/>
    <d v="2017-04-07T08:03:30"/>
    <d v="2017-04-07T08:19:45"/>
    <n v="975"/>
    <x v="89"/>
    <x v="88"/>
    <x v="0"/>
    <x v="0"/>
    <n v="1960"/>
    <x v="16"/>
    <x v="5"/>
    <x v="403"/>
  </r>
  <r>
    <n v="5797031"/>
    <d v="2017-06-13T13:07:27"/>
    <d v="2017-06-13T13:12:29"/>
    <n v="302"/>
    <x v="243"/>
    <x v="82"/>
    <x v="0"/>
    <x v="0"/>
    <n v="1942"/>
    <x v="36"/>
    <x v="2"/>
    <x v="404"/>
  </r>
  <r>
    <n v="4165560"/>
    <d v="2017-05-12T17:45:29"/>
    <d v="2017-05-12T18:04:14"/>
    <n v="1124"/>
    <x v="244"/>
    <x v="190"/>
    <x v="0"/>
    <x v="0"/>
    <n v="1993"/>
    <x v="7"/>
    <x v="5"/>
    <x v="405"/>
  </r>
  <r>
    <n v="246721"/>
    <d v="2017-01-12T22:20:03"/>
    <d v="2017-01-12T22:26:40"/>
    <n v="396"/>
    <x v="245"/>
    <x v="179"/>
    <x v="0"/>
    <x v="0"/>
    <n v="1971"/>
    <x v="6"/>
    <x v="4"/>
    <x v="406"/>
  </r>
  <r>
    <n v="2618484"/>
    <d v="2017-04-11T07:32:14"/>
    <d v="2017-04-11T08:00:17"/>
    <n v="1682"/>
    <x v="72"/>
    <x v="83"/>
    <x v="0"/>
    <x v="0"/>
    <n v="1986"/>
    <x v="0"/>
    <x v="2"/>
    <x v="407"/>
  </r>
  <r>
    <n v="588189"/>
    <d v="2017-01-26T18:32:26"/>
    <d v="2017-01-26T18:38:52"/>
    <n v="385"/>
    <x v="246"/>
    <x v="253"/>
    <x v="0"/>
    <x v="0"/>
    <n v="1981"/>
    <x v="28"/>
    <x v="4"/>
    <x v="408"/>
  </r>
  <r>
    <n v="4412004"/>
    <d v="2017-05-18T06:15:08"/>
    <d v="2017-05-18T06:43:56"/>
    <n v="1727"/>
    <x v="247"/>
    <x v="48"/>
    <x v="0"/>
    <x v="0"/>
    <n v="1992"/>
    <x v="4"/>
    <x v="4"/>
    <x v="409"/>
  </r>
  <r>
    <n v="1277230"/>
    <d v="2017-02-22T16:47:07"/>
    <d v="2017-02-22T16:55:32"/>
    <n v="505"/>
    <x v="221"/>
    <x v="176"/>
    <x v="0"/>
    <x v="0"/>
    <n v="1983"/>
    <x v="8"/>
    <x v="0"/>
    <x v="410"/>
  </r>
  <r>
    <n v="3989900"/>
    <d v="2017-05-09T17:38:17"/>
    <d v="2017-05-09T17:48:35"/>
    <n v="618"/>
    <x v="248"/>
    <x v="254"/>
    <x v="0"/>
    <x v="1"/>
    <m/>
    <x v="3"/>
    <x v="2"/>
    <x v="411"/>
  </r>
  <r>
    <n v="6373271"/>
    <d v="2017-06-23T16:54:54"/>
    <d v="2017-06-23T17:17:07"/>
    <n v="1333"/>
    <x v="167"/>
    <x v="255"/>
    <x v="0"/>
    <x v="0"/>
    <n v="1981"/>
    <x v="28"/>
    <x v="5"/>
    <x v="412"/>
  </r>
  <r>
    <n v="5570249"/>
    <d v="2017-06-09T14:27:56"/>
    <d v="2017-06-09T14:32:49"/>
    <n v="293"/>
    <x v="249"/>
    <x v="256"/>
    <x v="0"/>
    <x v="0"/>
    <n v="1982"/>
    <x v="1"/>
    <x v="5"/>
    <x v="413"/>
  </r>
  <r>
    <n v="6395164"/>
    <d v="2017-06-24T10:04:34"/>
    <d v="2017-06-24T10:15:57"/>
    <n v="683"/>
    <x v="250"/>
    <x v="257"/>
    <x v="0"/>
    <x v="2"/>
    <n v="1981"/>
    <x v="28"/>
    <x v="6"/>
    <x v="414"/>
  </r>
  <r>
    <n v="1835694"/>
    <d v="2017-03-11T15:31:28"/>
    <d v="2017-03-11T15:37:17"/>
    <n v="349"/>
    <x v="251"/>
    <x v="134"/>
    <x v="0"/>
    <x v="2"/>
    <n v="1962"/>
    <x v="42"/>
    <x v="6"/>
    <x v="415"/>
  </r>
  <r>
    <n v="4027948"/>
    <d v="2017-05-10T11:30:19"/>
    <d v="2017-05-10T11:42:13"/>
    <n v="714"/>
    <x v="252"/>
    <x v="232"/>
    <x v="0"/>
    <x v="2"/>
    <n v="1998"/>
    <x v="51"/>
    <x v="0"/>
    <x v="416"/>
  </r>
  <r>
    <n v="154707"/>
    <d v="2017-01-10T07:50:34"/>
    <d v="2017-01-10T07:53:43"/>
    <n v="189"/>
    <x v="253"/>
    <x v="258"/>
    <x v="0"/>
    <x v="0"/>
    <n v="1985"/>
    <x v="22"/>
    <x v="2"/>
    <x v="417"/>
  </r>
  <r>
    <n v="2547596"/>
    <d v="2017-04-09T16:09:06"/>
    <d v="2017-04-09T16:21:51"/>
    <n v="765"/>
    <x v="197"/>
    <x v="108"/>
    <x v="0"/>
    <x v="0"/>
    <n v="1995"/>
    <x v="18"/>
    <x v="3"/>
    <x v="418"/>
  </r>
  <r>
    <n v="5545571"/>
    <d v="2017-06-09T07:54:11"/>
    <d v="2017-06-09T07:58:49"/>
    <n v="278"/>
    <x v="73"/>
    <x v="258"/>
    <x v="0"/>
    <x v="0"/>
    <n v="1981"/>
    <x v="28"/>
    <x v="5"/>
    <x v="419"/>
  </r>
  <r>
    <n v="2554297"/>
    <d v="2017-04-09T17:46:21"/>
    <d v="2017-04-09T17:52:12"/>
    <n v="350"/>
    <x v="254"/>
    <x v="66"/>
    <x v="0"/>
    <x v="2"/>
    <n v="1982"/>
    <x v="1"/>
    <x v="3"/>
    <x v="420"/>
  </r>
  <r>
    <n v="1224012"/>
    <d v="2017-02-21T07:10:35"/>
    <d v="2017-02-21T07:21:36"/>
    <n v="661"/>
    <x v="255"/>
    <x v="220"/>
    <x v="0"/>
    <x v="0"/>
    <n v="1953"/>
    <x v="47"/>
    <x v="2"/>
    <x v="421"/>
  </r>
  <r>
    <n v="1767693"/>
    <d v="2017-03-09T07:54:14"/>
    <d v="2017-03-09T07:59:37"/>
    <n v="323"/>
    <x v="87"/>
    <x v="72"/>
    <x v="0"/>
    <x v="0"/>
    <n v="1991"/>
    <x v="35"/>
    <x v="4"/>
    <x v="422"/>
  </r>
  <r>
    <n v="3899420"/>
    <d v="2017-05-07T22:07:53"/>
    <d v="2017-05-07T22:16:27"/>
    <n v="514"/>
    <x v="256"/>
    <x v="246"/>
    <x v="0"/>
    <x v="0"/>
    <n v="1980"/>
    <x v="29"/>
    <x v="3"/>
    <x v="423"/>
  </r>
  <r>
    <n v="2267204"/>
    <d v="2017-04-01T20:14:08"/>
    <d v="2017-04-01T20:24:58"/>
    <n v="649"/>
    <x v="257"/>
    <x v="223"/>
    <x v="0"/>
    <x v="0"/>
    <n v="1950"/>
    <x v="53"/>
    <x v="6"/>
    <x v="424"/>
  </r>
  <r>
    <n v="1203329"/>
    <d v="2017-02-20T13:44:32"/>
    <d v="2017-02-20T14:01:17"/>
    <n v="1004"/>
    <x v="258"/>
    <x v="43"/>
    <x v="1"/>
    <x v="1"/>
    <m/>
    <x v="3"/>
    <x v="1"/>
    <x v="425"/>
  </r>
  <r>
    <n v="1940925"/>
    <d v="2017-03-21T09:32:28"/>
    <d v="2017-03-21T09:41:32"/>
    <n v="544"/>
    <x v="173"/>
    <x v="259"/>
    <x v="0"/>
    <x v="0"/>
    <n v="1989"/>
    <x v="33"/>
    <x v="2"/>
    <x v="426"/>
  </r>
  <r>
    <n v="3994748"/>
    <d v="2017-05-09T18:21:27"/>
    <d v="2017-05-09T18:31:04"/>
    <n v="577"/>
    <x v="259"/>
    <x v="257"/>
    <x v="0"/>
    <x v="0"/>
    <n v="1969"/>
    <x v="46"/>
    <x v="2"/>
    <x v="427"/>
  </r>
  <r>
    <n v="6045473"/>
    <d v="2017-06-17T20:22:12"/>
    <d v="2017-06-17T20:25:10"/>
    <n v="177"/>
    <x v="76"/>
    <x v="114"/>
    <x v="0"/>
    <x v="0"/>
    <n v="1995"/>
    <x v="18"/>
    <x v="6"/>
    <x v="428"/>
  </r>
  <r>
    <n v="1030616"/>
    <d v="2017-02-14T20:39:56"/>
    <d v="2017-02-14T21:04:11"/>
    <n v="1455"/>
    <x v="260"/>
    <x v="260"/>
    <x v="0"/>
    <x v="0"/>
    <n v="1992"/>
    <x v="4"/>
    <x v="2"/>
    <x v="429"/>
  </r>
  <r>
    <n v="5882643"/>
    <d v="2017-06-14T19:25:14"/>
    <d v="2017-06-14T19:41:42"/>
    <n v="988"/>
    <x v="186"/>
    <x v="261"/>
    <x v="0"/>
    <x v="0"/>
    <n v="1981"/>
    <x v="28"/>
    <x v="0"/>
    <x v="430"/>
  </r>
  <r>
    <n v="3095107"/>
    <d v="2017-04-20T16:36:35"/>
    <d v="2017-04-20T16:47:45"/>
    <n v="669"/>
    <x v="123"/>
    <x v="233"/>
    <x v="0"/>
    <x v="0"/>
    <n v="1988"/>
    <x v="12"/>
    <x v="4"/>
    <x v="431"/>
  </r>
  <r>
    <n v="5836197"/>
    <d v="2017-06-14T07:05:27"/>
    <d v="2017-06-14T07:11:07"/>
    <n v="340"/>
    <x v="63"/>
    <x v="262"/>
    <x v="0"/>
    <x v="0"/>
    <n v="1968"/>
    <x v="21"/>
    <x v="0"/>
    <x v="432"/>
  </r>
  <r>
    <n v="5847078"/>
    <d v="2017-06-14T10:27:11"/>
    <d v="2017-06-14T10:40:38"/>
    <n v="807"/>
    <x v="261"/>
    <x v="117"/>
    <x v="0"/>
    <x v="0"/>
    <n v="1987"/>
    <x v="20"/>
    <x v="0"/>
    <x v="433"/>
  </r>
  <r>
    <n v="510876"/>
    <d v="2017-01-23T16:41:55"/>
    <d v="2017-01-23T16:48:08"/>
    <n v="372"/>
    <x v="15"/>
    <x v="16"/>
    <x v="0"/>
    <x v="2"/>
    <n v="1988"/>
    <x v="12"/>
    <x v="1"/>
    <x v="16"/>
  </r>
  <r>
    <n v="1432757"/>
    <d v="2017-02-26T16:27:27"/>
    <d v="2017-02-26T16:33:06"/>
    <n v="338"/>
    <x v="120"/>
    <x v="155"/>
    <x v="0"/>
    <x v="0"/>
    <n v="1965"/>
    <x v="14"/>
    <x v="3"/>
    <x v="434"/>
  </r>
  <r>
    <n v="6788542"/>
    <d v="2017-06-30T15:06:14"/>
    <d v="2017-06-30T15:31:48"/>
    <n v="1534"/>
    <x v="112"/>
    <x v="66"/>
    <x v="0"/>
    <x v="0"/>
    <n v="1993"/>
    <x v="7"/>
    <x v="5"/>
    <x v="435"/>
  </r>
  <r>
    <n v="6027395"/>
    <d v="2017-06-17T12:00:49"/>
    <d v="2017-06-17T12:06:21"/>
    <n v="332"/>
    <x v="25"/>
    <x v="52"/>
    <x v="0"/>
    <x v="0"/>
    <n v="1990"/>
    <x v="24"/>
    <x v="6"/>
    <x v="436"/>
  </r>
  <r>
    <n v="3327599"/>
    <d v="2017-04-26T16:52:22"/>
    <d v="2017-04-26T17:09:04"/>
    <n v="1001"/>
    <x v="262"/>
    <x v="153"/>
    <x v="0"/>
    <x v="0"/>
    <n v="1960"/>
    <x v="16"/>
    <x v="0"/>
    <x v="437"/>
  </r>
  <r>
    <n v="4648323"/>
    <d v="2017-05-22T09:42:11"/>
    <d v="2017-05-22T09:51:01"/>
    <n v="529"/>
    <x v="64"/>
    <x v="263"/>
    <x v="0"/>
    <x v="2"/>
    <n v="1990"/>
    <x v="24"/>
    <x v="1"/>
    <x v="438"/>
  </r>
  <r>
    <n v="4793031"/>
    <d v="2017-05-25T17:13:13"/>
    <d v="2017-05-25T17:28:23"/>
    <n v="909"/>
    <x v="53"/>
    <x v="21"/>
    <x v="0"/>
    <x v="0"/>
    <n v="1973"/>
    <x v="27"/>
    <x v="4"/>
    <x v="439"/>
  </r>
  <r>
    <n v="1603846"/>
    <d v="2017-03-03T09:38:15"/>
    <d v="2017-03-03T09:39:58"/>
    <n v="103"/>
    <x v="62"/>
    <x v="113"/>
    <x v="0"/>
    <x v="0"/>
    <n v="1976"/>
    <x v="23"/>
    <x v="5"/>
    <x v="440"/>
  </r>
  <r>
    <n v="6355219"/>
    <d v="2017-06-23T11:20:23"/>
    <d v="2017-06-23T11:34:11"/>
    <n v="827"/>
    <x v="263"/>
    <x v="264"/>
    <x v="1"/>
    <x v="0"/>
    <n v="1995"/>
    <x v="18"/>
    <x v="5"/>
    <x v="441"/>
  </r>
  <r>
    <n v="4089351"/>
    <d v="2017-05-11T12:46:00"/>
    <d v="2017-05-11T13:00:54"/>
    <n v="894"/>
    <x v="264"/>
    <x v="87"/>
    <x v="0"/>
    <x v="0"/>
    <n v="1967"/>
    <x v="44"/>
    <x v="4"/>
    <x v="442"/>
  </r>
  <r>
    <n v="4155251"/>
    <d v="2017-05-12T15:35:44"/>
    <d v="2017-05-12T16:19:40"/>
    <n v="2635"/>
    <x v="180"/>
    <x v="29"/>
    <x v="1"/>
    <x v="1"/>
    <m/>
    <x v="3"/>
    <x v="5"/>
    <x v="443"/>
  </r>
  <r>
    <n v="1799886"/>
    <d v="2017-03-09T18:40:57"/>
    <d v="2017-03-09T19:12:51"/>
    <n v="1913"/>
    <x v="265"/>
    <x v="35"/>
    <x v="0"/>
    <x v="0"/>
    <n v="1987"/>
    <x v="20"/>
    <x v="4"/>
    <x v="444"/>
  </r>
  <r>
    <n v="1898321"/>
    <d v="2017-03-19T14:47:06"/>
    <d v="2017-03-19T14:57:06"/>
    <n v="599"/>
    <x v="3"/>
    <x v="144"/>
    <x v="0"/>
    <x v="0"/>
    <n v="1985"/>
    <x v="22"/>
    <x v="3"/>
    <x v="445"/>
  </r>
  <r>
    <n v="2579023"/>
    <d v="2017-04-10T11:18:57"/>
    <d v="2017-04-10T11:23:42"/>
    <n v="285"/>
    <x v="42"/>
    <x v="22"/>
    <x v="0"/>
    <x v="0"/>
    <n v="1992"/>
    <x v="4"/>
    <x v="1"/>
    <x v="446"/>
  </r>
  <r>
    <n v="797851"/>
    <d v="2017-02-03T06:55:05"/>
    <d v="2017-02-03T07:01:47"/>
    <n v="402"/>
    <x v="266"/>
    <x v="77"/>
    <x v="0"/>
    <x v="0"/>
    <n v="1972"/>
    <x v="9"/>
    <x v="5"/>
    <x v="447"/>
  </r>
  <r>
    <n v="1745464"/>
    <d v="2017-03-08T16:49:22"/>
    <d v="2017-03-08T17:04:21"/>
    <n v="898"/>
    <x v="267"/>
    <x v="160"/>
    <x v="0"/>
    <x v="0"/>
    <n v="1981"/>
    <x v="28"/>
    <x v="0"/>
    <x v="448"/>
  </r>
  <r>
    <n v="799092"/>
    <d v="2017-02-03T07:41:10"/>
    <d v="2017-02-03T08:07:22"/>
    <n v="1572"/>
    <x v="268"/>
    <x v="15"/>
    <x v="0"/>
    <x v="2"/>
    <n v="1978"/>
    <x v="13"/>
    <x v="5"/>
    <x v="449"/>
  </r>
  <r>
    <n v="3932991"/>
    <d v="2017-05-08T17:26:00"/>
    <d v="2017-05-08T17:32:55"/>
    <n v="415"/>
    <x v="262"/>
    <x v="265"/>
    <x v="0"/>
    <x v="2"/>
    <n v="1986"/>
    <x v="0"/>
    <x v="1"/>
    <x v="450"/>
  </r>
  <r>
    <n v="4611157"/>
    <d v="2017-05-21T14:56:27"/>
    <d v="2017-05-21T15:06:21"/>
    <n v="594"/>
    <x v="80"/>
    <x v="29"/>
    <x v="1"/>
    <x v="1"/>
    <m/>
    <x v="3"/>
    <x v="3"/>
    <x v="451"/>
  </r>
  <r>
    <n v="2929750"/>
    <d v="2017-04-17T09:10:11"/>
    <d v="2017-04-17T09:14:41"/>
    <n v="270"/>
    <x v="269"/>
    <x v="65"/>
    <x v="0"/>
    <x v="0"/>
    <n v="1988"/>
    <x v="12"/>
    <x v="1"/>
    <x v="452"/>
  </r>
  <r>
    <n v="5126608"/>
    <d v="2017-06-01T17:18:23"/>
    <d v="2017-06-01T17:25:46"/>
    <n v="442"/>
    <x v="270"/>
    <x v="21"/>
    <x v="0"/>
    <x v="0"/>
    <n v="1975"/>
    <x v="15"/>
    <x v="4"/>
    <x v="453"/>
  </r>
  <r>
    <n v="5553365"/>
    <d v="2017-06-09T09:15:32"/>
    <d v="2017-06-09T09:23:45"/>
    <n v="493"/>
    <x v="271"/>
    <x v="266"/>
    <x v="0"/>
    <x v="0"/>
    <n v="1992"/>
    <x v="4"/>
    <x v="5"/>
    <x v="454"/>
  </r>
  <r>
    <n v="3962988"/>
    <d v="2017-05-09T08:51:13"/>
    <d v="2017-05-09T08:59:43"/>
    <n v="509"/>
    <x v="109"/>
    <x v="265"/>
    <x v="0"/>
    <x v="2"/>
    <n v="1993"/>
    <x v="7"/>
    <x v="2"/>
    <x v="455"/>
  </r>
  <r>
    <n v="6376222"/>
    <d v="2017-06-23T17:25:48"/>
    <d v="2017-06-23T17:31:33"/>
    <n v="345"/>
    <x v="272"/>
    <x v="267"/>
    <x v="0"/>
    <x v="0"/>
    <n v="1982"/>
    <x v="1"/>
    <x v="5"/>
    <x v="456"/>
  </r>
  <r>
    <n v="3694433"/>
    <d v="2017-05-03T09:39:51"/>
    <d v="2017-05-03T10:05:30"/>
    <n v="1539"/>
    <x v="273"/>
    <x v="268"/>
    <x v="0"/>
    <x v="0"/>
    <n v="1987"/>
    <x v="20"/>
    <x v="0"/>
    <x v="457"/>
  </r>
  <r>
    <n v="3163527"/>
    <d v="2017-04-22T10:53:24"/>
    <d v="2017-04-22T10:59:05"/>
    <n v="341"/>
    <x v="274"/>
    <x v="31"/>
    <x v="0"/>
    <x v="0"/>
    <n v="1959"/>
    <x v="43"/>
    <x v="6"/>
    <x v="458"/>
  </r>
  <r>
    <n v="5368899"/>
    <d v="2017-06-05T21:37:48"/>
    <d v="2017-06-05T21:44:50"/>
    <n v="422"/>
    <x v="76"/>
    <x v="269"/>
    <x v="0"/>
    <x v="2"/>
    <n v="1988"/>
    <x v="12"/>
    <x v="1"/>
    <x v="459"/>
  </r>
  <r>
    <n v="272434"/>
    <d v="2017-01-13T17:13:10"/>
    <d v="2017-01-13T17:21:06"/>
    <n v="476"/>
    <x v="140"/>
    <x v="270"/>
    <x v="0"/>
    <x v="0"/>
    <n v="1988"/>
    <x v="12"/>
    <x v="5"/>
    <x v="460"/>
  </r>
  <r>
    <n v="3575288"/>
    <d v="2017-05-01T10:20:13"/>
    <d v="2017-05-01T10:53:51"/>
    <n v="2017"/>
    <x v="63"/>
    <x v="189"/>
    <x v="1"/>
    <x v="1"/>
    <m/>
    <x v="3"/>
    <x v="1"/>
    <x v="461"/>
  </r>
  <r>
    <n v="2320669"/>
    <d v="2017-04-03T09:32:10"/>
    <d v="2017-04-03T09:36:31"/>
    <n v="260"/>
    <x v="92"/>
    <x v="212"/>
    <x v="0"/>
    <x v="0"/>
    <n v="1975"/>
    <x v="15"/>
    <x v="1"/>
    <x v="462"/>
  </r>
  <r>
    <n v="4370534"/>
    <d v="2017-05-17T13:14:11"/>
    <d v="2017-05-17T13:21:37"/>
    <n v="445"/>
    <x v="275"/>
    <x v="203"/>
    <x v="0"/>
    <x v="0"/>
    <n v="1973"/>
    <x v="27"/>
    <x v="0"/>
    <x v="463"/>
  </r>
  <r>
    <n v="2647378"/>
    <d v="2017-04-11T16:34:35"/>
    <d v="2017-04-11T16:51:38"/>
    <n v="1022"/>
    <x v="260"/>
    <x v="105"/>
    <x v="0"/>
    <x v="0"/>
    <n v="1975"/>
    <x v="15"/>
    <x v="2"/>
    <x v="464"/>
  </r>
  <r>
    <n v="1964284"/>
    <d v="2017-03-21T19:53:08"/>
    <d v="2017-03-21T20:00:42"/>
    <n v="454"/>
    <x v="172"/>
    <x v="251"/>
    <x v="0"/>
    <x v="0"/>
    <n v="1963"/>
    <x v="32"/>
    <x v="2"/>
    <x v="465"/>
  </r>
  <r>
    <n v="120263"/>
    <d v="2017-01-06T18:13:13"/>
    <d v="2017-01-06T18:23:24"/>
    <n v="610"/>
    <x v="126"/>
    <x v="196"/>
    <x v="0"/>
    <x v="0"/>
    <n v="1979"/>
    <x v="11"/>
    <x v="5"/>
    <x v="466"/>
  </r>
  <r>
    <n v="485112"/>
    <d v="2017-01-22T13:13:44"/>
    <d v="2017-01-22T13:18:14"/>
    <n v="269"/>
    <x v="276"/>
    <x v="271"/>
    <x v="0"/>
    <x v="2"/>
    <n v="1981"/>
    <x v="28"/>
    <x v="3"/>
    <x v="467"/>
  </r>
  <r>
    <n v="5575264"/>
    <d v="2017-06-09T15:41:15"/>
    <d v="2017-06-09T15:47:27"/>
    <n v="371"/>
    <x v="69"/>
    <x v="137"/>
    <x v="0"/>
    <x v="0"/>
    <n v="1966"/>
    <x v="30"/>
    <x v="5"/>
    <x v="468"/>
  </r>
  <r>
    <n v="4774471"/>
    <d v="2017-05-24T19:22:15"/>
    <d v="2017-05-24T19:49:41"/>
    <n v="1646"/>
    <x v="225"/>
    <x v="272"/>
    <x v="0"/>
    <x v="0"/>
    <n v="1965"/>
    <x v="14"/>
    <x v="0"/>
    <x v="469"/>
  </r>
  <r>
    <n v="4589251"/>
    <d v="2017-05-21T09:50:01"/>
    <d v="2017-05-21T10:17:23"/>
    <n v="1641"/>
    <x v="70"/>
    <x v="206"/>
    <x v="0"/>
    <x v="2"/>
    <n v="1978"/>
    <x v="13"/>
    <x v="3"/>
    <x v="470"/>
  </r>
  <r>
    <n v="6536890"/>
    <d v="2017-06-26T17:31:12"/>
    <d v="2017-06-26T17:57:03"/>
    <n v="1551"/>
    <x v="137"/>
    <x v="273"/>
    <x v="0"/>
    <x v="0"/>
    <n v="1994"/>
    <x v="26"/>
    <x v="1"/>
    <x v="471"/>
  </r>
  <r>
    <n v="3694987"/>
    <d v="2017-05-03T09:49:56"/>
    <d v="2017-05-03T09:55:38"/>
    <n v="342"/>
    <x v="277"/>
    <x v="192"/>
    <x v="0"/>
    <x v="0"/>
    <n v="1990"/>
    <x v="24"/>
    <x v="0"/>
    <x v="472"/>
  </r>
  <r>
    <n v="6297900"/>
    <d v="2017-06-22T13:54:22"/>
    <d v="2017-06-22T14:13:58"/>
    <n v="1176"/>
    <x v="190"/>
    <x v="206"/>
    <x v="0"/>
    <x v="0"/>
    <n v="1971"/>
    <x v="6"/>
    <x v="4"/>
    <x v="473"/>
  </r>
  <r>
    <n v="6276441"/>
    <d v="2017-06-22T07:55:18"/>
    <d v="2017-06-22T08:32:44"/>
    <n v="2245"/>
    <x v="278"/>
    <x v="225"/>
    <x v="0"/>
    <x v="0"/>
    <n v="1990"/>
    <x v="24"/>
    <x v="4"/>
    <x v="474"/>
  </r>
  <r>
    <n v="4228605"/>
    <d v="2017-05-15T07:24:45"/>
    <d v="2017-05-15T07:42:25"/>
    <n v="1060"/>
    <x v="122"/>
    <x v="13"/>
    <x v="0"/>
    <x v="0"/>
    <n v="1960"/>
    <x v="16"/>
    <x v="1"/>
    <x v="475"/>
  </r>
  <r>
    <n v="6054536"/>
    <d v="2017-06-18T09:25:15"/>
    <d v="2017-06-18T09:27:46"/>
    <n v="151"/>
    <x v="215"/>
    <x v="19"/>
    <x v="0"/>
    <x v="0"/>
    <n v="1981"/>
    <x v="28"/>
    <x v="3"/>
    <x v="476"/>
  </r>
  <r>
    <n v="4064209"/>
    <d v="2017-05-10T21:33:58"/>
    <d v="2017-05-10T21:39:36"/>
    <n v="337"/>
    <x v="137"/>
    <x v="274"/>
    <x v="0"/>
    <x v="2"/>
    <n v="1970"/>
    <x v="50"/>
    <x v="0"/>
    <x v="477"/>
  </r>
  <r>
    <n v="2880543"/>
    <d v="2017-04-16T11:35:35"/>
    <d v="2017-04-16T12:03:59"/>
    <n v="1703"/>
    <x v="279"/>
    <x v="275"/>
    <x v="0"/>
    <x v="0"/>
    <n v="1993"/>
    <x v="7"/>
    <x v="3"/>
    <x v="478"/>
  </r>
  <r>
    <n v="1500135"/>
    <d v="2017-02-28T15:53:45"/>
    <d v="2017-02-28T16:02:48"/>
    <n v="543"/>
    <x v="174"/>
    <x v="148"/>
    <x v="0"/>
    <x v="0"/>
    <n v="1992"/>
    <x v="4"/>
    <x v="2"/>
    <x v="479"/>
  </r>
  <r>
    <n v="2006709"/>
    <d v="2017-03-23T12:45:47"/>
    <d v="2017-03-23T13:08:11"/>
    <n v="1344"/>
    <x v="280"/>
    <x v="276"/>
    <x v="0"/>
    <x v="0"/>
    <n v="1984"/>
    <x v="2"/>
    <x v="4"/>
    <x v="480"/>
  </r>
  <r>
    <n v="629185"/>
    <d v="2017-01-28T07:37:24"/>
    <d v="2017-01-28T07:39:02"/>
    <n v="97"/>
    <x v="104"/>
    <x v="277"/>
    <x v="0"/>
    <x v="2"/>
    <n v="1982"/>
    <x v="1"/>
    <x v="6"/>
    <x v="481"/>
  </r>
  <r>
    <n v="192292"/>
    <d v="2017-01-11T14:58:16"/>
    <d v="2017-01-11T15:04:28"/>
    <n v="371"/>
    <x v="116"/>
    <x v="167"/>
    <x v="0"/>
    <x v="0"/>
    <n v="1967"/>
    <x v="44"/>
    <x v="0"/>
    <x v="482"/>
  </r>
  <r>
    <n v="898044"/>
    <d v="2017-02-06T22:20:31"/>
    <d v="2017-02-06T22:25:44"/>
    <n v="312"/>
    <x v="89"/>
    <x v="207"/>
    <x v="0"/>
    <x v="2"/>
    <n v="1989"/>
    <x v="33"/>
    <x v="1"/>
    <x v="483"/>
  </r>
  <r>
    <n v="4264483"/>
    <d v="2017-05-15T18:14:09"/>
    <d v="2017-05-15T18:26:50"/>
    <n v="761"/>
    <x v="281"/>
    <x v="278"/>
    <x v="0"/>
    <x v="0"/>
    <n v="1981"/>
    <x v="28"/>
    <x v="1"/>
    <x v="484"/>
  </r>
  <r>
    <n v="5899528"/>
    <d v="2017-06-15T07:43:34"/>
    <d v="2017-06-15T07:52:59"/>
    <n v="564"/>
    <x v="282"/>
    <x v="84"/>
    <x v="0"/>
    <x v="0"/>
    <n v="1950"/>
    <x v="53"/>
    <x v="4"/>
    <x v="485"/>
  </r>
  <r>
    <n v="6754379"/>
    <d v="2017-06-29T21:50:02"/>
    <d v="2017-06-29T21:56:37"/>
    <n v="395"/>
    <x v="192"/>
    <x v="279"/>
    <x v="0"/>
    <x v="0"/>
    <n v="1973"/>
    <x v="27"/>
    <x v="4"/>
    <x v="486"/>
  </r>
  <r>
    <n v="3854712"/>
    <d v="2017-05-06T17:48:04"/>
    <d v="2017-05-06T18:26:45"/>
    <n v="2321"/>
    <x v="98"/>
    <x v="37"/>
    <x v="0"/>
    <x v="0"/>
    <n v="1985"/>
    <x v="22"/>
    <x v="6"/>
    <x v="487"/>
  </r>
  <r>
    <n v="3111054"/>
    <d v="2017-04-20T20:11:08"/>
    <d v="2017-04-20T20:14:53"/>
    <n v="225"/>
    <x v="99"/>
    <x v="280"/>
    <x v="0"/>
    <x v="0"/>
    <n v="1991"/>
    <x v="35"/>
    <x v="4"/>
    <x v="488"/>
  </r>
  <r>
    <n v="1582978"/>
    <d v="2017-03-02T17:20:30"/>
    <d v="2017-03-02T17:30:08"/>
    <n v="578"/>
    <x v="210"/>
    <x v="51"/>
    <x v="0"/>
    <x v="0"/>
    <n v="1960"/>
    <x v="16"/>
    <x v="4"/>
    <x v="489"/>
  </r>
  <r>
    <n v="2867496"/>
    <d v="2017-04-15T20:36:22"/>
    <d v="2017-04-15T21:03:09"/>
    <n v="1607"/>
    <x v="283"/>
    <x v="281"/>
    <x v="0"/>
    <x v="0"/>
    <n v="1987"/>
    <x v="20"/>
    <x v="6"/>
    <x v="490"/>
  </r>
  <r>
    <n v="6330204"/>
    <d v="2017-06-22T20:55:55"/>
    <d v="2017-06-22T21:10:34"/>
    <n v="878"/>
    <x v="121"/>
    <x v="12"/>
    <x v="0"/>
    <x v="0"/>
    <n v="1980"/>
    <x v="29"/>
    <x v="4"/>
    <x v="491"/>
  </r>
  <r>
    <n v="5329838"/>
    <d v="2017-06-05T10:02:59"/>
    <d v="2017-06-05T10:04:53"/>
    <n v="114"/>
    <x v="284"/>
    <x v="282"/>
    <x v="0"/>
    <x v="0"/>
    <n v="1973"/>
    <x v="27"/>
    <x v="1"/>
    <x v="492"/>
  </r>
  <r>
    <n v="1817912"/>
    <d v="2017-03-10T16:33:56"/>
    <d v="2017-03-10T16:45:39"/>
    <n v="703"/>
    <x v="58"/>
    <x v="167"/>
    <x v="0"/>
    <x v="0"/>
    <n v="1962"/>
    <x v="42"/>
    <x v="5"/>
    <x v="493"/>
  </r>
  <r>
    <n v="4689916"/>
    <d v="2017-05-23T14:27:04"/>
    <d v="2017-05-23T14:31:07"/>
    <n v="243"/>
    <x v="151"/>
    <x v="17"/>
    <x v="0"/>
    <x v="0"/>
    <n v="1988"/>
    <x v="12"/>
    <x v="2"/>
    <x v="494"/>
  </r>
  <r>
    <n v="2886325"/>
    <d v="2017-04-16T13:00:28"/>
    <d v="2017-04-16T13:29:25"/>
    <n v="1737"/>
    <x v="110"/>
    <x v="166"/>
    <x v="1"/>
    <x v="1"/>
    <m/>
    <x v="3"/>
    <x v="3"/>
    <x v="495"/>
  </r>
  <r>
    <n v="5476047"/>
    <d v="2017-06-07T22:52:56"/>
    <d v="2017-06-07T23:20:59"/>
    <n v="1682"/>
    <x v="127"/>
    <x v="81"/>
    <x v="0"/>
    <x v="0"/>
    <n v="1980"/>
    <x v="29"/>
    <x v="0"/>
    <x v="496"/>
  </r>
  <r>
    <n v="6020712"/>
    <d v="2017-06-17T09:45:01"/>
    <d v="2017-06-17T09:50:05"/>
    <n v="304"/>
    <x v="143"/>
    <x v="13"/>
    <x v="0"/>
    <x v="0"/>
    <n v="1970"/>
    <x v="50"/>
    <x v="6"/>
    <x v="497"/>
  </r>
  <r>
    <n v="2628269"/>
    <d v="2017-04-11T09:41:26"/>
    <d v="2017-04-11T10:08:43"/>
    <n v="1637"/>
    <x v="257"/>
    <x v="283"/>
    <x v="0"/>
    <x v="0"/>
    <n v="1975"/>
    <x v="15"/>
    <x v="2"/>
    <x v="498"/>
  </r>
  <r>
    <n v="1730516"/>
    <d v="2017-03-08T09:52:03"/>
    <d v="2017-03-08T09:58:27"/>
    <n v="383"/>
    <x v="285"/>
    <x v="149"/>
    <x v="0"/>
    <x v="0"/>
    <n v="1972"/>
    <x v="9"/>
    <x v="0"/>
    <x v="499"/>
  </r>
  <r>
    <n v="2466078"/>
    <d v="2017-04-07T14:01:29"/>
    <d v="2017-04-07T14:21:05"/>
    <n v="1175"/>
    <x v="286"/>
    <x v="108"/>
    <x v="0"/>
    <x v="2"/>
    <n v="1985"/>
    <x v="22"/>
    <x v="5"/>
    <x v="500"/>
  </r>
  <r>
    <n v="1240459"/>
    <d v="2017-02-21T16:02:58"/>
    <d v="2017-02-21T16:06:24"/>
    <n v="205"/>
    <x v="40"/>
    <x v="284"/>
    <x v="0"/>
    <x v="0"/>
    <n v="1977"/>
    <x v="34"/>
    <x v="2"/>
    <x v="501"/>
  </r>
  <r>
    <n v="906359"/>
    <d v="2017-02-07T12:24:02"/>
    <d v="2017-02-07T12:31:52"/>
    <n v="470"/>
    <x v="59"/>
    <x v="142"/>
    <x v="0"/>
    <x v="0"/>
    <n v="1988"/>
    <x v="12"/>
    <x v="2"/>
    <x v="502"/>
  </r>
  <r>
    <n v="3624425"/>
    <d v="2017-05-02T08:12:30"/>
    <d v="2017-05-02T08:19:43"/>
    <n v="433"/>
    <x v="42"/>
    <x v="166"/>
    <x v="0"/>
    <x v="0"/>
    <n v="1975"/>
    <x v="15"/>
    <x v="2"/>
    <x v="503"/>
  </r>
  <r>
    <n v="4756004"/>
    <d v="2017-05-24T16:13:21"/>
    <d v="2017-05-24T16:33:45"/>
    <n v="1224"/>
    <x v="77"/>
    <x v="67"/>
    <x v="0"/>
    <x v="2"/>
    <n v="1983"/>
    <x v="8"/>
    <x v="0"/>
    <x v="504"/>
  </r>
  <r>
    <n v="5082496"/>
    <d v="2017-05-31T22:03:40"/>
    <d v="2017-05-31T22:30:03"/>
    <n v="1583"/>
    <x v="49"/>
    <x v="285"/>
    <x v="0"/>
    <x v="0"/>
    <n v="1994"/>
    <x v="26"/>
    <x v="0"/>
    <x v="505"/>
  </r>
  <r>
    <n v="2479281"/>
    <d v="2017-04-07T18:53:45"/>
    <d v="2017-04-07T19:03:53"/>
    <n v="608"/>
    <x v="173"/>
    <x v="137"/>
    <x v="0"/>
    <x v="0"/>
    <n v="1970"/>
    <x v="50"/>
    <x v="5"/>
    <x v="506"/>
  </r>
  <r>
    <n v="6092448"/>
    <d v="2017-06-18T19:54:06"/>
    <d v="2017-06-18T20:00:17"/>
    <n v="370"/>
    <x v="259"/>
    <x v="264"/>
    <x v="0"/>
    <x v="0"/>
    <n v="1981"/>
    <x v="28"/>
    <x v="3"/>
    <x v="507"/>
  </r>
  <r>
    <n v="4520344"/>
    <d v="2017-05-19T18:09:59"/>
    <d v="2017-05-19T18:13:41"/>
    <n v="222"/>
    <x v="115"/>
    <x v="115"/>
    <x v="0"/>
    <x v="0"/>
    <n v="1972"/>
    <x v="9"/>
    <x v="5"/>
    <x v="508"/>
  </r>
  <r>
    <n v="3908912"/>
    <d v="2017-05-08T08:39:26"/>
    <d v="2017-05-08T09:03:10"/>
    <n v="1423"/>
    <x v="59"/>
    <x v="286"/>
    <x v="0"/>
    <x v="0"/>
    <n v="1983"/>
    <x v="8"/>
    <x v="1"/>
    <x v="509"/>
  </r>
  <r>
    <n v="6336122"/>
    <d v="2017-06-23T00:08:24"/>
    <d v="2017-06-23T00:14:59"/>
    <n v="394"/>
    <x v="285"/>
    <x v="277"/>
    <x v="1"/>
    <x v="1"/>
    <m/>
    <x v="3"/>
    <x v="5"/>
    <x v="510"/>
  </r>
  <r>
    <n v="6049194"/>
    <d v="2017-06-17T23:10:27"/>
    <d v="2017-06-17T23:15:00"/>
    <n v="273"/>
    <x v="225"/>
    <x v="171"/>
    <x v="0"/>
    <x v="0"/>
    <n v="1987"/>
    <x v="20"/>
    <x v="6"/>
    <x v="511"/>
  </r>
  <r>
    <n v="504718"/>
    <d v="2017-01-23T09:44:56"/>
    <d v="2017-01-23T09:51:49"/>
    <n v="412"/>
    <x v="287"/>
    <x v="287"/>
    <x v="0"/>
    <x v="1"/>
    <m/>
    <x v="3"/>
    <x v="1"/>
    <x v="512"/>
  </r>
  <r>
    <n v="3095701"/>
    <d v="2017-04-20T16:46:27"/>
    <d v="2017-04-20T17:09:17"/>
    <n v="1370"/>
    <x v="216"/>
    <x v="3"/>
    <x v="1"/>
    <x v="1"/>
    <m/>
    <x v="3"/>
    <x v="4"/>
    <x v="513"/>
  </r>
  <r>
    <n v="818106"/>
    <d v="2017-02-03T17:33:07"/>
    <d v="2017-02-03T17:45:55"/>
    <n v="767"/>
    <x v="104"/>
    <x v="15"/>
    <x v="0"/>
    <x v="0"/>
    <n v="1982"/>
    <x v="1"/>
    <x v="5"/>
    <x v="514"/>
  </r>
  <r>
    <n v="389640"/>
    <d v="2017-01-19T07:42:08"/>
    <d v="2017-01-19T07:53:42"/>
    <n v="693"/>
    <x v="197"/>
    <x v="288"/>
    <x v="0"/>
    <x v="0"/>
    <n v="1970"/>
    <x v="50"/>
    <x v="4"/>
    <x v="515"/>
  </r>
  <r>
    <n v="6012712"/>
    <d v="2017-06-16T22:00:11"/>
    <d v="2017-06-16T22:07:01"/>
    <n v="409"/>
    <x v="75"/>
    <x v="245"/>
    <x v="0"/>
    <x v="0"/>
    <n v="1980"/>
    <x v="29"/>
    <x v="5"/>
    <x v="516"/>
  </r>
  <r>
    <n v="1247078"/>
    <d v="2017-02-21T18:22:56"/>
    <d v="2017-02-21T18:31:17"/>
    <n v="500"/>
    <x v="144"/>
    <x v="47"/>
    <x v="0"/>
    <x v="2"/>
    <n v="1990"/>
    <x v="24"/>
    <x v="2"/>
    <x v="517"/>
  </r>
  <r>
    <n v="4042274"/>
    <d v="2017-05-10T16:43:58"/>
    <d v="2017-05-10T16:49:35"/>
    <n v="336"/>
    <x v="288"/>
    <x v="155"/>
    <x v="0"/>
    <x v="0"/>
    <n v="1960"/>
    <x v="16"/>
    <x v="0"/>
    <x v="518"/>
  </r>
  <r>
    <n v="3064456"/>
    <d v="2017-04-19T18:59:45"/>
    <d v="2017-04-19T19:04:15"/>
    <n v="269"/>
    <x v="194"/>
    <x v="129"/>
    <x v="0"/>
    <x v="2"/>
    <n v="1982"/>
    <x v="1"/>
    <x v="0"/>
    <x v="519"/>
  </r>
  <r>
    <n v="5189150"/>
    <d v="2017-06-02T15:51:33"/>
    <d v="2017-06-02T15:57:50"/>
    <n v="377"/>
    <x v="289"/>
    <x v="210"/>
    <x v="0"/>
    <x v="0"/>
    <n v="2000"/>
    <x v="55"/>
    <x v="5"/>
    <x v="520"/>
  </r>
  <r>
    <n v="5856833"/>
    <d v="2017-06-14T14:01:20"/>
    <d v="2017-06-14T14:17:43"/>
    <n v="982"/>
    <x v="290"/>
    <x v="170"/>
    <x v="0"/>
    <x v="0"/>
    <n v="1973"/>
    <x v="27"/>
    <x v="0"/>
    <x v="521"/>
  </r>
  <r>
    <n v="5546194"/>
    <d v="2017-06-09T08:02:04"/>
    <d v="2017-06-09T08:05:33"/>
    <n v="208"/>
    <x v="291"/>
    <x v="289"/>
    <x v="0"/>
    <x v="0"/>
    <n v="1963"/>
    <x v="32"/>
    <x v="5"/>
    <x v="522"/>
  </r>
  <r>
    <n v="1127643"/>
    <d v="2017-02-18T11:18:47"/>
    <d v="2017-02-18T11:38:15"/>
    <n v="1167"/>
    <x v="292"/>
    <x v="79"/>
    <x v="1"/>
    <x v="1"/>
    <m/>
    <x v="3"/>
    <x v="6"/>
    <x v="523"/>
  </r>
  <r>
    <n v="4389603"/>
    <d v="2017-05-17T17:56:29"/>
    <d v="2017-05-17T18:06:10"/>
    <n v="580"/>
    <x v="293"/>
    <x v="17"/>
    <x v="0"/>
    <x v="0"/>
    <n v="1987"/>
    <x v="20"/>
    <x v="0"/>
    <x v="524"/>
  </r>
  <r>
    <n v="5753846"/>
    <d v="2017-06-12T18:02:25"/>
    <d v="2017-06-12T18:21:45"/>
    <n v="1159"/>
    <x v="158"/>
    <x v="87"/>
    <x v="0"/>
    <x v="0"/>
    <n v="1953"/>
    <x v="47"/>
    <x v="1"/>
    <x v="525"/>
  </r>
  <r>
    <n v="1389633"/>
    <d v="2017-02-25T11:02:18"/>
    <d v="2017-02-25T11:47:03"/>
    <n v="2685"/>
    <x v="222"/>
    <x v="111"/>
    <x v="0"/>
    <x v="0"/>
    <n v="1992"/>
    <x v="4"/>
    <x v="6"/>
    <x v="526"/>
  </r>
  <r>
    <n v="1830220"/>
    <d v="2017-03-11T11:15:05"/>
    <d v="2017-03-11T11:20:03"/>
    <n v="298"/>
    <x v="220"/>
    <x v="181"/>
    <x v="0"/>
    <x v="0"/>
    <n v="1981"/>
    <x v="28"/>
    <x v="6"/>
    <x v="527"/>
  </r>
  <r>
    <n v="128154"/>
    <d v="2017-01-07T10:29:39"/>
    <d v="2017-01-07T10:39:28"/>
    <n v="588"/>
    <x v="264"/>
    <x v="129"/>
    <x v="0"/>
    <x v="0"/>
    <n v="1975"/>
    <x v="15"/>
    <x v="6"/>
    <x v="528"/>
  </r>
  <r>
    <n v="1966663"/>
    <d v="2017-03-21T21:23:02"/>
    <d v="2017-03-21T21:28:04"/>
    <n v="302"/>
    <x v="294"/>
    <x v="69"/>
    <x v="0"/>
    <x v="0"/>
    <n v="1975"/>
    <x v="15"/>
    <x v="2"/>
    <x v="529"/>
  </r>
  <r>
    <n v="1896633"/>
    <d v="2017-03-19T12:55:25"/>
    <d v="2017-03-19T13:07:05"/>
    <n v="700"/>
    <x v="295"/>
    <x v="16"/>
    <x v="0"/>
    <x v="0"/>
    <n v="1983"/>
    <x v="8"/>
    <x v="3"/>
    <x v="530"/>
  </r>
  <r>
    <n v="3882076"/>
    <d v="2017-05-07T13:30:05"/>
    <d v="2017-05-07T13:35:05"/>
    <n v="299"/>
    <x v="72"/>
    <x v="31"/>
    <x v="0"/>
    <x v="0"/>
    <n v="1990"/>
    <x v="24"/>
    <x v="3"/>
    <x v="531"/>
  </r>
  <r>
    <n v="780521"/>
    <d v="2017-02-02T15:25:35"/>
    <d v="2017-02-02T15:37:16"/>
    <n v="700"/>
    <x v="296"/>
    <x v="70"/>
    <x v="0"/>
    <x v="2"/>
    <n v="1971"/>
    <x v="6"/>
    <x v="4"/>
    <x v="532"/>
  </r>
  <r>
    <n v="4441252"/>
    <d v="2017-05-18T15:19:50"/>
    <d v="2017-05-18T15:25:02"/>
    <n v="312"/>
    <x v="297"/>
    <x v="35"/>
    <x v="0"/>
    <x v="0"/>
    <n v="1951"/>
    <x v="17"/>
    <x v="4"/>
    <x v="533"/>
  </r>
  <r>
    <n v="4311383"/>
    <d v="2017-05-16T15:19:49"/>
    <d v="2017-05-16T15:35:09"/>
    <n v="920"/>
    <x v="130"/>
    <x v="22"/>
    <x v="1"/>
    <x v="1"/>
    <m/>
    <x v="3"/>
    <x v="2"/>
    <x v="534"/>
  </r>
  <r>
    <n v="1847360"/>
    <d v="2017-03-12T14:01:25"/>
    <d v="2017-03-12T14:04:16"/>
    <n v="171"/>
    <x v="151"/>
    <x v="200"/>
    <x v="0"/>
    <x v="0"/>
    <n v="1982"/>
    <x v="1"/>
    <x v="3"/>
    <x v="535"/>
  </r>
  <r>
    <n v="4792831"/>
    <d v="2017-05-25T17:09:09"/>
    <d v="2017-05-25T17:13:42"/>
    <n v="273"/>
    <x v="16"/>
    <x v="51"/>
    <x v="0"/>
    <x v="1"/>
    <n v="1984"/>
    <x v="2"/>
    <x v="4"/>
    <x v="536"/>
  </r>
  <r>
    <n v="5725467"/>
    <d v="2017-06-12T08:50:23"/>
    <d v="2017-06-12T09:03:49"/>
    <n v="806"/>
    <x v="27"/>
    <x v="290"/>
    <x v="0"/>
    <x v="0"/>
    <n v="1990"/>
    <x v="24"/>
    <x v="1"/>
    <x v="537"/>
  </r>
  <r>
    <n v="5941730"/>
    <d v="2017-06-15T18:19:05"/>
    <d v="2017-06-15T18:38:11"/>
    <n v="1146"/>
    <x v="298"/>
    <x v="183"/>
    <x v="0"/>
    <x v="0"/>
    <n v="1988"/>
    <x v="12"/>
    <x v="4"/>
    <x v="538"/>
  </r>
  <r>
    <n v="1713896"/>
    <d v="2017-03-07T19:18:31"/>
    <d v="2017-03-07T19:23:54"/>
    <n v="322"/>
    <x v="294"/>
    <x v="222"/>
    <x v="0"/>
    <x v="2"/>
    <n v="1964"/>
    <x v="45"/>
    <x v="2"/>
    <x v="539"/>
  </r>
  <r>
    <n v="3286226"/>
    <d v="2017-04-24T21:25:40"/>
    <d v="2017-04-24T21:29:28"/>
    <n v="227"/>
    <x v="179"/>
    <x v="291"/>
    <x v="0"/>
    <x v="0"/>
    <n v="1994"/>
    <x v="26"/>
    <x v="1"/>
    <x v="540"/>
  </r>
  <r>
    <n v="2417677"/>
    <d v="2017-04-05T17:59:38"/>
    <d v="2017-04-05T18:15:33"/>
    <n v="954"/>
    <x v="219"/>
    <x v="22"/>
    <x v="0"/>
    <x v="0"/>
    <n v="1969"/>
    <x v="46"/>
    <x v="0"/>
    <x v="541"/>
  </r>
  <r>
    <n v="2672948"/>
    <d v="2017-04-12T05:41:01"/>
    <d v="2017-04-12T05:50:21"/>
    <n v="560"/>
    <x v="299"/>
    <x v="72"/>
    <x v="0"/>
    <x v="1"/>
    <m/>
    <x v="3"/>
    <x v="0"/>
    <x v="542"/>
  </r>
  <r>
    <n v="4089568"/>
    <d v="2017-05-11T12:50:42"/>
    <d v="2017-05-11T13:28:22"/>
    <n v="2259"/>
    <x v="162"/>
    <x v="12"/>
    <x v="0"/>
    <x v="0"/>
    <n v="1997"/>
    <x v="10"/>
    <x v="4"/>
    <x v="543"/>
  </r>
  <r>
    <n v="3686308"/>
    <d v="2017-05-03T08:11:27"/>
    <d v="2017-05-03T08:22:42"/>
    <n v="674"/>
    <x v="109"/>
    <x v="186"/>
    <x v="0"/>
    <x v="2"/>
    <n v="1988"/>
    <x v="12"/>
    <x v="0"/>
    <x v="544"/>
  </r>
  <r>
    <n v="5057014"/>
    <d v="2017-05-31T16:42:45"/>
    <d v="2017-05-31T16:50:22"/>
    <n v="456"/>
    <x v="183"/>
    <x v="185"/>
    <x v="0"/>
    <x v="2"/>
    <n v="1985"/>
    <x v="22"/>
    <x v="0"/>
    <x v="258"/>
  </r>
  <r>
    <n v="5954601"/>
    <d v="2017-06-15T21:16:55"/>
    <d v="2017-06-15T21:43:19"/>
    <n v="1583"/>
    <x v="104"/>
    <x v="173"/>
    <x v="1"/>
    <x v="1"/>
    <m/>
    <x v="3"/>
    <x v="4"/>
    <x v="545"/>
  </r>
  <r>
    <n v="4654698"/>
    <d v="2017-05-22T18:29:42"/>
    <d v="2017-05-22T18:37:04"/>
    <n v="441"/>
    <x v="209"/>
    <x v="261"/>
    <x v="0"/>
    <x v="0"/>
    <n v="1987"/>
    <x v="20"/>
    <x v="1"/>
    <x v="546"/>
  </r>
  <r>
    <n v="5276733"/>
    <d v="2017-06-04T02:17:38"/>
    <d v="2017-06-04T02:34:30"/>
    <n v="1011"/>
    <x v="131"/>
    <x v="17"/>
    <x v="0"/>
    <x v="0"/>
    <n v="1988"/>
    <x v="12"/>
    <x v="3"/>
    <x v="547"/>
  </r>
  <r>
    <n v="6686111"/>
    <d v="2017-06-28T20:26:52"/>
    <d v="2017-06-28T20:51:08"/>
    <n v="1455"/>
    <x v="64"/>
    <x v="292"/>
    <x v="1"/>
    <x v="2"/>
    <n v="1990"/>
    <x v="24"/>
    <x v="0"/>
    <x v="548"/>
  </r>
  <r>
    <n v="25470"/>
    <d v="2017-01-03T06:25:27"/>
    <d v="2017-01-03T06:37:33"/>
    <n v="726"/>
    <x v="164"/>
    <x v="85"/>
    <x v="0"/>
    <x v="0"/>
    <n v="1976"/>
    <x v="23"/>
    <x v="2"/>
    <x v="549"/>
  </r>
  <r>
    <n v="174116"/>
    <d v="2017-01-10T20:59:17"/>
    <d v="2017-01-10T21:03:25"/>
    <n v="248"/>
    <x v="36"/>
    <x v="232"/>
    <x v="0"/>
    <x v="0"/>
    <n v="1987"/>
    <x v="20"/>
    <x v="2"/>
    <x v="550"/>
  </r>
  <r>
    <n v="3702899"/>
    <d v="2017-05-03T13:09:04"/>
    <d v="2017-05-03T13:17:18"/>
    <n v="493"/>
    <x v="165"/>
    <x v="293"/>
    <x v="0"/>
    <x v="0"/>
    <n v="1965"/>
    <x v="14"/>
    <x v="0"/>
    <x v="551"/>
  </r>
  <r>
    <n v="1086513"/>
    <d v="2017-02-16T18:05:51"/>
    <d v="2017-02-16T18:11:10"/>
    <n v="319"/>
    <x v="300"/>
    <x v="149"/>
    <x v="0"/>
    <x v="0"/>
    <n v="1988"/>
    <x v="12"/>
    <x v="4"/>
    <x v="552"/>
  </r>
  <r>
    <n v="2161137"/>
    <d v="2017-03-29T08:03:12"/>
    <d v="2017-03-29T08:08:15"/>
    <n v="303"/>
    <x v="115"/>
    <x v="294"/>
    <x v="0"/>
    <x v="2"/>
    <n v="1974"/>
    <x v="19"/>
    <x v="0"/>
    <x v="553"/>
  </r>
  <r>
    <n v="6815929"/>
    <d v="2017-06-30T23:35:17"/>
    <d v="2017-06-30T23:55:18"/>
    <n v="1200"/>
    <x v="269"/>
    <x v="295"/>
    <x v="0"/>
    <x v="0"/>
    <n v="1990"/>
    <x v="24"/>
    <x v="5"/>
    <x v="554"/>
  </r>
  <r>
    <n v="870002"/>
    <d v="2017-02-06T08:19:16"/>
    <d v="2017-02-06T08:22:54"/>
    <n v="218"/>
    <x v="3"/>
    <x v="270"/>
    <x v="0"/>
    <x v="0"/>
    <n v="1959"/>
    <x v="43"/>
    <x v="1"/>
    <x v="555"/>
  </r>
  <r>
    <n v="3201773"/>
    <d v="2017-04-23T11:59:36"/>
    <d v="2017-04-23T12:58:41"/>
    <n v="3544"/>
    <x v="301"/>
    <x v="296"/>
    <x v="1"/>
    <x v="1"/>
    <m/>
    <x v="3"/>
    <x v="3"/>
    <x v="556"/>
  </r>
  <r>
    <n v="936454"/>
    <d v="2017-02-08T11:58:44"/>
    <d v="2017-02-08T12:18:20"/>
    <n v="1175"/>
    <x v="302"/>
    <x v="297"/>
    <x v="0"/>
    <x v="2"/>
    <n v="1986"/>
    <x v="0"/>
    <x v="0"/>
    <x v="557"/>
  </r>
  <r>
    <n v="1393687"/>
    <d v="2017-02-25T12:20:50"/>
    <d v="2017-02-25T12:35:04"/>
    <n v="854"/>
    <x v="194"/>
    <x v="10"/>
    <x v="0"/>
    <x v="0"/>
    <n v="1991"/>
    <x v="35"/>
    <x v="6"/>
    <x v="558"/>
  </r>
  <r>
    <n v="488749"/>
    <d v="2017-01-22T14:53:39"/>
    <d v="2017-01-22T14:58:54"/>
    <n v="315"/>
    <x v="303"/>
    <x v="298"/>
    <x v="0"/>
    <x v="2"/>
    <n v="1952"/>
    <x v="52"/>
    <x v="3"/>
    <x v="559"/>
  </r>
  <r>
    <n v="2407604"/>
    <d v="2017-04-05T15:28:06"/>
    <d v="2017-04-05T15:48:18"/>
    <n v="1212"/>
    <x v="144"/>
    <x v="299"/>
    <x v="0"/>
    <x v="2"/>
    <n v="1962"/>
    <x v="42"/>
    <x v="0"/>
    <x v="560"/>
  </r>
  <r>
    <n v="109483"/>
    <d v="2017-01-06T11:36:20"/>
    <d v="2017-01-06T11:42:07"/>
    <n v="347"/>
    <x v="113"/>
    <x v="300"/>
    <x v="0"/>
    <x v="0"/>
    <n v="1987"/>
    <x v="20"/>
    <x v="5"/>
    <x v="561"/>
  </r>
  <r>
    <n v="530394"/>
    <d v="2017-01-25T08:14:42"/>
    <d v="2017-01-25T08:21:36"/>
    <n v="414"/>
    <x v="136"/>
    <x v="48"/>
    <x v="0"/>
    <x v="2"/>
    <n v="1989"/>
    <x v="33"/>
    <x v="0"/>
    <x v="562"/>
  </r>
  <r>
    <n v="12991"/>
    <d v="2017-01-01T18:24:30"/>
    <d v="2017-01-01T18:54:49"/>
    <n v="1819"/>
    <x v="304"/>
    <x v="58"/>
    <x v="0"/>
    <x v="0"/>
    <n v="1987"/>
    <x v="20"/>
    <x v="3"/>
    <x v="563"/>
  </r>
  <r>
    <n v="1588764"/>
    <d v="2017-03-02T18:57:03"/>
    <d v="2017-03-02T18:59:43"/>
    <n v="160"/>
    <x v="251"/>
    <x v="37"/>
    <x v="0"/>
    <x v="0"/>
    <n v="1983"/>
    <x v="8"/>
    <x v="4"/>
    <x v="564"/>
  </r>
  <r>
    <n v="6104010"/>
    <d v="2017-06-19T07:36:20"/>
    <d v="2017-06-19T07:44:35"/>
    <n v="495"/>
    <x v="305"/>
    <x v="184"/>
    <x v="0"/>
    <x v="0"/>
    <n v="1995"/>
    <x v="18"/>
    <x v="1"/>
    <x v="565"/>
  </r>
  <r>
    <n v="411823"/>
    <d v="2017-01-19T17:38:07"/>
    <d v="2017-01-19T17:49:05"/>
    <n v="658"/>
    <x v="306"/>
    <x v="301"/>
    <x v="0"/>
    <x v="0"/>
    <n v="1983"/>
    <x v="8"/>
    <x v="4"/>
    <x v="566"/>
  </r>
  <r>
    <n v="3691640"/>
    <d v="2017-05-03T09:01:43"/>
    <d v="2017-05-03T09:29:07"/>
    <n v="1643"/>
    <x v="250"/>
    <x v="97"/>
    <x v="0"/>
    <x v="2"/>
    <n v="1985"/>
    <x v="22"/>
    <x v="0"/>
    <x v="567"/>
  </r>
  <r>
    <n v="3212131"/>
    <d v="2017-04-23T14:12:02"/>
    <d v="2017-04-23T14:14:54"/>
    <n v="171"/>
    <x v="194"/>
    <x v="302"/>
    <x v="0"/>
    <x v="2"/>
    <n v="1969"/>
    <x v="46"/>
    <x v="3"/>
    <x v="568"/>
  </r>
  <r>
    <n v="5110759"/>
    <d v="2017-06-01T13:05:15"/>
    <d v="2017-06-01T13:11:51"/>
    <n v="395"/>
    <x v="96"/>
    <x v="222"/>
    <x v="0"/>
    <x v="0"/>
    <n v="1963"/>
    <x v="32"/>
    <x v="4"/>
    <x v="569"/>
  </r>
  <r>
    <n v="1658303"/>
    <d v="2017-03-06T06:40:37"/>
    <d v="2017-03-06T06:54:20"/>
    <n v="823"/>
    <x v="187"/>
    <x v="60"/>
    <x v="0"/>
    <x v="0"/>
    <n v="1962"/>
    <x v="42"/>
    <x v="1"/>
    <x v="570"/>
  </r>
  <r>
    <n v="3231332"/>
    <d v="2017-04-23T18:25:59"/>
    <d v="2017-04-23T18:43:45"/>
    <n v="1066"/>
    <x v="3"/>
    <x v="303"/>
    <x v="1"/>
    <x v="1"/>
    <m/>
    <x v="3"/>
    <x v="3"/>
    <x v="571"/>
  </r>
  <r>
    <n v="5178025"/>
    <d v="2017-06-02T13:02:16"/>
    <d v="2017-06-02T13:11:42"/>
    <n v="565"/>
    <x v="307"/>
    <x v="272"/>
    <x v="0"/>
    <x v="2"/>
    <n v="1955"/>
    <x v="5"/>
    <x v="5"/>
    <x v="572"/>
  </r>
  <r>
    <n v="6322215"/>
    <d v="2017-06-22T19:00:49"/>
    <d v="2017-06-22T19:07:00"/>
    <n v="370"/>
    <x v="282"/>
    <x v="32"/>
    <x v="0"/>
    <x v="2"/>
    <n v="1972"/>
    <x v="9"/>
    <x v="4"/>
    <x v="573"/>
  </r>
  <r>
    <n v="6292420"/>
    <d v="2017-06-22T12:03:25"/>
    <d v="2017-06-22T12:16:03"/>
    <n v="757"/>
    <x v="22"/>
    <x v="108"/>
    <x v="0"/>
    <x v="2"/>
    <n v="1995"/>
    <x v="18"/>
    <x v="4"/>
    <x v="574"/>
  </r>
  <r>
    <n v="4893017"/>
    <d v="2017-05-27T18:46:08"/>
    <d v="2017-05-27T18:52:19"/>
    <n v="371"/>
    <x v="174"/>
    <x v="134"/>
    <x v="0"/>
    <x v="2"/>
    <n v="1964"/>
    <x v="45"/>
    <x v="6"/>
    <x v="575"/>
  </r>
  <r>
    <n v="1858796"/>
    <d v="2017-03-13T08:23:39"/>
    <d v="2017-03-13T08:30:02"/>
    <n v="383"/>
    <x v="136"/>
    <x v="304"/>
    <x v="0"/>
    <x v="2"/>
    <n v="1974"/>
    <x v="19"/>
    <x v="1"/>
    <x v="576"/>
  </r>
  <r>
    <n v="6592160"/>
    <d v="2017-06-27T15:24:49"/>
    <d v="2017-06-27T15:31:18"/>
    <n v="389"/>
    <x v="173"/>
    <x v="171"/>
    <x v="0"/>
    <x v="0"/>
    <n v="1982"/>
    <x v="1"/>
    <x v="2"/>
    <x v="577"/>
  </r>
  <r>
    <n v="5007909"/>
    <d v="2017-05-30T17:37:01"/>
    <d v="2017-05-30T17:52:26"/>
    <n v="924"/>
    <x v="164"/>
    <x v="291"/>
    <x v="0"/>
    <x v="0"/>
    <n v="1972"/>
    <x v="9"/>
    <x v="2"/>
    <x v="578"/>
  </r>
  <r>
    <n v="1821647"/>
    <d v="2017-03-10T18:09:13"/>
    <d v="2017-03-10T18:15:15"/>
    <n v="361"/>
    <x v="204"/>
    <x v="16"/>
    <x v="0"/>
    <x v="2"/>
    <n v="1990"/>
    <x v="24"/>
    <x v="5"/>
    <x v="579"/>
  </r>
  <r>
    <n v="5001163"/>
    <d v="2017-05-30T15:58:06"/>
    <d v="2017-05-30T16:13:12"/>
    <n v="906"/>
    <x v="67"/>
    <x v="15"/>
    <x v="0"/>
    <x v="0"/>
    <n v="1982"/>
    <x v="1"/>
    <x v="2"/>
    <x v="580"/>
  </r>
  <r>
    <n v="227375"/>
    <d v="2017-01-12T15:00:42"/>
    <d v="2017-01-12T15:09:34"/>
    <n v="532"/>
    <x v="204"/>
    <x v="143"/>
    <x v="0"/>
    <x v="0"/>
    <n v="1989"/>
    <x v="33"/>
    <x v="4"/>
    <x v="581"/>
  </r>
  <r>
    <n v="511331"/>
    <d v="2017-01-23T17:28:36"/>
    <d v="2017-01-23T17:51:48"/>
    <n v="1391"/>
    <x v="126"/>
    <x v="265"/>
    <x v="0"/>
    <x v="0"/>
    <n v="1972"/>
    <x v="9"/>
    <x v="1"/>
    <x v="582"/>
  </r>
  <r>
    <n v="2095232"/>
    <d v="2017-03-26T12:23:42"/>
    <d v="2017-03-26T12:57:03"/>
    <n v="2001"/>
    <x v="308"/>
    <x v="305"/>
    <x v="1"/>
    <x v="1"/>
    <m/>
    <x v="3"/>
    <x v="3"/>
    <x v="583"/>
  </r>
  <r>
    <n v="6358884"/>
    <d v="2017-06-23T12:44:33"/>
    <d v="2017-06-23T12:52:11"/>
    <n v="457"/>
    <x v="98"/>
    <x v="242"/>
    <x v="0"/>
    <x v="0"/>
    <n v="1971"/>
    <x v="6"/>
    <x v="5"/>
    <x v="584"/>
  </r>
  <r>
    <n v="4786384"/>
    <d v="2017-05-25T08:00:26"/>
    <d v="2017-05-25T08:09:45"/>
    <n v="559"/>
    <x v="309"/>
    <x v="67"/>
    <x v="0"/>
    <x v="0"/>
    <n v="1975"/>
    <x v="15"/>
    <x v="4"/>
    <x v="585"/>
  </r>
  <r>
    <n v="2652860"/>
    <d v="2017-04-11T17:36:51"/>
    <d v="2017-04-11T17:41:29"/>
    <n v="278"/>
    <x v="3"/>
    <x v="239"/>
    <x v="0"/>
    <x v="0"/>
    <n v="1958"/>
    <x v="48"/>
    <x v="2"/>
    <x v="586"/>
  </r>
  <r>
    <n v="228975"/>
    <d v="2017-01-12T15:45:28"/>
    <d v="2017-01-12T15:57:05"/>
    <n v="697"/>
    <x v="277"/>
    <x v="198"/>
    <x v="0"/>
    <x v="0"/>
    <n v="1986"/>
    <x v="0"/>
    <x v="4"/>
    <x v="587"/>
  </r>
  <r>
    <n v="1862182"/>
    <d v="2017-03-13T09:37:54"/>
    <d v="2017-03-13T09:55:51"/>
    <n v="1076"/>
    <x v="32"/>
    <x v="117"/>
    <x v="0"/>
    <x v="1"/>
    <n v="1990"/>
    <x v="24"/>
    <x v="1"/>
    <x v="588"/>
  </r>
  <r>
    <n v="1432998"/>
    <d v="2017-02-26T16:33:49"/>
    <d v="2017-02-26T17:16:55"/>
    <n v="2585"/>
    <x v="151"/>
    <x v="30"/>
    <x v="0"/>
    <x v="0"/>
    <n v="1952"/>
    <x v="52"/>
    <x v="3"/>
    <x v="589"/>
  </r>
  <r>
    <n v="93958"/>
    <d v="2017-01-05T17:57:38"/>
    <d v="2017-01-05T18:19:27"/>
    <n v="1309"/>
    <x v="282"/>
    <x v="66"/>
    <x v="0"/>
    <x v="0"/>
    <n v="1986"/>
    <x v="0"/>
    <x v="4"/>
    <x v="590"/>
  </r>
  <r>
    <n v="2128616"/>
    <d v="2017-03-27T18:54:18"/>
    <d v="2017-03-27T19:11:29"/>
    <n v="1030"/>
    <x v="107"/>
    <x v="266"/>
    <x v="0"/>
    <x v="0"/>
    <n v="1991"/>
    <x v="35"/>
    <x v="1"/>
    <x v="591"/>
  </r>
  <r>
    <n v="3293818"/>
    <d v="2017-04-25T08:43:19"/>
    <d v="2017-04-25T08:45:58"/>
    <n v="159"/>
    <x v="108"/>
    <x v="292"/>
    <x v="0"/>
    <x v="2"/>
    <n v="1975"/>
    <x v="15"/>
    <x v="2"/>
    <x v="592"/>
  </r>
  <r>
    <n v="729053"/>
    <d v="2017-02-01T07:22:11"/>
    <d v="2017-02-01T07:35:09"/>
    <n v="777"/>
    <x v="198"/>
    <x v="218"/>
    <x v="0"/>
    <x v="0"/>
    <n v="1992"/>
    <x v="4"/>
    <x v="0"/>
    <x v="593"/>
  </r>
  <r>
    <n v="2476245"/>
    <d v="2017-04-07T17:59:43"/>
    <d v="2017-04-07T18:15:21"/>
    <n v="938"/>
    <x v="63"/>
    <x v="214"/>
    <x v="0"/>
    <x v="0"/>
    <n v="1961"/>
    <x v="39"/>
    <x v="5"/>
    <x v="594"/>
  </r>
  <r>
    <n v="5904884"/>
    <d v="2017-06-15T08:41:41"/>
    <d v="2017-06-15T09:01:02"/>
    <n v="1161"/>
    <x v="124"/>
    <x v="68"/>
    <x v="0"/>
    <x v="0"/>
    <n v="1967"/>
    <x v="44"/>
    <x v="4"/>
    <x v="595"/>
  </r>
  <r>
    <n v="648040"/>
    <d v="2017-01-28T21:23:26"/>
    <d v="2017-01-28T21:34:02"/>
    <n v="636"/>
    <x v="310"/>
    <x v="269"/>
    <x v="0"/>
    <x v="0"/>
    <n v="1985"/>
    <x v="22"/>
    <x v="6"/>
    <x v="596"/>
  </r>
  <r>
    <n v="4341667"/>
    <d v="2017-05-16T21:47:53"/>
    <d v="2017-05-16T21:50:03"/>
    <n v="129"/>
    <x v="168"/>
    <x v="32"/>
    <x v="0"/>
    <x v="0"/>
    <n v="1969"/>
    <x v="46"/>
    <x v="2"/>
    <x v="597"/>
  </r>
  <r>
    <n v="1393402"/>
    <d v="2017-02-25T12:15:10"/>
    <d v="2017-02-25T12:19:18"/>
    <n v="248"/>
    <x v="215"/>
    <x v="232"/>
    <x v="0"/>
    <x v="0"/>
    <n v="1995"/>
    <x v="18"/>
    <x v="6"/>
    <x v="348"/>
  </r>
  <r>
    <n v="6403666"/>
    <d v="2017-06-24T12:33:27"/>
    <d v="2017-06-24T12:58:13"/>
    <n v="1486"/>
    <x v="95"/>
    <x v="75"/>
    <x v="1"/>
    <x v="1"/>
    <m/>
    <x v="3"/>
    <x v="6"/>
    <x v="598"/>
  </r>
  <r>
    <n v="2083467"/>
    <d v="2017-03-25T18:05:09"/>
    <d v="2017-03-25T18:18:52"/>
    <n v="823"/>
    <x v="55"/>
    <x v="306"/>
    <x v="0"/>
    <x v="0"/>
    <n v="1968"/>
    <x v="21"/>
    <x v="6"/>
    <x v="599"/>
  </r>
  <r>
    <n v="4315230"/>
    <d v="2017-05-16T16:25:37"/>
    <d v="2017-05-16T16:54:10"/>
    <n v="1712"/>
    <x v="311"/>
    <x v="135"/>
    <x v="1"/>
    <x v="1"/>
    <m/>
    <x v="3"/>
    <x v="2"/>
    <x v="600"/>
  </r>
  <r>
    <n v="5437205"/>
    <d v="2017-06-07T13:03:57"/>
    <d v="2017-06-07T13:16:31"/>
    <n v="753"/>
    <x v="312"/>
    <x v="307"/>
    <x v="0"/>
    <x v="0"/>
    <n v="1989"/>
    <x v="33"/>
    <x v="0"/>
    <x v="601"/>
  </r>
  <r>
    <n v="1260121"/>
    <d v="2017-02-22T08:19:38"/>
    <d v="2017-02-22T08:31:03"/>
    <n v="684"/>
    <x v="161"/>
    <x v="194"/>
    <x v="0"/>
    <x v="0"/>
    <n v="1974"/>
    <x v="19"/>
    <x v="0"/>
    <x v="602"/>
  </r>
  <r>
    <n v="2460556"/>
    <d v="2017-04-07T10:26:04"/>
    <d v="2017-04-07T10:32:52"/>
    <n v="408"/>
    <x v="176"/>
    <x v="140"/>
    <x v="0"/>
    <x v="0"/>
    <n v="1982"/>
    <x v="1"/>
    <x v="5"/>
    <x v="603"/>
  </r>
  <r>
    <n v="6102262"/>
    <d v="2017-06-19T06:56:28"/>
    <d v="2017-06-19T07:04:39"/>
    <n v="491"/>
    <x v="23"/>
    <x v="153"/>
    <x v="0"/>
    <x v="0"/>
    <n v="1983"/>
    <x v="8"/>
    <x v="1"/>
    <x v="604"/>
  </r>
  <r>
    <n v="2469770"/>
    <d v="2017-04-07T15:57:21"/>
    <d v="2017-04-07T16:17:14"/>
    <n v="1192"/>
    <x v="313"/>
    <x v="308"/>
    <x v="0"/>
    <x v="2"/>
    <n v="1977"/>
    <x v="34"/>
    <x v="5"/>
    <x v="605"/>
  </r>
  <r>
    <n v="5621355"/>
    <d v="2017-06-10T12:05:49"/>
    <d v="2017-06-10T12:34:50"/>
    <n v="1740"/>
    <x v="212"/>
    <x v="241"/>
    <x v="1"/>
    <x v="1"/>
    <m/>
    <x v="3"/>
    <x v="6"/>
    <x v="606"/>
  </r>
  <r>
    <n v="1630084"/>
    <d v="2017-03-04T11:25:42"/>
    <d v="2017-03-04T11:36:58"/>
    <n v="676"/>
    <x v="47"/>
    <x v="269"/>
    <x v="0"/>
    <x v="0"/>
    <n v="1991"/>
    <x v="35"/>
    <x v="6"/>
    <x v="607"/>
  </r>
  <r>
    <n v="4577767"/>
    <d v="2017-05-20T19:44:50"/>
    <d v="2017-05-20T19:53:24"/>
    <n v="514"/>
    <x v="69"/>
    <x v="309"/>
    <x v="0"/>
    <x v="0"/>
    <n v="1979"/>
    <x v="11"/>
    <x v="6"/>
    <x v="608"/>
  </r>
  <r>
    <n v="4251955"/>
    <d v="2017-05-15T15:40:49"/>
    <d v="2017-05-15T15:47:11"/>
    <n v="382"/>
    <x v="32"/>
    <x v="88"/>
    <x v="0"/>
    <x v="0"/>
    <n v="1988"/>
    <x v="12"/>
    <x v="1"/>
    <x v="609"/>
  </r>
  <r>
    <n v="5092155"/>
    <d v="2017-06-01T08:07:52"/>
    <d v="2017-06-01T08:21:51"/>
    <n v="839"/>
    <x v="187"/>
    <x v="81"/>
    <x v="0"/>
    <x v="0"/>
    <n v="1964"/>
    <x v="45"/>
    <x v="4"/>
    <x v="610"/>
  </r>
  <r>
    <n v="4582789"/>
    <d v="2017-05-20T22:50:31"/>
    <d v="2017-05-20T22:54:47"/>
    <n v="256"/>
    <x v="294"/>
    <x v="152"/>
    <x v="0"/>
    <x v="0"/>
    <n v="1989"/>
    <x v="33"/>
    <x v="6"/>
    <x v="611"/>
  </r>
  <r>
    <n v="437124"/>
    <d v="2017-01-20T12:33:52"/>
    <d v="2017-01-20T12:35:35"/>
    <n v="102"/>
    <x v="314"/>
    <x v="310"/>
    <x v="0"/>
    <x v="0"/>
    <n v="1994"/>
    <x v="26"/>
    <x v="5"/>
    <x v="612"/>
  </r>
  <r>
    <n v="4386654"/>
    <d v="2017-05-17T17:31:53"/>
    <d v="2017-05-17T17:37:54"/>
    <n v="361"/>
    <x v="315"/>
    <x v="173"/>
    <x v="0"/>
    <x v="0"/>
    <n v="1985"/>
    <x v="22"/>
    <x v="0"/>
    <x v="613"/>
  </r>
  <r>
    <n v="4848206"/>
    <d v="2017-05-26T19:27:30"/>
    <d v="2017-05-26T19:32:06"/>
    <n v="276"/>
    <x v="180"/>
    <x v="183"/>
    <x v="0"/>
    <x v="0"/>
    <n v="1990"/>
    <x v="24"/>
    <x v="5"/>
    <x v="614"/>
  </r>
  <r>
    <n v="6355814"/>
    <d v="2017-06-23T11:36:02"/>
    <d v="2017-06-23T11:54:26"/>
    <n v="1104"/>
    <x v="282"/>
    <x v="65"/>
    <x v="0"/>
    <x v="0"/>
    <n v="1985"/>
    <x v="22"/>
    <x v="5"/>
    <x v="615"/>
  </r>
  <r>
    <n v="5590129"/>
    <d v="2017-06-09T18:12:13"/>
    <d v="2017-06-09T18:19:58"/>
    <n v="465"/>
    <x v="195"/>
    <x v="311"/>
    <x v="0"/>
    <x v="2"/>
    <n v="1999"/>
    <x v="38"/>
    <x v="5"/>
    <x v="616"/>
  </r>
  <r>
    <n v="4036294"/>
    <d v="2017-05-10T14:46:44"/>
    <d v="2017-05-10T14:52:53"/>
    <n v="368"/>
    <x v="57"/>
    <x v="173"/>
    <x v="0"/>
    <x v="2"/>
    <n v="1987"/>
    <x v="20"/>
    <x v="0"/>
    <x v="617"/>
  </r>
  <r>
    <n v="6281515"/>
    <d v="2017-06-22T08:46:55"/>
    <d v="2017-06-22T08:56:26"/>
    <n v="571"/>
    <x v="313"/>
    <x v="312"/>
    <x v="0"/>
    <x v="0"/>
    <n v="1968"/>
    <x v="21"/>
    <x v="4"/>
    <x v="618"/>
  </r>
  <r>
    <n v="5000284"/>
    <d v="2017-05-30T15:37:33"/>
    <d v="2017-05-30T16:15:36"/>
    <n v="2282"/>
    <x v="3"/>
    <x v="119"/>
    <x v="0"/>
    <x v="0"/>
    <n v="1975"/>
    <x v="15"/>
    <x v="2"/>
    <x v="619"/>
  </r>
  <r>
    <n v="3723871"/>
    <d v="2017-05-03T18:21:35"/>
    <d v="2017-05-03T18:30:23"/>
    <n v="528"/>
    <x v="161"/>
    <x v="313"/>
    <x v="0"/>
    <x v="0"/>
    <n v="1978"/>
    <x v="13"/>
    <x v="0"/>
    <x v="620"/>
  </r>
  <r>
    <n v="5658418"/>
    <d v="2017-06-10T21:02:45"/>
    <d v="2017-06-10T21:28:57"/>
    <n v="1571"/>
    <x v="234"/>
    <x v="4"/>
    <x v="0"/>
    <x v="0"/>
    <n v="1962"/>
    <x v="42"/>
    <x v="6"/>
    <x v="621"/>
  </r>
  <r>
    <n v="6538158"/>
    <d v="2017-06-26T17:40:59"/>
    <d v="2017-06-26T17:56:57"/>
    <n v="958"/>
    <x v="63"/>
    <x v="167"/>
    <x v="1"/>
    <x v="1"/>
    <m/>
    <x v="3"/>
    <x v="1"/>
    <x v="622"/>
  </r>
  <r>
    <n v="6603188"/>
    <d v="2017-06-27T17:42:21"/>
    <d v="2017-06-27T17:51:09"/>
    <n v="528"/>
    <x v="306"/>
    <x v="15"/>
    <x v="0"/>
    <x v="0"/>
    <n v="1992"/>
    <x v="4"/>
    <x v="2"/>
    <x v="623"/>
  </r>
  <r>
    <n v="3332077"/>
    <d v="2017-04-26T17:51:47"/>
    <d v="2017-04-26T17:58:44"/>
    <n v="417"/>
    <x v="270"/>
    <x v="100"/>
    <x v="0"/>
    <x v="2"/>
    <n v="1960"/>
    <x v="16"/>
    <x v="0"/>
    <x v="624"/>
  </r>
  <r>
    <n v="6579097"/>
    <d v="2017-06-27T10:51:32"/>
    <d v="2017-06-27T11:14:40"/>
    <n v="1387"/>
    <x v="316"/>
    <x v="129"/>
    <x v="0"/>
    <x v="0"/>
    <n v="1976"/>
    <x v="23"/>
    <x v="2"/>
    <x v="625"/>
  </r>
  <r>
    <n v="4347914"/>
    <d v="2017-05-17T07:08:02"/>
    <d v="2017-05-17T07:10:55"/>
    <n v="173"/>
    <x v="317"/>
    <x v="164"/>
    <x v="0"/>
    <x v="0"/>
    <n v="1991"/>
    <x v="35"/>
    <x v="0"/>
    <x v="626"/>
  </r>
  <r>
    <n v="6248195"/>
    <d v="2017-06-21T17:59:35"/>
    <d v="2017-06-21T18:11:39"/>
    <n v="724"/>
    <x v="318"/>
    <x v="131"/>
    <x v="0"/>
    <x v="0"/>
    <n v="1983"/>
    <x v="8"/>
    <x v="0"/>
    <x v="627"/>
  </r>
  <r>
    <n v="238151"/>
    <d v="2017-01-12T18:26:10"/>
    <d v="2017-01-12T18:38:03"/>
    <n v="713"/>
    <x v="319"/>
    <x v="314"/>
    <x v="0"/>
    <x v="0"/>
    <n v="1956"/>
    <x v="31"/>
    <x v="4"/>
    <x v="628"/>
  </r>
  <r>
    <n v="6190901"/>
    <d v="2017-06-20T19:27:58"/>
    <d v="2017-06-20T19:30:50"/>
    <n v="171"/>
    <x v="320"/>
    <x v="315"/>
    <x v="0"/>
    <x v="0"/>
    <n v="1961"/>
    <x v="39"/>
    <x v="2"/>
    <x v="629"/>
  </r>
  <r>
    <n v="6645191"/>
    <d v="2017-06-28T10:42:39"/>
    <d v="2017-06-28T10:52:06"/>
    <n v="566"/>
    <x v="98"/>
    <x v="21"/>
    <x v="0"/>
    <x v="2"/>
    <n v="1984"/>
    <x v="2"/>
    <x v="0"/>
    <x v="630"/>
  </r>
  <r>
    <n v="6116823"/>
    <d v="2017-06-19T11:07:38"/>
    <d v="2017-06-19T11:22:41"/>
    <n v="903"/>
    <x v="112"/>
    <x v="92"/>
    <x v="0"/>
    <x v="0"/>
    <n v="1985"/>
    <x v="22"/>
    <x v="1"/>
    <x v="631"/>
  </r>
  <r>
    <n v="937987"/>
    <d v="2017-02-08T12:47:19"/>
    <d v="2017-02-08T12:54:39"/>
    <n v="439"/>
    <x v="22"/>
    <x v="59"/>
    <x v="0"/>
    <x v="2"/>
    <n v="1966"/>
    <x v="30"/>
    <x v="0"/>
    <x v="632"/>
  </r>
  <r>
    <n v="5411923"/>
    <d v="2017-06-06T23:04:13"/>
    <d v="2017-06-06T23:16:05"/>
    <n v="712"/>
    <x v="118"/>
    <x v="129"/>
    <x v="0"/>
    <x v="0"/>
    <n v="1987"/>
    <x v="20"/>
    <x v="2"/>
    <x v="633"/>
  </r>
  <r>
    <n v="1614911"/>
    <d v="2017-03-03T16:35:15"/>
    <d v="2017-03-03T16:52:04"/>
    <n v="1008"/>
    <x v="67"/>
    <x v="250"/>
    <x v="0"/>
    <x v="0"/>
    <n v="1974"/>
    <x v="19"/>
    <x v="5"/>
    <x v="634"/>
  </r>
  <r>
    <n v="5260053"/>
    <d v="2017-06-03T17:54:44"/>
    <d v="2017-06-03T18:22:39"/>
    <n v="1674"/>
    <x v="321"/>
    <x v="196"/>
    <x v="0"/>
    <x v="0"/>
    <n v="1992"/>
    <x v="4"/>
    <x v="6"/>
    <x v="635"/>
  </r>
  <r>
    <n v="350707"/>
    <d v="2017-01-17T16:38:53"/>
    <d v="2017-01-17T16:43:01"/>
    <n v="247"/>
    <x v="322"/>
    <x v="316"/>
    <x v="0"/>
    <x v="2"/>
    <n v="1975"/>
    <x v="15"/>
    <x v="2"/>
    <x v="636"/>
  </r>
  <r>
    <n v="1526858"/>
    <d v="2017-03-01T08:46:16"/>
    <d v="2017-03-01T08:58:38"/>
    <n v="741"/>
    <x v="262"/>
    <x v="148"/>
    <x v="0"/>
    <x v="0"/>
    <n v="1987"/>
    <x v="20"/>
    <x v="0"/>
    <x v="637"/>
  </r>
  <r>
    <n v="1818265"/>
    <d v="2017-03-10T16:45:42"/>
    <d v="2017-03-10T16:58:38"/>
    <n v="776"/>
    <x v="104"/>
    <x v="47"/>
    <x v="0"/>
    <x v="0"/>
    <n v="1981"/>
    <x v="28"/>
    <x v="5"/>
    <x v="638"/>
  </r>
  <r>
    <n v="5729780"/>
    <d v="2017-06-12T09:55:01"/>
    <d v="2017-06-12T10:13:23"/>
    <n v="1101"/>
    <x v="323"/>
    <x v="124"/>
    <x v="0"/>
    <x v="2"/>
    <n v="1981"/>
    <x v="28"/>
    <x v="1"/>
    <x v="639"/>
  </r>
  <r>
    <n v="1391893"/>
    <d v="2017-02-25T11:48:12"/>
    <d v="2017-02-25T12:00:53"/>
    <n v="760"/>
    <x v="101"/>
    <x v="293"/>
    <x v="0"/>
    <x v="0"/>
    <n v="1987"/>
    <x v="20"/>
    <x v="6"/>
    <x v="640"/>
  </r>
  <r>
    <n v="6789894"/>
    <d v="2017-06-30T15:27:04"/>
    <d v="2017-06-30T15:50:13"/>
    <n v="1388"/>
    <x v="51"/>
    <x v="317"/>
    <x v="1"/>
    <x v="1"/>
    <m/>
    <x v="3"/>
    <x v="5"/>
    <x v="641"/>
  </r>
  <r>
    <n v="2378391"/>
    <d v="2017-04-04T19:41:34"/>
    <d v="2017-04-04T20:17:52"/>
    <n v="2178"/>
    <x v="110"/>
    <x v="139"/>
    <x v="0"/>
    <x v="0"/>
    <n v="1962"/>
    <x v="42"/>
    <x v="2"/>
    <x v="642"/>
  </r>
  <r>
    <n v="146803"/>
    <d v="2017-01-09T17:15:35"/>
    <d v="2017-01-09T17:24:44"/>
    <n v="548"/>
    <x v="71"/>
    <x v="167"/>
    <x v="0"/>
    <x v="0"/>
    <n v="1974"/>
    <x v="19"/>
    <x v="1"/>
    <x v="643"/>
  </r>
  <r>
    <n v="3184895"/>
    <d v="2017-04-22T19:29:22"/>
    <d v="2017-04-22T19:39:54"/>
    <n v="631"/>
    <x v="206"/>
    <x v="128"/>
    <x v="0"/>
    <x v="0"/>
    <n v="1968"/>
    <x v="21"/>
    <x v="6"/>
    <x v="644"/>
  </r>
  <r>
    <n v="5619352"/>
    <d v="2017-06-10T11:38:21"/>
    <d v="2017-06-10T11:49:56"/>
    <n v="694"/>
    <x v="111"/>
    <x v="318"/>
    <x v="0"/>
    <x v="2"/>
    <n v="1968"/>
    <x v="21"/>
    <x v="6"/>
    <x v="645"/>
  </r>
  <r>
    <n v="1831535"/>
    <d v="2017-03-11T12:15:31"/>
    <d v="2017-03-11T12:24:44"/>
    <n v="552"/>
    <x v="128"/>
    <x v="226"/>
    <x v="0"/>
    <x v="0"/>
    <n v="1992"/>
    <x v="4"/>
    <x v="6"/>
    <x v="646"/>
  </r>
  <r>
    <n v="5111514"/>
    <d v="2017-06-01T13:20:32"/>
    <d v="2017-06-01T13:22:38"/>
    <n v="125"/>
    <x v="110"/>
    <x v="290"/>
    <x v="0"/>
    <x v="0"/>
    <n v="1987"/>
    <x v="20"/>
    <x v="4"/>
    <x v="647"/>
  </r>
  <r>
    <n v="5797505"/>
    <d v="2017-06-13T13:19:01"/>
    <d v="2017-06-13T13:26:25"/>
    <n v="444"/>
    <x v="59"/>
    <x v="245"/>
    <x v="0"/>
    <x v="0"/>
    <n v="1978"/>
    <x v="13"/>
    <x v="2"/>
    <x v="648"/>
  </r>
  <r>
    <n v="2010334"/>
    <d v="2017-03-23T15:29:41"/>
    <d v="2017-03-23T15:44:54"/>
    <n v="912"/>
    <x v="324"/>
    <x v="261"/>
    <x v="0"/>
    <x v="0"/>
    <n v="1978"/>
    <x v="13"/>
    <x v="4"/>
    <x v="649"/>
  </r>
  <r>
    <n v="3447958"/>
    <d v="2017-04-28T18:39:51"/>
    <d v="2017-04-28T18:49:10"/>
    <n v="559"/>
    <x v="210"/>
    <x v="263"/>
    <x v="0"/>
    <x v="0"/>
    <n v="1990"/>
    <x v="24"/>
    <x v="5"/>
    <x v="650"/>
  </r>
  <r>
    <n v="2854090"/>
    <d v="2017-04-15T15:56:05"/>
    <d v="2017-04-15T16:03:58"/>
    <n v="472"/>
    <x v="117"/>
    <x v="85"/>
    <x v="0"/>
    <x v="0"/>
    <n v="1966"/>
    <x v="30"/>
    <x v="6"/>
    <x v="651"/>
  </r>
  <r>
    <n v="3795615"/>
    <d v="2017-05-05T00:14:46"/>
    <d v="2017-05-05T00:38:49"/>
    <n v="1443"/>
    <x v="211"/>
    <x v="319"/>
    <x v="0"/>
    <x v="2"/>
    <n v="1983"/>
    <x v="8"/>
    <x v="5"/>
    <x v="6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2">
  <r>
    <n v="1285652"/>
    <n v="36"/>
    <x v="0"/>
  </r>
  <r>
    <n v="1675753"/>
    <n v="40"/>
    <x v="1"/>
  </r>
  <r>
    <n v="1692245"/>
    <n v="38"/>
    <x v="0"/>
  </r>
  <r>
    <n v="2271331"/>
    <n v="0"/>
    <x v="2"/>
  </r>
  <r>
    <n v="1558339"/>
    <n v="30"/>
    <x v="0"/>
  </r>
  <r>
    <n v="2287178"/>
    <n v="0"/>
    <x v="2"/>
  </r>
  <r>
    <n v="2744874"/>
    <n v="67"/>
    <x v="3"/>
  </r>
  <r>
    <n v="3398180"/>
    <n v="51"/>
    <x v="4"/>
  </r>
  <r>
    <n v="991609"/>
    <n v="29"/>
    <x v="5"/>
  </r>
  <r>
    <n v="1512596"/>
    <n v="39"/>
    <x v="0"/>
  </r>
  <r>
    <n v="187466"/>
    <n v="50"/>
    <x v="4"/>
  </r>
  <r>
    <n v="2195658"/>
    <n v="40"/>
    <x v="1"/>
  </r>
  <r>
    <n v="6388534"/>
    <n v="25"/>
    <x v="5"/>
  </r>
  <r>
    <n v="4733837"/>
    <n v="43"/>
    <x v="1"/>
  </r>
  <r>
    <n v="5857"/>
    <n v="0"/>
    <x v="2"/>
  </r>
  <r>
    <n v="1132766"/>
    <n v="39"/>
    <x v="0"/>
  </r>
  <r>
    <n v="3358474"/>
    <n v="34"/>
    <x v="0"/>
  </r>
  <r>
    <n v="1778858"/>
    <n v="44"/>
    <x v="1"/>
  </r>
  <r>
    <n v="2497952"/>
    <n v="0"/>
    <x v="2"/>
  </r>
  <r>
    <n v="2905932"/>
    <n v="39"/>
    <x v="0"/>
  </r>
  <r>
    <n v="3123311"/>
    <n v="57"/>
    <x v="4"/>
  </r>
  <r>
    <n v="2959550"/>
    <n v="47"/>
    <x v="1"/>
  </r>
  <r>
    <n v="2067887"/>
    <n v="62"/>
    <x v="3"/>
  </r>
  <r>
    <n v="3518426"/>
    <n v="36"/>
    <x v="0"/>
  </r>
  <r>
    <n v="5383277"/>
    <n v="71"/>
    <x v="6"/>
  </r>
  <r>
    <n v="3146215"/>
    <n v="27"/>
    <x v="5"/>
  </r>
  <r>
    <n v="2018488"/>
    <n v="71"/>
    <x v="6"/>
  </r>
  <r>
    <n v="3676202"/>
    <n v="0"/>
    <x v="2"/>
  </r>
  <r>
    <n v="1389460"/>
    <n v="36"/>
    <x v="0"/>
  </r>
  <r>
    <n v="6321417"/>
    <n v="34"/>
    <x v="0"/>
  </r>
  <r>
    <n v="936709"/>
    <n v="47"/>
    <x v="1"/>
  </r>
  <r>
    <n v="1975396"/>
    <n v="0"/>
    <x v="2"/>
  </r>
  <r>
    <n v="642530"/>
    <n v="48"/>
    <x v="1"/>
  </r>
  <r>
    <n v="5630375"/>
    <n v="0"/>
    <x v="2"/>
  </r>
  <r>
    <n v="5481113"/>
    <n v="36"/>
    <x v="0"/>
  </r>
  <r>
    <n v="3873453"/>
    <n v="29"/>
    <x v="5"/>
  </r>
  <r>
    <n v="2567503"/>
    <n v="48"/>
    <x v="1"/>
  </r>
  <r>
    <n v="6432811"/>
    <n v="35"/>
    <x v="0"/>
  </r>
  <r>
    <n v="1909858"/>
    <n v="54"/>
    <x v="4"/>
  </r>
  <r>
    <n v="4989575"/>
    <n v="37"/>
    <x v="0"/>
  </r>
  <r>
    <n v="4485367"/>
    <n v="43"/>
    <x v="1"/>
  </r>
  <r>
    <n v="6686290"/>
    <n v="35"/>
    <x v="0"/>
  </r>
  <r>
    <n v="6398149"/>
    <n v="46"/>
    <x v="1"/>
  </r>
  <r>
    <n v="2964832"/>
    <n v="32"/>
    <x v="0"/>
  </r>
  <r>
    <n v="5334757"/>
    <n v="32"/>
    <x v="0"/>
  </r>
  <r>
    <n v="574675"/>
    <n v="68"/>
    <x v="3"/>
  </r>
  <r>
    <n v="5981682"/>
    <n v="30"/>
    <x v="0"/>
  </r>
  <r>
    <n v="2897347"/>
    <n v="0"/>
    <x v="2"/>
  </r>
  <r>
    <n v="3582305"/>
    <n v="50"/>
    <x v="4"/>
  </r>
  <r>
    <n v="1507415"/>
    <n v="32"/>
    <x v="0"/>
  </r>
  <r>
    <n v="5448406"/>
    <n v="54"/>
    <x v="4"/>
  </r>
  <r>
    <n v="4580791"/>
    <n v="28"/>
    <x v="5"/>
  </r>
  <r>
    <n v="5515649"/>
    <n v="48"/>
    <x v="1"/>
  </r>
  <r>
    <n v="4885759"/>
    <n v="28"/>
    <x v="5"/>
  </r>
  <r>
    <n v="4025507"/>
    <n v="49"/>
    <x v="1"/>
  </r>
  <r>
    <n v="3847598"/>
    <n v="0"/>
    <x v="2"/>
  </r>
  <r>
    <n v="4586817"/>
    <n v="41"/>
    <x v="1"/>
  </r>
  <r>
    <n v="3303809"/>
    <n v="42"/>
    <x v="1"/>
  </r>
  <r>
    <n v="6722387"/>
    <n v="51"/>
    <x v="4"/>
  </r>
  <r>
    <n v="4731489"/>
    <n v="56"/>
    <x v="4"/>
  </r>
  <r>
    <n v="6018157"/>
    <n v="0"/>
    <x v="2"/>
  </r>
  <r>
    <n v="4079228"/>
    <n v="30"/>
    <x v="0"/>
  </r>
  <r>
    <n v="87348"/>
    <n v="36"/>
    <x v="0"/>
  </r>
  <r>
    <n v="2184051"/>
    <n v="34"/>
    <x v="0"/>
  </r>
  <r>
    <n v="2855148"/>
    <n v="66"/>
    <x v="3"/>
  </r>
  <r>
    <n v="1675078"/>
    <n v="59"/>
    <x v="4"/>
  </r>
  <r>
    <n v="338034"/>
    <n v="32"/>
    <x v="0"/>
  </r>
  <r>
    <n v="445709"/>
    <n v="39"/>
    <x v="0"/>
  </r>
  <r>
    <n v="3828509"/>
    <n v="33"/>
    <x v="0"/>
  </r>
  <r>
    <n v="5931878"/>
    <n v="42"/>
    <x v="1"/>
  </r>
  <r>
    <n v="3252725"/>
    <n v="29"/>
    <x v="5"/>
  </r>
  <r>
    <n v="4263930"/>
    <n v="45"/>
    <x v="1"/>
  </r>
  <r>
    <n v="4327895"/>
    <n v="49"/>
    <x v="1"/>
  </r>
  <r>
    <n v="4500991"/>
    <n v="0"/>
    <x v="2"/>
  </r>
  <r>
    <n v="2004051"/>
    <n v="38"/>
    <x v="0"/>
  </r>
  <r>
    <n v="1377740"/>
    <n v="31"/>
    <x v="0"/>
  </r>
  <r>
    <n v="6738778"/>
    <n v="38"/>
    <x v="0"/>
  </r>
  <r>
    <n v="3479649"/>
    <n v="42"/>
    <x v="1"/>
  </r>
  <r>
    <n v="6067227"/>
    <n v="80"/>
    <x v="7"/>
  </r>
  <r>
    <n v="5888144"/>
    <n v="33"/>
    <x v="0"/>
  </r>
  <r>
    <n v="2491986"/>
    <n v="32"/>
    <x v="0"/>
  </r>
  <r>
    <n v="6407126"/>
    <n v="45"/>
    <x v="1"/>
  </r>
  <r>
    <n v="6392474"/>
    <n v="48"/>
    <x v="1"/>
  </r>
  <r>
    <n v="4276054"/>
    <n v="57"/>
    <x v="4"/>
  </r>
  <r>
    <n v="2759514"/>
    <n v="41"/>
    <x v="1"/>
  </r>
  <r>
    <n v="2401586"/>
    <n v="26"/>
    <x v="5"/>
  </r>
  <r>
    <n v="5820513"/>
    <n v="23"/>
    <x v="5"/>
  </r>
  <r>
    <n v="5480048"/>
    <n v="61"/>
    <x v="3"/>
  </r>
  <r>
    <n v="1951218"/>
    <n v="26"/>
    <x v="5"/>
  </r>
  <r>
    <n v="3005402"/>
    <n v="38"/>
    <x v="0"/>
  </r>
  <r>
    <n v="4212374"/>
    <n v="38"/>
    <x v="0"/>
  </r>
  <r>
    <n v="2697880"/>
    <n v="48"/>
    <x v="1"/>
  </r>
  <r>
    <n v="4393538"/>
    <n v="74"/>
    <x v="6"/>
  </r>
  <r>
    <n v="3893488"/>
    <n v="32"/>
    <x v="0"/>
  </r>
  <r>
    <n v="1811390"/>
    <n v="49"/>
    <x v="1"/>
  </r>
  <r>
    <n v="389272"/>
    <n v="43"/>
    <x v="1"/>
  </r>
  <r>
    <n v="4666273"/>
    <n v="65"/>
    <x v="3"/>
  </r>
  <r>
    <n v="3241064"/>
    <n v="60"/>
    <x v="3"/>
  </r>
  <r>
    <n v="4287006"/>
    <n v="51"/>
    <x v="4"/>
  </r>
  <r>
    <n v="2971954"/>
    <n v="30"/>
    <x v="0"/>
  </r>
  <r>
    <n v="5902394"/>
    <n v="32"/>
    <x v="0"/>
  </r>
  <r>
    <n v="3079483"/>
    <n v="62"/>
    <x v="3"/>
  </r>
  <r>
    <n v="6356851"/>
    <n v="0"/>
    <x v="2"/>
  </r>
  <r>
    <n v="6437349"/>
    <n v="43"/>
    <x v="1"/>
  </r>
  <r>
    <n v="4015168"/>
    <n v="63"/>
    <x v="3"/>
  </r>
  <r>
    <n v="6417471"/>
    <n v="56"/>
    <x v="4"/>
  </r>
  <r>
    <n v="6158567"/>
    <n v="31"/>
    <x v="0"/>
  </r>
  <r>
    <n v="4742346"/>
    <n v="55"/>
    <x v="4"/>
  </r>
  <r>
    <n v="1214745"/>
    <n v="0"/>
    <x v="2"/>
  </r>
  <r>
    <n v="3071010"/>
    <n v="26"/>
    <x v="5"/>
  </r>
  <r>
    <n v="2767253"/>
    <n v="43"/>
    <x v="1"/>
  </r>
  <r>
    <n v="1873353"/>
    <n v="45"/>
    <x v="1"/>
  </r>
  <r>
    <n v="6335267"/>
    <n v="26"/>
    <x v="5"/>
  </r>
  <r>
    <n v="4824502"/>
    <n v="0"/>
    <x v="2"/>
  </r>
  <r>
    <n v="5213563"/>
    <n v="37"/>
    <x v="0"/>
  </r>
  <r>
    <n v="1578361"/>
    <n v="39"/>
    <x v="0"/>
  </r>
  <r>
    <n v="378557"/>
    <n v="36"/>
    <x v="0"/>
  </r>
  <r>
    <n v="1759669"/>
    <n v="35"/>
    <x v="0"/>
  </r>
  <r>
    <n v="2792598"/>
    <n v="0"/>
    <x v="2"/>
  </r>
  <r>
    <n v="3006257"/>
    <n v="0"/>
    <x v="2"/>
  </r>
  <r>
    <n v="2561325"/>
    <n v="29"/>
    <x v="5"/>
  </r>
  <r>
    <n v="842093"/>
    <n v="48"/>
    <x v="1"/>
  </r>
  <r>
    <n v="5664204"/>
    <n v="41"/>
    <x v="1"/>
  </r>
  <r>
    <n v="3789757"/>
    <n v="32"/>
    <x v="0"/>
  </r>
  <r>
    <n v="5351922"/>
    <n v="35"/>
    <x v="0"/>
  </r>
  <r>
    <n v="4776884"/>
    <n v="59"/>
    <x v="4"/>
  </r>
  <r>
    <n v="6224775"/>
    <n v="62"/>
    <x v="3"/>
  </r>
  <r>
    <n v="6413999"/>
    <n v="33"/>
    <x v="0"/>
  </r>
  <r>
    <n v="3028133"/>
    <n v="42"/>
    <x v="1"/>
  </r>
  <r>
    <n v="3229794"/>
    <n v="58"/>
    <x v="4"/>
  </r>
  <r>
    <n v="1297870"/>
    <n v="41"/>
    <x v="1"/>
  </r>
  <r>
    <n v="1779232"/>
    <n v="29"/>
    <x v="5"/>
  </r>
  <r>
    <n v="1669014"/>
    <n v="0"/>
    <x v="2"/>
  </r>
  <r>
    <n v="6170127"/>
    <n v="54"/>
    <x v="4"/>
  </r>
  <r>
    <n v="3712090"/>
    <n v="0"/>
    <x v="2"/>
  </r>
  <r>
    <n v="5529352"/>
    <n v="0"/>
    <x v="2"/>
  </r>
  <r>
    <n v="6467971"/>
    <n v="0"/>
    <x v="2"/>
  </r>
  <r>
    <n v="6353718"/>
    <n v="54"/>
    <x v="4"/>
  </r>
  <r>
    <n v="775802"/>
    <n v="25"/>
    <x v="5"/>
  </r>
  <r>
    <n v="836946"/>
    <n v="44"/>
    <x v="1"/>
  </r>
  <r>
    <n v="2432181"/>
    <n v="30"/>
    <x v="0"/>
  </r>
  <r>
    <n v="6647928"/>
    <n v="36"/>
    <x v="0"/>
  </r>
  <r>
    <n v="6171939"/>
    <n v="45"/>
    <x v="1"/>
  </r>
  <r>
    <n v="4837234"/>
    <n v="55"/>
    <x v="4"/>
  </r>
  <r>
    <n v="5478620"/>
    <n v="32"/>
    <x v="0"/>
  </r>
  <r>
    <n v="72902"/>
    <n v="31"/>
    <x v="0"/>
  </r>
  <r>
    <n v="2142023"/>
    <n v="36"/>
    <x v="0"/>
  </r>
  <r>
    <n v="5644756"/>
    <n v="46"/>
    <x v="1"/>
  </r>
  <r>
    <n v="6672567"/>
    <n v="58"/>
    <x v="4"/>
  </r>
  <r>
    <n v="233335"/>
    <n v="41"/>
    <x v="1"/>
  </r>
  <r>
    <n v="1884535"/>
    <n v="35"/>
    <x v="0"/>
  </r>
  <r>
    <n v="5321258"/>
    <n v="53"/>
    <x v="4"/>
  </r>
  <r>
    <n v="3744138"/>
    <n v="49"/>
    <x v="1"/>
  </r>
  <r>
    <n v="3018843"/>
    <n v="42"/>
    <x v="1"/>
  </r>
  <r>
    <n v="2316085"/>
    <n v="43"/>
    <x v="1"/>
  </r>
  <r>
    <n v="5887645"/>
    <n v="39"/>
    <x v="0"/>
  </r>
  <r>
    <n v="3013856"/>
    <n v="62"/>
    <x v="3"/>
  </r>
  <r>
    <n v="6351515"/>
    <n v="42"/>
    <x v="1"/>
  </r>
  <r>
    <n v="5825054"/>
    <n v="59"/>
    <x v="4"/>
  </r>
  <r>
    <n v="6730027"/>
    <n v="45"/>
    <x v="1"/>
  </r>
  <r>
    <n v="1826417"/>
    <n v="45"/>
    <x v="1"/>
  </r>
  <r>
    <n v="968783"/>
    <n v="49"/>
    <x v="1"/>
  </r>
  <r>
    <n v="5298343"/>
    <n v="55"/>
    <x v="4"/>
  </r>
  <r>
    <n v="13703"/>
    <n v="0"/>
    <x v="2"/>
  </r>
  <r>
    <n v="3134620"/>
    <n v="51"/>
    <x v="4"/>
  </r>
  <r>
    <n v="6225518"/>
    <n v="44"/>
    <x v="1"/>
  </r>
  <r>
    <n v="6041709"/>
    <n v="43"/>
    <x v="1"/>
  </r>
  <r>
    <n v="3288188"/>
    <n v="36"/>
    <x v="0"/>
  </r>
  <r>
    <n v="699264"/>
    <n v="36"/>
    <x v="0"/>
  </r>
  <r>
    <n v="5560849"/>
    <n v="37"/>
    <x v="0"/>
  </r>
  <r>
    <n v="5514258"/>
    <n v="51"/>
    <x v="4"/>
  </r>
  <r>
    <n v="2296986"/>
    <n v="32"/>
    <x v="0"/>
  </r>
  <r>
    <n v="6398130"/>
    <n v="49"/>
    <x v="1"/>
  </r>
  <r>
    <n v="2548859"/>
    <n v="30"/>
    <x v="0"/>
  </r>
  <r>
    <n v="2481285"/>
    <n v="37"/>
    <x v="0"/>
  </r>
  <r>
    <n v="3777400"/>
    <n v="69"/>
    <x v="3"/>
  </r>
  <r>
    <n v="2160966"/>
    <n v="51"/>
    <x v="4"/>
  </r>
  <r>
    <n v="5897459"/>
    <n v="68"/>
    <x v="3"/>
  </r>
  <r>
    <n v="6441021"/>
    <n v="0"/>
    <x v="2"/>
  </r>
  <r>
    <n v="6637712"/>
    <n v="64"/>
    <x v="3"/>
  </r>
  <r>
    <n v="656884"/>
    <n v="29"/>
    <x v="5"/>
  </r>
  <r>
    <n v="4193308"/>
    <n v="48"/>
    <x v="1"/>
  </r>
  <r>
    <n v="2765315"/>
    <n v="55"/>
    <x v="4"/>
  </r>
  <r>
    <n v="2508580"/>
    <n v="67"/>
    <x v="3"/>
  </r>
  <r>
    <n v="1371351"/>
    <n v="62"/>
    <x v="3"/>
  </r>
  <r>
    <n v="3800736"/>
    <n v="35"/>
    <x v="0"/>
  </r>
  <r>
    <n v="2486890"/>
    <n v="0"/>
    <x v="2"/>
  </r>
  <r>
    <n v="1959438"/>
    <n v="32"/>
    <x v="0"/>
  </r>
  <r>
    <n v="5878947"/>
    <n v="36"/>
    <x v="0"/>
  </r>
  <r>
    <n v="6164224"/>
    <n v="46"/>
    <x v="1"/>
  </r>
  <r>
    <n v="4507646"/>
    <n v="35"/>
    <x v="0"/>
  </r>
  <r>
    <n v="3036026"/>
    <n v="37"/>
    <x v="0"/>
  </r>
  <r>
    <n v="2320738"/>
    <n v="0"/>
    <x v="2"/>
  </r>
  <r>
    <n v="84306"/>
    <n v="45"/>
    <x v="1"/>
  </r>
  <r>
    <n v="228565"/>
    <n v="48"/>
    <x v="1"/>
  </r>
  <r>
    <n v="1386254"/>
    <n v="34"/>
    <x v="0"/>
  </r>
  <r>
    <n v="6269681"/>
    <n v="62"/>
    <x v="3"/>
  </r>
  <r>
    <n v="6173619"/>
    <n v="36"/>
    <x v="0"/>
  </r>
  <r>
    <n v="4218781"/>
    <n v="0"/>
    <x v="2"/>
  </r>
  <r>
    <n v="6335379"/>
    <n v="34"/>
    <x v="0"/>
  </r>
  <r>
    <n v="2485026"/>
    <n v="39"/>
    <x v="0"/>
  </r>
  <r>
    <n v="1650900"/>
    <n v="51"/>
    <x v="4"/>
  </r>
  <r>
    <n v="2744300"/>
    <n v="0"/>
    <x v="2"/>
  </r>
  <r>
    <n v="3308681"/>
    <n v="26"/>
    <x v="5"/>
  </r>
  <r>
    <n v="2125872"/>
    <n v="34"/>
    <x v="0"/>
  </r>
  <r>
    <n v="5116172"/>
    <n v="0"/>
    <x v="2"/>
  </r>
  <r>
    <n v="4108411"/>
    <n v="42"/>
    <x v="1"/>
  </r>
  <r>
    <n v="279381"/>
    <n v="28"/>
    <x v="5"/>
  </r>
  <r>
    <n v="2072415"/>
    <n v="31"/>
    <x v="0"/>
  </r>
  <r>
    <n v="432007"/>
    <n v="42"/>
    <x v="1"/>
  </r>
  <r>
    <n v="3284666"/>
    <n v="44"/>
    <x v="1"/>
  </r>
  <r>
    <n v="1157420"/>
    <n v="0"/>
    <x v="2"/>
  </r>
  <r>
    <n v="2710778"/>
    <n v="50"/>
    <x v="4"/>
  </r>
  <r>
    <n v="2418389"/>
    <n v="37"/>
    <x v="0"/>
  </r>
  <r>
    <n v="5309535"/>
    <n v="67"/>
    <x v="3"/>
  </r>
  <r>
    <n v="6209483"/>
    <n v="62"/>
    <x v="3"/>
  </r>
  <r>
    <n v="6199671"/>
    <n v="37"/>
    <x v="0"/>
  </r>
  <r>
    <n v="3273104"/>
    <n v="50"/>
    <x v="4"/>
  </r>
  <r>
    <n v="6047053"/>
    <n v="39"/>
    <x v="0"/>
  </r>
  <r>
    <n v="6451583"/>
    <n v="0"/>
    <x v="2"/>
  </r>
  <r>
    <n v="4519233"/>
    <n v="0"/>
    <x v="2"/>
  </r>
  <r>
    <n v="6723534"/>
    <n v="0"/>
    <x v="2"/>
  </r>
  <r>
    <n v="650105"/>
    <n v="43"/>
    <x v="1"/>
  </r>
  <r>
    <n v="4289817"/>
    <n v="35"/>
    <x v="0"/>
  </r>
  <r>
    <n v="1677874"/>
    <n v="39"/>
    <x v="0"/>
  </r>
  <r>
    <n v="3122170"/>
    <n v="30"/>
    <x v="0"/>
  </r>
  <r>
    <n v="6158510"/>
    <n v="49"/>
    <x v="1"/>
  </r>
  <r>
    <n v="6054143"/>
    <n v="76"/>
    <x v="6"/>
  </r>
  <r>
    <n v="3228015"/>
    <n v="0"/>
    <x v="2"/>
  </r>
  <r>
    <n v="4106970"/>
    <n v="54"/>
    <x v="4"/>
  </r>
  <r>
    <n v="1703383"/>
    <n v="52"/>
    <x v="4"/>
  </r>
  <r>
    <n v="5636715"/>
    <n v="0"/>
    <x v="2"/>
  </r>
  <r>
    <n v="1793345"/>
    <n v="53"/>
    <x v="4"/>
  </r>
  <r>
    <n v="1393089"/>
    <n v="0"/>
    <x v="2"/>
  </r>
  <r>
    <n v="1414549"/>
    <n v="47"/>
    <x v="1"/>
  </r>
  <r>
    <n v="4831904"/>
    <n v="40"/>
    <x v="1"/>
  </r>
  <r>
    <n v="4647018"/>
    <n v="45"/>
    <x v="1"/>
  </r>
  <r>
    <n v="4194394"/>
    <n v="0"/>
    <x v="2"/>
  </r>
  <r>
    <n v="4376357"/>
    <n v="30"/>
    <x v="0"/>
  </r>
  <r>
    <n v="4736921"/>
    <n v="0"/>
    <x v="2"/>
  </r>
  <r>
    <n v="4306194"/>
    <n v="57"/>
    <x v="4"/>
  </r>
  <r>
    <n v="2444049"/>
    <n v="49"/>
    <x v="1"/>
  </r>
  <r>
    <n v="5768649"/>
    <n v="64"/>
    <x v="3"/>
  </r>
  <r>
    <n v="5868762"/>
    <n v="40"/>
    <x v="1"/>
  </r>
  <r>
    <n v="74339"/>
    <n v="44"/>
    <x v="1"/>
  </r>
  <r>
    <n v="3061605"/>
    <n v="34"/>
    <x v="0"/>
  </r>
  <r>
    <n v="1226634"/>
    <n v="53"/>
    <x v="4"/>
  </r>
  <r>
    <n v="3674241"/>
    <n v="30"/>
    <x v="0"/>
  </r>
  <r>
    <n v="481343"/>
    <n v="44"/>
    <x v="1"/>
  </r>
  <r>
    <n v="1005386"/>
    <n v="65"/>
    <x v="3"/>
  </r>
  <r>
    <n v="3648389"/>
    <n v="35"/>
    <x v="0"/>
  </r>
  <r>
    <n v="2976840"/>
    <n v="57"/>
    <x v="4"/>
  </r>
  <r>
    <n v="1339852"/>
    <n v="50"/>
    <x v="4"/>
  </r>
  <r>
    <n v="3780563"/>
    <n v="29"/>
    <x v="5"/>
  </r>
  <r>
    <n v="2773160"/>
    <n v="42"/>
    <x v="1"/>
  </r>
  <r>
    <n v="565683"/>
    <n v="51"/>
    <x v="4"/>
  </r>
  <r>
    <n v="2535354"/>
    <n v="38"/>
    <x v="0"/>
  </r>
  <r>
    <n v="1395793"/>
    <n v="35"/>
    <x v="0"/>
  </r>
  <r>
    <n v="5320479"/>
    <n v="0"/>
    <x v="2"/>
  </r>
  <r>
    <n v="4070651"/>
    <n v="43"/>
    <x v="1"/>
  </r>
  <r>
    <n v="4389700"/>
    <n v="0"/>
    <x v="2"/>
  </r>
  <r>
    <n v="6800377"/>
    <n v="65"/>
    <x v="3"/>
  </r>
  <r>
    <n v="5681294"/>
    <n v="56"/>
    <x v="4"/>
  </r>
  <r>
    <n v="6009055"/>
    <n v="36"/>
    <x v="0"/>
  </r>
  <r>
    <n v="1688397"/>
    <n v="36"/>
    <x v="0"/>
  </r>
  <r>
    <n v="2733599"/>
    <n v="29"/>
    <x v="5"/>
  </r>
  <r>
    <n v="1345999"/>
    <n v="41"/>
    <x v="1"/>
  </r>
  <r>
    <n v="2031987"/>
    <n v="34"/>
    <x v="0"/>
  </r>
  <r>
    <n v="6587469"/>
    <n v="71"/>
    <x v="6"/>
  </r>
  <r>
    <n v="252422"/>
    <n v="43"/>
    <x v="1"/>
  </r>
  <r>
    <n v="3670576"/>
    <n v="40"/>
    <x v="1"/>
  </r>
  <r>
    <n v="5121541"/>
    <n v="56"/>
    <x v="4"/>
  </r>
  <r>
    <n v="4729862"/>
    <n v="51"/>
    <x v="4"/>
  </r>
  <r>
    <n v="4766125"/>
    <n v="66"/>
    <x v="3"/>
  </r>
  <r>
    <n v="2321677"/>
    <n v="46"/>
    <x v="1"/>
  </r>
  <r>
    <n v="6014149"/>
    <n v="44"/>
    <x v="1"/>
  </r>
  <r>
    <n v="2981738"/>
    <n v="34"/>
    <x v="0"/>
  </r>
  <r>
    <n v="4637472"/>
    <n v="0"/>
    <x v="2"/>
  </r>
  <r>
    <n v="3485563"/>
    <n v="0"/>
    <x v="2"/>
  </r>
  <r>
    <n v="1852173"/>
    <n v="30"/>
    <x v="0"/>
  </r>
  <r>
    <n v="1852067"/>
    <n v="52"/>
    <x v="4"/>
  </r>
  <r>
    <n v="4428854"/>
    <n v="32"/>
    <x v="0"/>
  </r>
  <r>
    <n v="1802466"/>
    <n v="35"/>
    <x v="0"/>
  </r>
  <r>
    <n v="3791506"/>
    <n v="35"/>
    <x v="0"/>
  </r>
  <r>
    <n v="932001"/>
    <n v="37"/>
    <x v="0"/>
  </r>
  <r>
    <n v="261652"/>
    <n v="54"/>
    <x v="4"/>
  </r>
  <r>
    <n v="5465012"/>
    <n v="0"/>
    <x v="2"/>
  </r>
  <r>
    <n v="5353666"/>
    <n v="36"/>
    <x v="0"/>
  </r>
  <r>
    <n v="3244281"/>
    <n v="55"/>
    <x v="4"/>
  </r>
  <r>
    <n v="2674970"/>
    <n v="47"/>
    <x v="1"/>
  </r>
  <r>
    <n v="2722449"/>
    <n v="48"/>
    <x v="1"/>
  </r>
  <r>
    <n v="1544609"/>
    <n v="49"/>
    <x v="1"/>
  </r>
  <r>
    <n v="811593"/>
    <n v="0"/>
    <x v="2"/>
  </r>
  <r>
    <n v="4859668"/>
    <n v="45"/>
    <x v="1"/>
  </r>
  <r>
    <n v="2616793"/>
    <n v="35"/>
    <x v="0"/>
  </r>
  <r>
    <n v="2325362"/>
    <n v="37"/>
    <x v="0"/>
  </r>
  <r>
    <n v="1855578"/>
    <n v="47"/>
    <x v="1"/>
  </r>
  <r>
    <n v="1740477"/>
    <n v="59"/>
    <x v="4"/>
  </r>
  <r>
    <n v="5391272"/>
    <n v="34"/>
    <x v="0"/>
  </r>
  <r>
    <n v="1988318"/>
    <n v="45"/>
    <x v="1"/>
  </r>
  <r>
    <n v="3231592"/>
    <n v="0"/>
    <x v="2"/>
  </r>
  <r>
    <n v="1800756"/>
    <n v="39"/>
    <x v="0"/>
  </r>
  <r>
    <n v="4037086"/>
    <n v="35"/>
    <x v="0"/>
  </r>
  <r>
    <n v="6328501"/>
    <n v="0"/>
    <x v="2"/>
  </r>
  <r>
    <n v="1873481"/>
    <n v="68"/>
    <x v="3"/>
  </r>
  <r>
    <n v="6145337"/>
    <n v="41"/>
    <x v="1"/>
  </r>
  <r>
    <n v="60804"/>
    <n v="35"/>
    <x v="0"/>
  </r>
  <r>
    <n v="6157470"/>
    <n v="49"/>
    <x v="1"/>
  </r>
  <r>
    <n v="97974"/>
    <n v="58"/>
    <x v="4"/>
  </r>
  <r>
    <n v="1531863"/>
    <n v="45"/>
    <x v="1"/>
  </r>
  <r>
    <n v="3836835"/>
    <n v="51"/>
    <x v="4"/>
  </r>
  <r>
    <n v="4603213"/>
    <n v="37"/>
    <x v="0"/>
  </r>
  <r>
    <n v="5578346"/>
    <n v="59"/>
    <x v="4"/>
  </r>
  <r>
    <n v="6727845"/>
    <n v="57"/>
    <x v="4"/>
  </r>
  <r>
    <n v="638046"/>
    <n v="54"/>
    <x v="4"/>
  </r>
  <r>
    <n v="5767534"/>
    <n v="37"/>
    <x v="0"/>
  </r>
  <r>
    <n v="5610896"/>
    <n v="41"/>
    <x v="1"/>
  </r>
  <r>
    <n v="6675217"/>
    <n v="66"/>
    <x v="3"/>
  </r>
  <r>
    <n v="5292881"/>
    <n v="24"/>
    <x v="5"/>
  </r>
  <r>
    <n v="508616"/>
    <n v="42"/>
    <x v="1"/>
  </r>
  <r>
    <n v="6094716"/>
    <n v="40"/>
    <x v="1"/>
  </r>
  <r>
    <n v="13019"/>
    <n v="55"/>
    <x v="4"/>
  </r>
  <r>
    <n v="4841890"/>
    <n v="0"/>
    <x v="2"/>
  </r>
  <r>
    <n v="164991"/>
    <n v="35"/>
    <x v="0"/>
  </r>
  <r>
    <n v="6485193"/>
    <n v="0"/>
    <x v="2"/>
  </r>
  <r>
    <n v="2708797"/>
    <n v="55"/>
    <x v="4"/>
  </r>
  <r>
    <n v="5437998"/>
    <n v="30"/>
    <x v="0"/>
  </r>
  <r>
    <n v="333045"/>
    <n v="33"/>
    <x v="0"/>
  </r>
  <r>
    <n v="2914400"/>
    <n v="0"/>
    <x v="2"/>
  </r>
  <r>
    <n v="5612834"/>
    <n v="56"/>
    <x v="4"/>
  </r>
  <r>
    <n v="1656022"/>
    <n v="49"/>
    <x v="1"/>
  </r>
  <r>
    <n v="5519049"/>
    <n v="41"/>
    <x v="1"/>
  </r>
  <r>
    <n v="3311490"/>
    <n v="41"/>
    <x v="1"/>
  </r>
  <r>
    <n v="1992476"/>
    <n v="43"/>
    <x v="1"/>
  </r>
  <r>
    <n v="1228070"/>
    <n v="0"/>
    <x v="2"/>
  </r>
  <r>
    <n v="4838030"/>
    <n v="53"/>
    <x v="4"/>
  </r>
  <r>
    <n v="3730330"/>
    <n v="36"/>
    <x v="0"/>
  </r>
  <r>
    <n v="4744323"/>
    <n v="54"/>
    <x v="4"/>
  </r>
  <r>
    <n v="1336431"/>
    <n v="31"/>
    <x v="0"/>
  </r>
  <r>
    <n v="3499018"/>
    <n v="29"/>
    <x v="5"/>
  </r>
  <r>
    <n v="5224207"/>
    <n v="33"/>
    <x v="0"/>
  </r>
  <r>
    <n v="90239"/>
    <n v="55"/>
    <x v="4"/>
  </r>
  <r>
    <n v="5028629"/>
    <n v="64"/>
    <x v="3"/>
  </r>
  <r>
    <n v="2151889"/>
    <n v="36"/>
    <x v="0"/>
  </r>
  <r>
    <n v="1614133"/>
    <n v="63"/>
    <x v="3"/>
  </r>
  <r>
    <n v="3679761"/>
    <n v="39"/>
    <x v="0"/>
  </r>
  <r>
    <n v="2046243"/>
    <n v="70"/>
    <x v="6"/>
  </r>
  <r>
    <n v="2797272"/>
    <n v="39"/>
    <x v="0"/>
  </r>
  <r>
    <n v="2336276"/>
    <n v="45"/>
    <x v="1"/>
  </r>
  <r>
    <n v="1650797"/>
    <n v="47"/>
    <x v="1"/>
  </r>
  <r>
    <n v="2222971"/>
    <n v="46"/>
    <x v="1"/>
  </r>
  <r>
    <n v="5229439"/>
    <n v="36"/>
    <x v="0"/>
  </r>
  <r>
    <n v="6124133"/>
    <n v="44"/>
    <x v="1"/>
  </r>
  <r>
    <n v="2986961"/>
    <n v="32"/>
    <x v="0"/>
  </r>
  <r>
    <n v="484619"/>
    <n v="0"/>
    <x v="2"/>
  </r>
  <r>
    <n v="6513933"/>
    <n v="36"/>
    <x v="0"/>
  </r>
  <r>
    <n v="4066898"/>
    <n v="32"/>
    <x v="0"/>
  </r>
  <r>
    <n v="5910105"/>
    <n v="39"/>
    <x v="0"/>
  </r>
  <r>
    <n v="525383"/>
    <n v="51"/>
    <x v="4"/>
  </r>
  <r>
    <n v="4476647"/>
    <n v="0"/>
    <x v="2"/>
  </r>
  <r>
    <n v="6202918"/>
    <n v="41"/>
    <x v="1"/>
  </r>
  <r>
    <n v="2700762"/>
    <n v="0"/>
    <x v="2"/>
  </r>
  <r>
    <n v="2521692"/>
    <n v="34"/>
    <x v="0"/>
  </r>
  <r>
    <n v="5032247"/>
    <n v="41"/>
    <x v="1"/>
  </r>
  <r>
    <n v="5644424"/>
    <n v="0"/>
    <x v="2"/>
  </r>
  <r>
    <n v="2653382"/>
    <n v="0"/>
    <x v="2"/>
  </r>
  <r>
    <n v="5709658"/>
    <n v="37"/>
    <x v="0"/>
  </r>
  <r>
    <n v="6424275"/>
    <n v="40"/>
    <x v="1"/>
  </r>
  <r>
    <n v="4072316"/>
    <n v="28"/>
    <x v="5"/>
  </r>
  <r>
    <n v="3134923"/>
    <n v="60"/>
    <x v="3"/>
  </r>
  <r>
    <n v="5912605"/>
    <n v="39"/>
    <x v="0"/>
  </r>
  <r>
    <n v="3429349"/>
    <n v="47"/>
    <x v="1"/>
  </r>
  <r>
    <n v="2335375"/>
    <n v="61"/>
    <x v="3"/>
  </r>
  <r>
    <n v="5212058"/>
    <n v="50"/>
    <x v="4"/>
  </r>
  <r>
    <n v="6632689"/>
    <n v="70"/>
    <x v="6"/>
  </r>
  <r>
    <n v="6577293"/>
    <n v="36"/>
    <x v="0"/>
  </r>
  <r>
    <n v="789042"/>
    <n v="34"/>
    <x v="0"/>
  </r>
  <r>
    <n v="533071"/>
    <n v="34"/>
    <x v="0"/>
  </r>
  <r>
    <n v="1161267"/>
    <n v="35"/>
    <x v="0"/>
  </r>
  <r>
    <n v="1460540"/>
    <n v="37"/>
    <x v="0"/>
  </r>
  <r>
    <n v="413501"/>
    <n v="24"/>
    <x v="5"/>
  </r>
  <r>
    <n v="1774470"/>
    <n v="28"/>
    <x v="5"/>
  </r>
  <r>
    <n v="4245289"/>
    <n v="41"/>
    <x v="1"/>
  </r>
  <r>
    <n v="6636090"/>
    <n v="31"/>
    <x v="0"/>
  </r>
  <r>
    <n v="4347329"/>
    <n v="37"/>
    <x v="0"/>
  </r>
  <r>
    <n v="1723451"/>
    <n v="72"/>
    <x v="6"/>
  </r>
  <r>
    <n v="5370049"/>
    <n v="38"/>
    <x v="0"/>
  </r>
  <r>
    <n v="5990561"/>
    <n v="51"/>
    <x v="4"/>
  </r>
  <r>
    <n v="945491"/>
    <n v="56"/>
    <x v="4"/>
  </r>
  <r>
    <n v="4605460"/>
    <n v="51"/>
    <x v="4"/>
  </r>
  <r>
    <n v="1257792"/>
    <n v="31"/>
    <x v="0"/>
  </r>
  <r>
    <n v="6471975"/>
    <n v="51"/>
    <x v="4"/>
  </r>
  <r>
    <n v="5546689"/>
    <n v="31"/>
    <x v="0"/>
  </r>
  <r>
    <n v="2567163"/>
    <n v="47"/>
    <x v="1"/>
  </r>
  <r>
    <n v="5400568"/>
    <n v="52"/>
    <x v="4"/>
  </r>
  <r>
    <n v="6437691"/>
    <n v="41"/>
    <x v="1"/>
  </r>
  <r>
    <n v="594062"/>
    <n v="34"/>
    <x v="0"/>
  </r>
  <r>
    <n v="3419616"/>
    <n v="32"/>
    <x v="0"/>
  </r>
  <r>
    <n v="4432667"/>
    <n v="75"/>
    <x v="6"/>
  </r>
  <r>
    <n v="2783819"/>
    <n v="48"/>
    <x v="1"/>
  </r>
  <r>
    <n v="6726492"/>
    <n v="0"/>
    <x v="2"/>
  </r>
  <r>
    <n v="2315732"/>
    <n v="37"/>
    <x v="0"/>
  </r>
  <r>
    <n v="5689895"/>
    <n v="66"/>
    <x v="3"/>
  </r>
  <r>
    <n v="5506007"/>
    <n v="0"/>
    <x v="2"/>
  </r>
  <r>
    <n v="2394909"/>
    <n v="71"/>
    <x v="6"/>
  </r>
  <r>
    <n v="6131499"/>
    <n v="60"/>
    <x v="3"/>
  </r>
  <r>
    <n v="273552"/>
    <n v="50"/>
    <x v="4"/>
  </r>
  <r>
    <n v="5532513"/>
    <n v="34"/>
    <x v="0"/>
  </r>
  <r>
    <n v="2452997"/>
    <n v="62"/>
    <x v="3"/>
  </r>
  <r>
    <n v="5797031"/>
    <n v="80"/>
    <x v="7"/>
  </r>
  <r>
    <n v="4165560"/>
    <n v="29"/>
    <x v="5"/>
  </r>
  <r>
    <n v="246721"/>
    <n v="51"/>
    <x v="4"/>
  </r>
  <r>
    <n v="2618484"/>
    <n v="36"/>
    <x v="0"/>
  </r>
  <r>
    <n v="588189"/>
    <n v="41"/>
    <x v="1"/>
  </r>
  <r>
    <n v="4412004"/>
    <n v="30"/>
    <x v="0"/>
  </r>
  <r>
    <n v="1277230"/>
    <n v="39"/>
    <x v="0"/>
  </r>
  <r>
    <n v="3989900"/>
    <n v="0"/>
    <x v="2"/>
  </r>
  <r>
    <n v="6373271"/>
    <n v="41"/>
    <x v="1"/>
  </r>
  <r>
    <n v="5570249"/>
    <n v="40"/>
    <x v="1"/>
  </r>
  <r>
    <n v="6395164"/>
    <n v="41"/>
    <x v="1"/>
  </r>
  <r>
    <n v="1835694"/>
    <n v="60"/>
    <x v="3"/>
  </r>
  <r>
    <n v="4027948"/>
    <n v="24"/>
    <x v="5"/>
  </r>
  <r>
    <n v="154707"/>
    <n v="37"/>
    <x v="0"/>
  </r>
  <r>
    <n v="2547596"/>
    <n v="27"/>
    <x v="5"/>
  </r>
  <r>
    <n v="5545571"/>
    <n v="41"/>
    <x v="1"/>
  </r>
  <r>
    <n v="2554297"/>
    <n v="40"/>
    <x v="1"/>
  </r>
  <r>
    <n v="1224012"/>
    <n v="69"/>
    <x v="3"/>
  </r>
  <r>
    <n v="1767693"/>
    <n v="31"/>
    <x v="0"/>
  </r>
  <r>
    <n v="3899420"/>
    <n v="42"/>
    <x v="1"/>
  </r>
  <r>
    <n v="2267204"/>
    <n v="72"/>
    <x v="6"/>
  </r>
  <r>
    <n v="1203329"/>
    <n v="0"/>
    <x v="2"/>
  </r>
  <r>
    <n v="1940925"/>
    <n v="33"/>
    <x v="0"/>
  </r>
  <r>
    <n v="3994748"/>
    <n v="53"/>
    <x v="4"/>
  </r>
  <r>
    <n v="6045473"/>
    <n v="27"/>
    <x v="5"/>
  </r>
  <r>
    <n v="1030616"/>
    <n v="30"/>
    <x v="0"/>
  </r>
  <r>
    <n v="5882643"/>
    <n v="41"/>
    <x v="1"/>
  </r>
  <r>
    <n v="3095107"/>
    <n v="34"/>
    <x v="0"/>
  </r>
  <r>
    <n v="5836197"/>
    <n v="54"/>
    <x v="4"/>
  </r>
  <r>
    <n v="5847078"/>
    <n v="35"/>
    <x v="0"/>
  </r>
  <r>
    <n v="510876"/>
    <n v="34"/>
    <x v="0"/>
  </r>
  <r>
    <n v="1432757"/>
    <n v="57"/>
    <x v="4"/>
  </r>
  <r>
    <n v="6788542"/>
    <n v="29"/>
    <x v="5"/>
  </r>
  <r>
    <n v="6027395"/>
    <n v="32"/>
    <x v="0"/>
  </r>
  <r>
    <n v="3327599"/>
    <n v="62"/>
    <x v="3"/>
  </r>
  <r>
    <n v="4648323"/>
    <n v="32"/>
    <x v="0"/>
  </r>
  <r>
    <n v="4793031"/>
    <n v="49"/>
    <x v="1"/>
  </r>
  <r>
    <n v="1603846"/>
    <n v="46"/>
    <x v="1"/>
  </r>
  <r>
    <n v="6355219"/>
    <n v="27"/>
    <x v="5"/>
  </r>
  <r>
    <n v="4089351"/>
    <n v="55"/>
    <x v="4"/>
  </r>
  <r>
    <n v="4155251"/>
    <n v="0"/>
    <x v="2"/>
  </r>
  <r>
    <n v="1799886"/>
    <n v="35"/>
    <x v="0"/>
  </r>
  <r>
    <n v="1898321"/>
    <n v="37"/>
    <x v="0"/>
  </r>
  <r>
    <n v="2579023"/>
    <n v="30"/>
    <x v="0"/>
  </r>
  <r>
    <n v="797851"/>
    <n v="50"/>
    <x v="4"/>
  </r>
  <r>
    <n v="1745464"/>
    <n v="41"/>
    <x v="1"/>
  </r>
  <r>
    <n v="799092"/>
    <n v="44"/>
    <x v="1"/>
  </r>
  <r>
    <n v="3932991"/>
    <n v="36"/>
    <x v="0"/>
  </r>
  <r>
    <n v="4611157"/>
    <n v="0"/>
    <x v="2"/>
  </r>
  <r>
    <n v="2929750"/>
    <n v="34"/>
    <x v="0"/>
  </r>
  <r>
    <n v="5126608"/>
    <n v="47"/>
    <x v="1"/>
  </r>
  <r>
    <n v="5553365"/>
    <n v="30"/>
    <x v="0"/>
  </r>
  <r>
    <n v="3962988"/>
    <n v="29"/>
    <x v="5"/>
  </r>
  <r>
    <n v="6376222"/>
    <n v="40"/>
    <x v="1"/>
  </r>
  <r>
    <n v="3694433"/>
    <n v="35"/>
    <x v="0"/>
  </r>
  <r>
    <n v="3163527"/>
    <n v="63"/>
    <x v="3"/>
  </r>
  <r>
    <n v="5368899"/>
    <n v="34"/>
    <x v="0"/>
  </r>
  <r>
    <n v="272434"/>
    <n v="34"/>
    <x v="0"/>
  </r>
  <r>
    <n v="3575288"/>
    <n v="0"/>
    <x v="2"/>
  </r>
  <r>
    <n v="2320669"/>
    <n v="47"/>
    <x v="1"/>
  </r>
  <r>
    <n v="4370534"/>
    <n v="49"/>
    <x v="1"/>
  </r>
  <r>
    <n v="2647378"/>
    <n v="47"/>
    <x v="1"/>
  </r>
  <r>
    <n v="1964284"/>
    <n v="59"/>
    <x v="4"/>
  </r>
  <r>
    <n v="120263"/>
    <n v="43"/>
    <x v="1"/>
  </r>
  <r>
    <n v="485112"/>
    <n v="41"/>
    <x v="1"/>
  </r>
  <r>
    <n v="5575264"/>
    <n v="56"/>
    <x v="4"/>
  </r>
  <r>
    <n v="4774471"/>
    <n v="57"/>
    <x v="4"/>
  </r>
  <r>
    <n v="4589251"/>
    <n v="44"/>
    <x v="1"/>
  </r>
  <r>
    <n v="6536890"/>
    <n v="28"/>
    <x v="5"/>
  </r>
  <r>
    <n v="3694987"/>
    <n v="32"/>
    <x v="0"/>
  </r>
  <r>
    <n v="6297900"/>
    <n v="51"/>
    <x v="4"/>
  </r>
  <r>
    <n v="6276441"/>
    <n v="32"/>
    <x v="0"/>
  </r>
  <r>
    <n v="4228605"/>
    <n v="62"/>
    <x v="3"/>
  </r>
  <r>
    <n v="6054536"/>
    <n v="41"/>
    <x v="1"/>
  </r>
  <r>
    <n v="4064209"/>
    <n v="52"/>
    <x v="4"/>
  </r>
  <r>
    <n v="2880543"/>
    <n v="29"/>
    <x v="5"/>
  </r>
  <r>
    <n v="1500135"/>
    <n v="30"/>
    <x v="0"/>
  </r>
  <r>
    <n v="2006709"/>
    <n v="38"/>
    <x v="0"/>
  </r>
  <r>
    <n v="629185"/>
    <n v="40"/>
    <x v="1"/>
  </r>
  <r>
    <n v="192292"/>
    <n v="55"/>
    <x v="4"/>
  </r>
  <r>
    <n v="898044"/>
    <n v="33"/>
    <x v="0"/>
  </r>
  <r>
    <n v="4264483"/>
    <n v="41"/>
    <x v="1"/>
  </r>
  <r>
    <n v="5899528"/>
    <n v="72"/>
    <x v="6"/>
  </r>
  <r>
    <n v="6754379"/>
    <n v="49"/>
    <x v="1"/>
  </r>
  <r>
    <n v="3854712"/>
    <n v="37"/>
    <x v="0"/>
  </r>
  <r>
    <n v="3111054"/>
    <n v="31"/>
    <x v="0"/>
  </r>
  <r>
    <n v="1582978"/>
    <n v="62"/>
    <x v="3"/>
  </r>
  <r>
    <n v="2867496"/>
    <n v="35"/>
    <x v="0"/>
  </r>
  <r>
    <n v="6330204"/>
    <n v="42"/>
    <x v="1"/>
  </r>
  <r>
    <n v="5329838"/>
    <n v="49"/>
    <x v="1"/>
  </r>
  <r>
    <n v="1817912"/>
    <n v="60"/>
    <x v="3"/>
  </r>
  <r>
    <n v="4689916"/>
    <n v="34"/>
    <x v="0"/>
  </r>
  <r>
    <n v="2886325"/>
    <n v="0"/>
    <x v="2"/>
  </r>
  <r>
    <n v="5476047"/>
    <n v="42"/>
    <x v="1"/>
  </r>
  <r>
    <n v="6020712"/>
    <n v="52"/>
    <x v="4"/>
  </r>
  <r>
    <n v="2628269"/>
    <n v="47"/>
    <x v="1"/>
  </r>
  <r>
    <n v="1730516"/>
    <n v="50"/>
    <x v="4"/>
  </r>
  <r>
    <n v="2466078"/>
    <n v="37"/>
    <x v="0"/>
  </r>
  <r>
    <n v="1240459"/>
    <n v="45"/>
    <x v="1"/>
  </r>
  <r>
    <n v="906359"/>
    <n v="34"/>
    <x v="0"/>
  </r>
  <r>
    <n v="3624425"/>
    <n v="47"/>
    <x v="1"/>
  </r>
  <r>
    <n v="4756004"/>
    <n v="39"/>
    <x v="0"/>
  </r>
  <r>
    <n v="5082496"/>
    <n v="28"/>
    <x v="5"/>
  </r>
  <r>
    <n v="2479281"/>
    <n v="52"/>
    <x v="4"/>
  </r>
  <r>
    <n v="6092448"/>
    <n v="41"/>
    <x v="1"/>
  </r>
  <r>
    <n v="4520344"/>
    <n v="50"/>
    <x v="4"/>
  </r>
  <r>
    <n v="3908912"/>
    <n v="39"/>
    <x v="0"/>
  </r>
  <r>
    <n v="6336122"/>
    <n v="0"/>
    <x v="2"/>
  </r>
  <r>
    <n v="6049194"/>
    <n v="35"/>
    <x v="0"/>
  </r>
  <r>
    <n v="504718"/>
    <n v="0"/>
    <x v="2"/>
  </r>
  <r>
    <n v="3095701"/>
    <n v="0"/>
    <x v="2"/>
  </r>
  <r>
    <n v="818106"/>
    <n v="40"/>
    <x v="1"/>
  </r>
  <r>
    <n v="389640"/>
    <n v="52"/>
    <x v="4"/>
  </r>
  <r>
    <n v="6012712"/>
    <n v="42"/>
    <x v="1"/>
  </r>
  <r>
    <n v="1247078"/>
    <n v="32"/>
    <x v="0"/>
  </r>
  <r>
    <n v="4042274"/>
    <n v="62"/>
    <x v="3"/>
  </r>
  <r>
    <n v="3064456"/>
    <n v="40"/>
    <x v="1"/>
  </r>
  <r>
    <n v="5189150"/>
    <n v="22"/>
    <x v="5"/>
  </r>
  <r>
    <n v="5856833"/>
    <n v="49"/>
    <x v="1"/>
  </r>
  <r>
    <n v="5546194"/>
    <n v="59"/>
    <x v="4"/>
  </r>
  <r>
    <n v="1127643"/>
    <n v="0"/>
    <x v="2"/>
  </r>
  <r>
    <n v="4389603"/>
    <n v="35"/>
    <x v="0"/>
  </r>
  <r>
    <n v="5753846"/>
    <n v="69"/>
    <x v="3"/>
  </r>
  <r>
    <n v="1389633"/>
    <n v="30"/>
    <x v="0"/>
  </r>
  <r>
    <n v="1830220"/>
    <n v="41"/>
    <x v="1"/>
  </r>
  <r>
    <n v="128154"/>
    <n v="47"/>
    <x v="1"/>
  </r>
  <r>
    <n v="1966663"/>
    <n v="47"/>
    <x v="1"/>
  </r>
  <r>
    <n v="1896633"/>
    <n v="39"/>
    <x v="0"/>
  </r>
  <r>
    <n v="3882076"/>
    <n v="32"/>
    <x v="0"/>
  </r>
  <r>
    <n v="780521"/>
    <n v="51"/>
    <x v="4"/>
  </r>
  <r>
    <n v="4441252"/>
    <n v="71"/>
    <x v="6"/>
  </r>
  <r>
    <n v="4311383"/>
    <n v="0"/>
    <x v="2"/>
  </r>
  <r>
    <n v="1847360"/>
    <n v="40"/>
    <x v="1"/>
  </r>
  <r>
    <n v="4792831"/>
    <n v="38"/>
    <x v="0"/>
  </r>
  <r>
    <n v="5725467"/>
    <n v="32"/>
    <x v="0"/>
  </r>
  <r>
    <n v="5941730"/>
    <n v="34"/>
    <x v="0"/>
  </r>
  <r>
    <n v="1713896"/>
    <n v="58"/>
    <x v="4"/>
  </r>
  <r>
    <n v="3286226"/>
    <n v="28"/>
    <x v="5"/>
  </r>
  <r>
    <n v="2417677"/>
    <n v="53"/>
    <x v="4"/>
  </r>
  <r>
    <n v="2672948"/>
    <n v="0"/>
    <x v="2"/>
  </r>
  <r>
    <n v="4089568"/>
    <n v="25"/>
    <x v="5"/>
  </r>
  <r>
    <n v="3686308"/>
    <n v="34"/>
    <x v="0"/>
  </r>
  <r>
    <n v="5057014"/>
    <n v="37"/>
    <x v="0"/>
  </r>
  <r>
    <n v="5954601"/>
    <n v="0"/>
    <x v="2"/>
  </r>
  <r>
    <n v="4654698"/>
    <n v="35"/>
    <x v="0"/>
  </r>
  <r>
    <n v="5276733"/>
    <n v="34"/>
    <x v="0"/>
  </r>
  <r>
    <n v="6686111"/>
    <n v="32"/>
    <x v="0"/>
  </r>
  <r>
    <n v="25470"/>
    <n v="46"/>
    <x v="1"/>
  </r>
  <r>
    <n v="174116"/>
    <n v="35"/>
    <x v="0"/>
  </r>
  <r>
    <n v="3702899"/>
    <n v="57"/>
    <x v="4"/>
  </r>
  <r>
    <n v="1086513"/>
    <n v="34"/>
    <x v="0"/>
  </r>
  <r>
    <n v="2161137"/>
    <n v="48"/>
    <x v="1"/>
  </r>
  <r>
    <n v="6815929"/>
    <n v="32"/>
    <x v="0"/>
  </r>
  <r>
    <n v="870002"/>
    <n v="63"/>
    <x v="3"/>
  </r>
  <r>
    <n v="3201773"/>
    <n v="0"/>
    <x v="2"/>
  </r>
  <r>
    <n v="936454"/>
    <n v="36"/>
    <x v="0"/>
  </r>
  <r>
    <n v="1393687"/>
    <n v="31"/>
    <x v="0"/>
  </r>
  <r>
    <n v="488749"/>
    <n v="70"/>
    <x v="6"/>
  </r>
  <r>
    <n v="2407604"/>
    <n v="60"/>
    <x v="3"/>
  </r>
  <r>
    <n v="109483"/>
    <n v="35"/>
    <x v="0"/>
  </r>
  <r>
    <n v="530394"/>
    <n v="33"/>
    <x v="0"/>
  </r>
  <r>
    <n v="12991"/>
    <n v="35"/>
    <x v="0"/>
  </r>
  <r>
    <n v="1588764"/>
    <n v="39"/>
    <x v="0"/>
  </r>
  <r>
    <n v="6104010"/>
    <n v="27"/>
    <x v="5"/>
  </r>
  <r>
    <n v="411823"/>
    <n v="39"/>
    <x v="0"/>
  </r>
  <r>
    <n v="3691640"/>
    <n v="37"/>
    <x v="0"/>
  </r>
  <r>
    <n v="3212131"/>
    <n v="53"/>
    <x v="4"/>
  </r>
  <r>
    <n v="5110759"/>
    <n v="59"/>
    <x v="4"/>
  </r>
  <r>
    <n v="1658303"/>
    <n v="60"/>
    <x v="3"/>
  </r>
  <r>
    <n v="3231332"/>
    <n v="0"/>
    <x v="2"/>
  </r>
  <r>
    <n v="5178025"/>
    <n v="67"/>
    <x v="3"/>
  </r>
  <r>
    <n v="6322215"/>
    <n v="50"/>
    <x v="4"/>
  </r>
  <r>
    <n v="6292420"/>
    <n v="27"/>
    <x v="5"/>
  </r>
  <r>
    <n v="4893017"/>
    <n v="58"/>
    <x v="4"/>
  </r>
  <r>
    <n v="1858796"/>
    <n v="48"/>
    <x v="1"/>
  </r>
  <r>
    <n v="6592160"/>
    <n v="40"/>
    <x v="1"/>
  </r>
  <r>
    <n v="5007909"/>
    <n v="50"/>
    <x v="4"/>
  </r>
  <r>
    <n v="1821647"/>
    <n v="32"/>
    <x v="0"/>
  </r>
  <r>
    <n v="5001163"/>
    <n v="40"/>
    <x v="1"/>
  </r>
  <r>
    <n v="227375"/>
    <n v="33"/>
    <x v="0"/>
  </r>
  <r>
    <n v="511331"/>
    <n v="50"/>
    <x v="4"/>
  </r>
  <r>
    <n v="2095232"/>
    <n v="0"/>
    <x v="2"/>
  </r>
  <r>
    <n v="6358884"/>
    <n v="51"/>
    <x v="4"/>
  </r>
  <r>
    <n v="4786384"/>
    <n v="47"/>
    <x v="1"/>
  </r>
  <r>
    <n v="2652860"/>
    <n v="64"/>
    <x v="3"/>
  </r>
  <r>
    <n v="228975"/>
    <n v="36"/>
    <x v="0"/>
  </r>
  <r>
    <n v="1862182"/>
    <n v="32"/>
    <x v="0"/>
  </r>
  <r>
    <n v="1432998"/>
    <n v="70"/>
    <x v="6"/>
  </r>
  <r>
    <n v="93958"/>
    <n v="36"/>
    <x v="0"/>
  </r>
  <r>
    <n v="2128616"/>
    <n v="31"/>
    <x v="0"/>
  </r>
  <r>
    <n v="3293818"/>
    <n v="47"/>
    <x v="1"/>
  </r>
  <r>
    <n v="729053"/>
    <n v="30"/>
    <x v="0"/>
  </r>
  <r>
    <n v="2476245"/>
    <n v="61"/>
    <x v="3"/>
  </r>
  <r>
    <n v="5904884"/>
    <n v="55"/>
    <x v="4"/>
  </r>
  <r>
    <n v="648040"/>
    <n v="37"/>
    <x v="0"/>
  </r>
  <r>
    <n v="4341667"/>
    <n v="53"/>
    <x v="4"/>
  </r>
  <r>
    <n v="1393402"/>
    <n v="27"/>
    <x v="5"/>
  </r>
  <r>
    <n v="6403666"/>
    <n v="0"/>
    <x v="2"/>
  </r>
  <r>
    <n v="2083467"/>
    <n v="54"/>
    <x v="4"/>
  </r>
  <r>
    <n v="4315230"/>
    <n v="0"/>
    <x v="2"/>
  </r>
  <r>
    <n v="5437205"/>
    <n v="33"/>
    <x v="0"/>
  </r>
  <r>
    <n v="1260121"/>
    <n v="48"/>
    <x v="1"/>
  </r>
  <r>
    <n v="2460556"/>
    <n v="40"/>
    <x v="1"/>
  </r>
  <r>
    <n v="6102262"/>
    <n v="39"/>
    <x v="0"/>
  </r>
  <r>
    <n v="2469770"/>
    <n v="45"/>
    <x v="1"/>
  </r>
  <r>
    <n v="5621355"/>
    <n v="0"/>
    <x v="2"/>
  </r>
  <r>
    <n v="1630084"/>
    <n v="31"/>
    <x v="0"/>
  </r>
  <r>
    <n v="4577767"/>
    <n v="43"/>
    <x v="1"/>
  </r>
  <r>
    <n v="4251955"/>
    <n v="34"/>
    <x v="0"/>
  </r>
  <r>
    <n v="5092155"/>
    <n v="58"/>
    <x v="4"/>
  </r>
  <r>
    <n v="4582789"/>
    <n v="33"/>
    <x v="0"/>
  </r>
  <r>
    <n v="437124"/>
    <n v="28"/>
    <x v="5"/>
  </r>
  <r>
    <n v="4386654"/>
    <n v="37"/>
    <x v="0"/>
  </r>
  <r>
    <n v="4848206"/>
    <n v="32"/>
    <x v="0"/>
  </r>
  <r>
    <n v="6355814"/>
    <n v="37"/>
    <x v="0"/>
  </r>
  <r>
    <n v="5590129"/>
    <n v="23"/>
    <x v="5"/>
  </r>
  <r>
    <n v="4036294"/>
    <n v="35"/>
    <x v="0"/>
  </r>
  <r>
    <n v="6281515"/>
    <n v="54"/>
    <x v="4"/>
  </r>
  <r>
    <n v="5000284"/>
    <n v="47"/>
    <x v="1"/>
  </r>
  <r>
    <n v="3723871"/>
    <n v="44"/>
    <x v="1"/>
  </r>
  <r>
    <n v="5658418"/>
    <n v="60"/>
    <x v="3"/>
  </r>
  <r>
    <n v="6538158"/>
    <n v="0"/>
    <x v="2"/>
  </r>
  <r>
    <n v="6603188"/>
    <n v="30"/>
    <x v="0"/>
  </r>
  <r>
    <n v="3332077"/>
    <n v="62"/>
    <x v="3"/>
  </r>
  <r>
    <n v="6579097"/>
    <n v="46"/>
    <x v="1"/>
  </r>
  <r>
    <n v="4347914"/>
    <n v="31"/>
    <x v="0"/>
  </r>
  <r>
    <n v="6248195"/>
    <n v="39"/>
    <x v="0"/>
  </r>
  <r>
    <n v="238151"/>
    <n v="66"/>
    <x v="3"/>
  </r>
  <r>
    <n v="6190901"/>
    <n v="61"/>
    <x v="3"/>
  </r>
  <r>
    <n v="6645191"/>
    <n v="38"/>
    <x v="0"/>
  </r>
  <r>
    <n v="6116823"/>
    <n v="37"/>
    <x v="0"/>
  </r>
  <r>
    <n v="937987"/>
    <n v="56"/>
    <x v="4"/>
  </r>
  <r>
    <n v="5411923"/>
    <n v="35"/>
    <x v="0"/>
  </r>
  <r>
    <n v="1614911"/>
    <n v="48"/>
    <x v="1"/>
  </r>
  <r>
    <n v="5260053"/>
    <n v="30"/>
    <x v="0"/>
  </r>
  <r>
    <n v="350707"/>
    <n v="47"/>
    <x v="1"/>
  </r>
  <r>
    <n v="1526858"/>
    <n v="35"/>
    <x v="0"/>
  </r>
  <r>
    <n v="1818265"/>
    <n v="41"/>
    <x v="1"/>
  </r>
  <r>
    <n v="5729780"/>
    <n v="41"/>
    <x v="1"/>
  </r>
  <r>
    <n v="1391893"/>
    <n v="35"/>
    <x v="0"/>
  </r>
  <r>
    <n v="6789894"/>
    <n v="0"/>
    <x v="2"/>
  </r>
  <r>
    <n v="2378391"/>
    <n v="60"/>
    <x v="3"/>
  </r>
  <r>
    <n v="146803"/>
    <n v="48"/>
    <x v="1"/>
  </r>
  <r>
    <n v="3184895"/>
    <n v="54"/>
    <x v="4"/>
  </r>
  <r>
    <n v="5619352"/>
    <n v="54"/>
    <x v="4"/>
  </r>
  <r>
    <n v="1831535"/>
    <n v="30"/>
    <x v="0"/>
  </r>
  <r>
    <n v="5111514"/>
    <n v="35"/>
    <x v="0"/>
  </r>
  <r>
    <n v="5797505"/>
    <n v="44"/>
    <x v="1"/>
  </r>
  <r>
    <n v="2010334"/>
    <n v="44"/>
    <x v="1"/>
  </r>
  <r>
    <n v="3447958"/>
    <n v="32"/>
    <x v="0"/>
  </r>
  <r>
    <n v="2854090"/>
    <n v="56"/>
    <x v="4"/>
  </r>
  <r>
    <n v="3795615"/>
    <n v="39"/>
    <x v="0"/>
  </r>
  <r>
    <m/>
    <m/>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d v="2017-06-11T14:55:05"/>
    <s v="11-06-2017"/>
    <d v="2017-06-11T15:08:21"/>
    <d v="1899-12-30T00:13:16"/>
  </r>
  <r>
    <d v="2017-05-11T15:30:11"/>
    <s v="11-05-2017"/>
    <d v="2017-05-11T15:41:43"/>
    <d v="1899-12-30T00:11:32"/>
  </r>
  <r>
    <d v="2017-03-29T13:26:26"/>
    <s v="29-03-2017"/>
    <d v="2017-03-29T13:48:31"/>
    <d v="1899-12-30T00:22:05"/>
  </r>
  <r>
    <d v="2017-05-08T19:47:18"/>
    <s v="08-05-2017"/>
    <d v="2017-05-08T19:59:01"/>
    <d v="1899-12-30T00:11:43"/>
  </r>
  <r>
    <d v="2017-06-21T07:49:16"/>
    <s v="21-06-2017"/>
    <d v="2017-06-21T07:54:46"/>
    <d v="1899-12-30T00:05:30"/>
  </r>
  <r>
    <d v="2017-02-22T18:55:24"/>
    <s v="22-02-2017"/>
    <d v="2017-02-22T19:12:03"/>
    <d v="1899-12-30T00:16:39"/>
  </r>
  <r>
    <d v="2017-03-06T16:22:53"/>
    <s v="06-03-2017"/>
    <d v="2017-03-06T16:30:51"/>
    <d v="1899-12-30T00:07:58"/>
  </r>
  <r>
    <d v="2017-03-07T07:42:24"/>
    <s v="07-03-2017"/>
    <d v="2017-03-07T08:49:42"/>
    <d v="1899-12-30T01:07:18"/>
  </r>
  <r>
    <d v="2017-04-02T08:02:36"/>
    <s v="02-04-2017"/>
    <d v="2017-04-02T09:28:08"/>
    <d v="1899-12-30T01:25:32"/>
  </r>
  <r>
    <d v="2017-03-01T23:01:31"/>
    <s v="01-03-2017"/>
    <d v="2017-03-01T23:06:41"/>
    <d v="1899-12-30T00:05:10"/>
  </r>
  <r>
    <d v="2017-04-02T14:37:20"/>
    <s v="02-04-2017"/>
    <d v="2017-04-02T14:56:12"/>
    <d v="1899-12-30T00:18:52"/>
  </r>
  <r>
    <d v="2017-04-13T13:40:39"/>
    <s v="13-04-2017"/>
    <d v="2017-04-13T13:45:59"/>
    <d v="1899-12-30T00:05:20"/>
  </r>
  <r>
    <d v="2017-04-27T23:27:31"/>
    <s v="27-04-2017"/>
    <d v="2017-04-28T00:05:53"/>
    <d v="1899-12-30T00:38:22"/>
  </r>
  <r>
    <d v="2017-02-13T15:40:53"/>
    <s v="13-02-2017"/>
    <d v="2017-02-13T16:00:26"/>
    <d v="1899-12-30T00:19:33"/>
  </r>
  <r>
    <d v="2017-02-28T19:26:43"/>
    <s v="28-02-2017"/>
    <d v="2017-02-28T19:35:21"/>
    <d v="1899-12-30T00:08:38"/>
  </r>
  <r>
    <d v="2017-01-11T11:30:30"/>
    <s v="11-01-2017"/>
    <d v="2017-01-11T11:35:15"/>
    <d v="1899-12-30T00:04:45"/>
  </r>
  <r>
    <d v="2017-03-29T20:19:44"/>
    <s v="29-03-2017"/>
    <d v="2017-03-29T20:24:07"/>
    <d v="1899-12-30T00:04:23"/>
  </r>
  <r>
    <d v="2017-06-23T21:21:59"/>
    <s v="23-06-2017"/>
    <d v="2017-06-23T21:30:45"/>
    <d v="1899-12-30T00:08:46"/>
  </r>
  <r>
    <d v="2017-05-24T08:53:32"/>
    <s v="24-05-2017"/>
    <d v="2017-05-24T09:04:30"/>
    <d v="1899-12-30T00:10:58"/>
  </r>
  <r>
    <d v="2017-01-01T13:32:39"/>
    <s v="01-01-2017"/>
    <d v="2017-01-01T13:49:57"/>
    <d v="1899-12-30T00:17:18"/>
  </r>
  <r>
    <d v="2017-02-18T13:29:08"/>
    <s v="18-02-2017"/>
    <d v="2017-02-18T13:30:31"/>
    <d v="1899-12-30T00:01:23"/>
  </r>
  <r>
    <d v="2017-04-27T09:44:35"/>
    <s v="27-04-2017"/>
    <d v="2017-04-27T09:48:00"/>
    <d v="1899-12-30T00:03:25"/>
  </r>
  <r>
    <d v="2017-03-09T11:15:39"/>
    <s v="09-03-2017"/>
    <d v="2017-03-09T11:29:03"/>
    <d v="1899-12-30T00:13:24"/>
  </r>
  <r>
    <d v="2017-04-08T13:39:48"/>
    <s v="08-04-2017"/>
    <d v="2017-04-08T14:04:24"/>
    <d v="1899-12-30T00:24:36"/>
  </r>
  <r>
    <d v="2017-04-16T17:36:06"/>
    <s v="16-04-2017"/>
    <d v="2017-04-16T18:02:52"/>
    <d v="1899-12-30T00:26:46"/>
  </r>
  <r>
    <d v="2017-04-21T09:41:14"/>
    <s v="21-04-2017"/>
    <d v="2017-04-21T09:48:36"/>
    <d v="1899-12-30T00:07:22"/>
  </r>
  <r>
    <d v="2017-04-17T18:27:23"/>
    <s v="17-04-2017"/>
    <d v="2017-04-17T18:56:33"/>
    <d v="1899-12-30T00:29:10"/>
  </r>
  <r>
    <d v="2017-03-25T12:02:11"/>
    <s v="25-03-2017"/>
    <d v="2017-03-25T12:08:44"/>
    <d v="1899-12-30T00:06:33"/>
  </r>
  <r>
    <d v="2017-04-29T23:58:44"/>
    <s v="29-04-2017"/>
    <d v="2017-04-30T00:02:19"/>
    <d v="1899-12-30T00:03:35"/>
  </r>
  <r>
    <d v="2017-06-06T11:23:30"/>
    <s v="06-06-2017"/>
    <d v="2017-06-06T11:26:56"/>
    <d v="1899-12-30T00:03:26"/>
  </r>
  <r>
    <d v="2017-04-21T18:09:21"/>
    <s v="21-04-2017"/>
    <d v="2017-04-21T18:14:15"/>
    <d v="1899-12-30T00:04:54"/>
  </r>
  <r>
    <d v="2017-03-23T18:35:06"/>
    <s v="23-03-2017"/>
    <d v="2017-03-23T18:50:26"/>
    <d v="1899-12-30T00:15:20"/>
  </r>
  <r>
    <d v="2017-05-02T21:43:28"/>
    <s v="02-05-2017"/>
    <d v="2017-05-02T22:29:15"/>
    <d v="1899-12-30T00:45:47"/>
  </r>
  <r>
    <d v="2017-02-25T10:58:09"/>
    <s v="25-02-2017"/>
    <d v="2017-02-25T11:03:08"/>
    <d v="1899-12-30T00:04:59"/>
  </r>
  <r>
    <d v="2017-06-22T18:52:41"/>
    <s v="22-06-2017"/>
    <d v="2017-06-22T19:15:50"/>
    <d v="1899-12-30T00:23:09"/>
  </r>
  <r>
    <d v="2017-02-08T12:06:50"/>
    <s v="08-02-2017"/>
    <d v="2017-02-08T12:08:41"/>
    <d v="1899-12-30T00:01:51"/>
  </r>
  <r>
    <d v="2017-03-22T08:56:43"/>
    <s v="22-03-2017"/>
    <d v="2017-03-22T09:07:13"/>
    <d v="1899-12-30T00:10:30"/>
  </r>
  <r>
    <d v="2017-01-28T16:32:30"/>
    <s v="28-01-2017"/>
    <d v="2017-01-28T16:53:55"/>
    <d v="1899-12-30T00:21:25"/>
  </r>
  <r>
    <d v="2017-06-10T14:03:43"/>
    <s v="10-06-2017"/>
    <d v="2017-06-10T14:05:00"/>
    <d v="1899-12-30T00:01:17"/>
  </r>
  <r>
    <d v="2017-06-08T07:25:48"/>
    <s v="08-06-2017"/>
    <d v="2017-06-08T07:31:17"/>
    <d v="1899-12-30T00:05:29"/>
  </r>
  <r>
    <d v="2017-05-07T10:50:22"/>
    <s v="07-05-2017"/>
    <d v="2017-05-07T10:56:44"/>
    <d v="1899-12-30T00:06:22"/>
  </r>
  <r>
    <d v="2017-04-10T07:32:17"/>
    <s v="10-04-2017"/>
    <d v="2017-04-10T07:41:04"/>
    <d v="1899-12-30T00:08:47"/>
  </r>
  <r>
    <d v="2017-06-24T19:13:44"/>
    <s v="24-06-2017"/>
    <d v="2017-06-24T19:18:52"/>
    <d v="1899-12-30T00:05:08"/>
  </r>
  <r>
    <d v="2017-03-20T09:08:30"/>
    <s v="20-03-2017"/>
    <d v="2017-03-20T09:13:44"/>
    <d v="1899-12-30T00:05:14"/>
  </r>
  <r>
    <d v="2017-05-30T10:12:17"/>
    <s v="30-05-2017"/>
    <d v="2017-05-30T10:26:31"/>
    <d v="1899-12-30T00:14:14"/>
  </r>
  <r>
    <d v="2017-05-19T08:51:19"/>
    <s v="19-05-2017"/>
    <d v="2017-05-19T08:58:32"/>
    <d v="1899-12-30T00:07:13"/>
  </r>
  <r>
    <d v="2017-06-28T20:29:56"/>
    <s v="28-06-2017"/>
    <d v="2017-06-28T20:40:00"/>
    <d v="1899-12-30T00:10:04"/>
  </r>
  <r>
    <d v="2017-06-24T11:07:14"/>
    <s v="24-06-2017"/>
    <d v="2017-06-24T11:13:05"/>
    <d v="1899-12-30T00:05:51"/>
  </r>
  <r>
    <d v="2017-04-17T19:27:49"/>
    <s v="17-04-2017"/>
    <d v="2017-04-17T19:41:26"/>
    <d v="1899-12-30T00:13:37"/>
  </r>
  <r>
    <d v="2017-06-05T12:23:13"/>
    <s v="05-06-2017"/>
    <d v="2017-06-05T12:29:22"/>
    <d v="1899-12-30T00:06:09"/>
  </r>
  <r>
    <d v="2017-01-26T12:40:18"/>
    <s v="26-01-2017"/>
    <d v="2017-01-26T13:06:33"/>
    <d v="1899-12-30T00:26:15"/>
  </r>
  <r>
    <d v="2017-06-16T13:15:20"/>
    <s v="16-06-2017"/>
    <d v="2017-06-16T13:20:44"/>
    <d v="1899-12-30T00:05:24"/>
  </r>
  <r>
    <d v="2017-04-16T15:23:43"/>
    <s v="16-04-2017"/>
    <d v="2017-04-16T15:44:16"/>
    <d v="1899-12-30T00:20:33"/>
  </r>
  <r>
    <d v="2017-05-01T13:31:41"/>
    <s v="01-05-2017"/>
    <d v="2017-05-01T13:46:23"/>
    <d v="1899-12-30T00:14:42"/>
  </r>
  <r>
    <d v="2017-02-28T18:03:29"/>
    <s v="28-02-2017"/>
    <d v="2017-02-28T18:10:28"/>
    <d v="1899-12-30T00:06:59"/>
  </r>
  <r>
    <d v="2017-06-07T16:35:56"/>
    <s v="07-06-2017"/>
    <d v="2017-06-07T16:58:33"/>
    <d v="1899-12-30T00:22:37"/>
  </r>
  <r>
    <d v="2017-05-20T21:12:57"/>
    <s v="20-05-2017"/>
    <d v="2017-05-20T21:27:09"/>
    <d v="1899-12-30T00:14:12"/>
  </r>
  <r>
    <d v="2017-06-08T17:07:11"/>
    <s v="08-06-2017"/>
    <d v="2017-06-08T17:21:33"/>
    <d v="1899-12-30T00:14:22"/>
  </r>
  <r>
    <d v="2017-05-27T16:41:13"/>
    <s v="27-05-2017"/>
    <d v="2017-05-27T16:58:20"/>
    <d v="1899-12-30T00:17:07"/>
  </r>
  <r>
    <d v="2017-05-10T10:20:23"/>
    <s v="10-05-2017"/>
    <d v="2017-05-10T10:53:48"/>
    <d v="1899-12-30T00:33:25"/>
  </r>
  <r>
    <d v="2017-05-06T15:58:00"/>
    <s v="06-05-2017"/>
    <d v="2017-05-06T16:31:17"/>
    <d v="1899-12-30T00:33:17"/>
  </r>
  <r>
    <d v="2017-05-21T08:24:22"/>
    <s v="21-05-2017"/>
    <d v="2017-05-21T08:36:25"/>
    <d v="1899-12-30T00:12:03"/>
  </r>
  <r>
    <d v="2017-04-25T15:02:03"/>
    <s v="25-04-2017"/>
    <d v="2017-04-25T15:18:09"/>
    <d v="1899-12-30T00:16:06"/>
  </r>
  <r>
    <d v="2017-06-29T14:29:23"/>
    <s v="29-06-2017"/>
    <d v="2017-06-29T15:01:31"/>
    <d v="1899-12-30T00:32:08"/>
  </r>
  <r>
    <d v="2017-05-24T08:32:11"/>
    <s v="24-05-2017"/>
    <d v="2017-05-24T09:07:12"/>
    <d v="1899-12-30T00:35:01"/>
  </r>
  <r>
    <d v="2017-06-17T08:06:57"/>
    <s v="17-06-2017"/>
    <d v="2017-06-17T08:35:44"/>
    <d v="1899-12-30T00:28:47"/>
  </r>
  <r>
    <d v="2017-05-11T09:03:18"/>
    <s v="11-05-2017"/>
    <d v="2017-05-11T09:08:56"/>
    <d v="1899-12-30T00:05:38"/>
  </r>
  <r>
    <d v="2017-01-05T14:30:50"/>
    <s v="05-01-2017"/>
    <d v="2017-01-05T14:42:30"/>
    <d v="1899-12-30T00:11:40"/>
  </r>
  <r>
    <d v="2017-03-29T17:23:50"/>
    <s v="29-03-2017"/>
    <d v="2017-03-29T17:40:28"/>
    <d v="1899-12-30T00:16:38"/>
  </r>
  <r>
    <d v="2017-04-15T16:12:42"/>
    <s v="15-04-2017"/>
    <d v="2017-04-15T16:14:26"/>
    <d v="1899-12-30T00:01:44"/>
  </r>
  <r>
    <d v="2017-03-06T16:02:09"/>
    <s v="06-03-2017"/>
    <d v="2017-03-06T16:24:29"/>
    <d v="1899-12-30T00:22:20"/>
  </r>
  <r>
    <d v="2017-01-17T06:43:11"/>
    <s v="17-01-2017"/>
    <d v="2017-01-17T06:51:51"/>
    <d v="1899-12-30T00:08:40"/>
  </r>
  <r>
    <d v="2017-01-20T19:01:02"/>
    <s v="20-01-2017"/>
    <d v="2017-01-20T19:06:32"/>
    <d v="1899-12-30T00:05:30"/>
  </r>
  <r>
    <d v="2017-05-06T11:17:58"/>
    <s v="06-05-2017"/>
    <d v="2017-05-06T11:23:58"/>
    <d v="1899-12-30T00:06:00"/>
  </r>
  <r>
    <d v="2017-06-15T16:52:09"/>
    <s v="15-06-2017"/>
    <d v="2017-06-15T16:58:43"/>
    <d v="1899-12-30T00:06:34"/>
  </r>
  <r>
    <d v="2017-04-24T09:49:53"/>
    <s v="24-04-2017"/>
    <d v="2017-04-24T09:57:10"/>
    <d v="1899-12-30T00:07:17"/>
  </r>
  <r>
    <d v="2017-05-15T18:09:09"/>
    <s v="15-05-2017"/>
    <d v="2017-05-15T18:28:35"/>
    <d v="1899-12-30T00:19:26"/>
  </r>
  <r>
    <d v="2017-05-16T18:22:16"/>
    <s v="16-05-2017"/>
    <d v="2017-05-16T18:30:30"/>
    <d v="1899-12-30T00:08:14"/>
  </r>
  <r>
    <d v="2017-05-19T13:50:41"/>
    <s v="19-05-2017"/>
    <d v="2017-05-19T14:02:14"/>
    <d v="1899-12-30T00:11:33"/>
  </r>
  <r>
    <d v="2017-03-23T10:19:35"/>
    <s v="23-03-2017"/>
    <d v="2017-03-23T10:28:20"/>
    <d v="1899-12-30T00:08:45"/>
  </r>
  <r>
    <d v="2017-02-24T19:50:28"/>
    <s v="24-02-2017"/>
    <d v="2017-02-24T20:16:20"/>
    <d v="1899-12-30T00:25:52"/>
  </r>
  <r>
    <d v="2017-06-29T18:06:06"/>
    <s v="29-06-2017"/>
    <d v="2017-06-29T18:10:30"/>
    <d v="1899-12-30T00:04:24"/>
  </r>
  <r>
    <d v="2017-04-29T13:01:09"/>
    <s v="29-04-2017"/>
    <d v="2017-04-29T13:06:02"/>
    <d v="1899-12-30T00:04:53"/>
  </r>
  <r>
    <d v="2017-06-18T13:36:24"/>
    <s v="18-06-2017"/>
    <d v="2017-06-18T14:10:33"/>
    <d v="1899-12-30T00:34:09"/>
  </r>
  <r>
    <d v="2017-06-14T20:52:37"/>
    <s v="14-06-2017"/>
    <d v="2017-06-14T21:08:08"/>
    <d v="1899-12-30T00:15:31"/>
  </r>
  <r>
    <d v="2017-04-08T11:42:16"/>
    <s v="08-04-2017"/>
    <d v="2017-04-08T11:45:38"/>
    <d v="1899-12-30T00:03:22"/>
  </r>
  <r>
    <d v="2017-06-24T13:21:06"/>
    <s v="24-06-2017"/>
    <d v="2017-06-24T13:58:19"/>
    <d v="1899-12-30T00:37:13"/>
  </r>
  <r>
    <d v="2017-06-24T02:40:21"/>
    <s v="24-06-2017"/>
    <d v="2017-06-24T02:46:41"/>
    <d v="1899-12-30T00:06:20"/>
  </r>
  <r>
    <d v="2017-05-15T20:50:01"/>
    <s v="15-05-2017"/>
    <d v="2017-05-15T20:56:55"/>
    <d v="1899-12-30T00:06:54"/>
  </r>
  <r>
    <d v="2017-04-13T17:42:24"/>
    <s v="13-04-2017"/>
    <d v="2017-04-13T17:45:49"/>
    <d v="1899-12-30T00:03:25"/>
  </r>
  <r>
    <d v="2017-04-05T12:49:30"/>
    <s v="05-04-2017"/>
    <d v="2017-04-05T12:51:47"/>
    <d v="1899-12-30T00:02:17"/>
  </r>
  <r>
    <d v="2017-06-13T19:00:22"/>
    <s v="13-06-2017"/>
    <d v="2017-06-13T19:02:56"/>
    <d v="1899-12-30T00:02:34"/>
  </r>
  <r>
    <d v="2017-06-08T07:03:04"/>
    <s v="08-06-2017"/>
    <d v="2017-06-08T07:12:24"/>
    <d v="1899-12-30T00:09:20"/>
  </r>
  <r>
    <d v="2017-03-21T16:15:27"/>
    <s v="21-03-2017"/>
    <d v="2017-03-21T16:23:20"/>
    <d v="1899-12-30T00:07:53"/>
  </r>
  <r>
    <d v="2017-04-18T16:49:19"/>
    <s v="18-04-2017"/>
    <d v="2017-04-18T16:54:54"/>
    <d v="1899-12-30T00:05:35"/>
  </r>
  <r>
    <d v="2017-05-14T16:38:55"/>
    <s v="14-05-2017"/>
    <d v="2017-05-14T16:43:00"/>
    <d v="1899-12-30T00:04:05"/>
  </r>
  <r>
    <d v="2017-04-12T16:07:26"/>
    <s v="12-04-2017"/>
    <d v="2017-04-12T16:33:39"/>
    <d v="1899-12-30T00:26:13"/>
  </r>
  <r>
    <d v="2017-05-17T18:26:55"/>
    <s v="17-05-2017"/>
    <d v="2017-05-17T18:35:40"/>
    <d v="1899-12-30T00:08:45"/>
  </r>
  <r>
    <d v="2017-05-07T18:20:24"/>
    <s v="07-05-2017"/>
    <d v="2017-05-07T18:42:53"/>
    <d v="1899-12-30T00:22:29"/>
  </r>
  <r>
    <d v="2017-03-10T08:27:48"/>
    <s v="10-03-2017"/>
    <d v="2017-03-10T08:32:02"/>
    <d v="1899-12-30T00:04:14"/>
  </r>
  <r>
    <d v="2017-01-19T07:34:42"/>
    <s v="19-01-2017"/>
    <d v="2017-01-19T07:42:06"/>
    <d v="1899-12-30T00:07:24"/>
  </r>
  <r>
    <d v="2017-05-23T06:59:22"/>
    <s v="23-05-2017"/>
    <d v="2017-05-23T07:22:58"/>
    <d v="1899-12-30T00:23:36"/>
  </r>
  <r>
    <d v="2017-04-24T06:31:16"/>
    <s v="24-04-2017"/>
    <d v="2017-04-24T06:56:05"/>
    <d v="1899-12-30T00:24:49"/>
  </r>
  <r>
    <d v="2017-05-16T08:03:21"/>
    <s v="16-05-2017"/>
    <d v="2017-05-16T08:37:29"/>
    <d v="1899-12-30T00:34:08"/>
  </r>
  <r>
    <d v="2017-04-17T23:11:49"/>
    <s v="17-04-2017"/>
    <d v="2017-04-17T23:16:22"/>
    <d v="1899-12-30T00:04:33"/>
  </r>
  <r>
    <d v="2017-06-15T08:17:03"/>
    <s v="15-06-2017"/>
    <d v="2017-06-15T08:26:56"/>
    <d v="1899-12-30T00:09:53"/>
  </r>
  <r>
    <d v="2017-04-20T10:00:58"/>
    <s v="20-04-2017"/>
    <d v="2017-04-20T10:21:01"/>
    <d v="1899-12-30T00:20:03"/>
  </r>
  <r>
    <d v="2017-06-23T12:01:36"/>
    <s v="23-06-2017"/>
    <d v="2017-06-23T12:40:38"/>
    <d v="1899-12-30T00:39:02"/>
  </r>
  <r>
    <d v="2017-06-24T20:40:53"/>
    <s v="24-06-2017"/>
    <d v="2017-06-24T21:05:37"/>
    <d v="1899-12-30T00:24:44"/>
  </r>
  <r>
    <d v="2017-05-10T08:08:06"/>
    <s v="10-05-2017"/>
    <d v="2017-05-10T08:24:03"/>
    <d v="1899-12-30T00:15:57"/>
  </r>
  <r>
    <d v="2017-06-24T15:38:10"/>
    <s v="24-06-2017"/>
    <d v="2017-06-24T15:44:13"/>
    <d v="1899-12-30T00:06:03"/>
  </r>
  <r>
    <d v="2017-06-20T12:06:43"/>
    <s v="20-06-2017"/>
    <d v="2017-06-20T12:17:18"/>
    <d v="1899-12-30T00:10:35"/>
  </r>
  <r>
    <d v="2017-05-24T11:32:50"/>
    <s v="24-05-2017"/>
    <d v="2017-05-24T11:42:58"/>
    <d v="1899-12-30T00:10:08"/>
  </r>
  <r>
    <d v="2017-02-20T17:42:58"/>
    <s v="20-02-2017"/>
    <d v="2017-02-20T18:13:51"/>
    <d v="1899-12-30T00:30:53"/>
  </r>
  <r>
    <d v="2017-04-19T22:35:19"/>
    <s v="19-04-2017"/>
    <d v="2017-04-19T22:56:01"/>
    <d v="1899-12-30T00:20:42"/>
  </r>
  <r>
    <d v="2017-04-13T19:04:52"/>
    <s v="13-04-2017"/>
    <d v="2017-04-13T19:21:29"/>
    <d v="1899-12-30T00:16:37"/>
  </r>
  <r>
    <d v="2017-03-13T17:35:41"/>
    <s v="13-03-2017"/>
    <d v="2017-03-13T17:56:59"/>
    <d v="1899-12-30T00:21:18"/>
  </r>
  <r>
    <d v="2017-06-22T23:18:22"/>
    <s v="22-06-2017"/>
    <d v="2017-06-22T23:42:26"/>
    <d v="1899-12-30T00:24:04"/>
  </r>
  <r>
    <d v="2017-05-26T14:03:32"/>
    <s v="26-05-2017"/>
    <d v="2017-05-26T14:24:49"/>
    <d v="1899-12-30T00:21:17"/>
  </r>
  <r>
    <d v="2017-06-02T20:34:59"/>
    <s v="02-06-2017"/>
    <d v="2017-06-02T20:39:32"/>
    <d v="1899-12-30T00:04:33"/>
  </r>
  <r>
    <d v="2017-03-02T15:21:31"/>
    <s v="02-03-2017"/>
    <d v="2017-03-02T15:25:00"/>
    <d v="1899-12-30T00:03:29"/>
  </r>
  <r>
    <d v="2017-01-18T18:24:36"/>
    <s v="18-01-2017"/>
    <d v="2017-01-18T18:46:42"/>
    <d v="1899-12-30T00:22:06"/>
  </r>
  <r>
    <d v="2017-03-08T20:42:12"/>
    <s v="08-03-2017"/>
    <d v="2017-03-08T20:44:49"/>
    <d v="1899-12-30T00:02:37"/>
  </r>
  <r>
    <d v="2017-04-14T12:17:13"/>
    <s v="14-04-2017"/>
    <d v="2017-04-14T12:37:46"/>
    <d v="1899-12-30T00:20:33"/>
  </r>
  <r>
    <d v="2017-04-18T17:01:54"/>
    <s v="18-04-2017"/>
    <d v="2017-04-18T17:17:07"/>
    <d v="1899-12-30T00:15:13"/>
  </r>
  <r>
    <d v="2017-04-09T20:20:13"/>
    <s v="09-04-2017"/>
    <d v="2017-04-09T20:30:02"/>
    <d v="1899-12-30T00:09:49"/>
  </r>
  <r>
    <d v="2017-02-04T18:43:07"/>
    <s v="04-02-2017"/>
    <d v="2017-02-04T18:50:43"/>
    <d v="1899-12-30T00:07:36"/>
  </r>
  <r>
    <d v="2017-06-11T01:11:04"/>
    <s v="11-06-2017"/>
    <d v="2017-06-11T01:42:57"/>
    <d v="1899-12-30T00:31:53"/>
  </r>
  <r>
    <d v="2017-05-04T20:01:39"/>
    <s v="04-05-2017"/>
    <d v="2017-05-04T20:36:40"/>
    <d v="1899-12-30T00:35:01"/>
  </r>
  <r>
    <d v="2017-06-05T17:36:56"/>
    <s v="05-06-2017"/>
    <d v="2017-06-05T18:06:11"/>
    <d v="1899-12-30T00:29:15"/>
  </r>
  <r>
    <d v="2017-05-24T19:56:12"/>
    <s v="24-05-2017"/>
    <d v="2017-05-24T20:26:04"/>
    <d v="1899-12-30T00:29:52"/>
  </r>
  <r>
    <d v="2017-06-21T11:46:30"/>
    <s v="21-06-2017"/>
    <d v="2017-06-21T12:00:50"/>
    <d v="1899-12-30T00:14:20"/>
  </r>
  <r>
    <d v="2017-06-24T14:52:35"/>
    <s v="24-06-2017"/>
    <d v="2017-06-24T14:58:00"/>
    <d v="1899-12-30T00:05:25"/>
  </r>
  <r>
    <d v="2017-04-19T06:49:47"/>
    <s v="19-04-2017"/>
    <d v="2017-04-19T06:53:05"/>
    <d v="1899-12-30T00:03:18"/>
  </r>
  <r>
    <d v="2017-04-23T18:02:28"/>
    <s v="23-04-2017"/>
    <d v="2017-04-23T18:16:24"/>
    <d v="1899-12-30T00:13:56"/>
  </r>
  <r>
    <d v="2017-02-23T08:07:34"/>
    <s v="23-02-2017"/>
    <d v="2017-02-23T08:16:05"/>
    <d v="1899-12-30T00:08:31"/>
  </r>
  <r>
    <d v="2017-03-09T11:29:20"/>
    <s v="09-03-2017"/>
    <d v="2017-03-09T11:38:49"/>
    <d v="1899-12-30T00:09:29"/>
  </r>
  <r>
    <d v="2017-03-06T11:57:51"/>
    <s v="06-03-2017"/>
    <d v="2017-03-06T12:25:57"/>
    <d v="1899-12-30T00:28:06"/>
  </r>
  <r>
    <d v="2017-06-20T16:05:55"/>
    <s v="20-06-2017"/>
    <d v="2017-06-20T16:30:20"/>
    <d v="1899-12-30T00:24:25"/>
  </r>
  <r>
    <d v="2017-05-03T16:20:03"/>
    <s v="03-05-2017"/>
    <d v="2017-05-03T17:35:56"/>
    <d v="1899-12-30T01:15:53"/>
  </r>
  <r>
    <d v="2017-06-08T19:14:41"/>
    <s v="08-06-2017"/>
    <d v="2017-06-08T19:46:30"/>
    <d v="1899-12-30T00:31:49"/>
  </r>
  <r>
    <d v="2017-06-25T14:33:29"/>
    <s v="25-06-2017"/>
    <d v="2017-06-25T14:58:08"/>
    <d v="1899-12-30T00:24:39"/>
  </r>
  <r>
    <d v="2017-06-23T10:39:58"/>
    <s v="23-06-2017"/>
    <d v="2017-06-23T10:45:34"/>
    <d v="1899-12-30T00:05:36"/>
  </r>
  <r>
    <d v="2017-02-02T12:18:26"/>
    <s v="02-02-2017"/>
    <d v="2017-02-02T12:22:26"/>
    <d v="1899-12-30T00:04:00"/>
  </r>
  <r>
    <d v="2017-02-04T15:08:56"/>
    <s v="04-02-2017"/>
    <d v="2017-02-04T15:16:26"/>
    <d v="1899-12-30T00:07:30"/>
  </r>
  <r>
    <d v="2017-04-06T07:20:47"/>
    <s v="06-04-2017"/>
    <d v="2017-04-06T07:22:08"/>
    <d v="1899-12-30T00:01:21"/>
  </r>
  <r>
    <d v="2017-06-28T11:47:01"/>
    <s v="28-06-2017"/>
    <d v="2017-06-28T11:57:21"/>
    <d v="1899-12-30T00:10:20"/>
  </r>
  <r>
    <d v="2017-06-20T16:34:55"/>
    <s v="20-06-2017"/>
    <d v="2017-06-20T17:10:27"/>
    <d v="1899-12-30T00:35:32"/>
  </r>
  <r>
    <d v="2017-05-26T16:54:06"/>
    <s v="26-05-2017"/>
    <d v="2017-05-26T17:15:24"/>
    <d v="1899-12-30T00:21:18"/>
  </r>
  <r>
    <d v="2017-06-08T06:20:46"/>
    <s v="08-06-2017"/>
    <d v="2017-06-08T06:22:42"/>
    <d v="1899-12-30T00:01:56"/>
  </r>
  <r>
    <d v="2017-01-04T23:02:57"/>
    <s v="04-01-2017"/>
    <d v="2017-01-04T23:05:12"/>
    <d v="1899-12-30T00:02:15"/>
  </r>
  <r>
    <d v="2017-03-28T09:02:21"/>
    <s v="28-03-2017"/>
    <d v="2017-03-28T09:07:13"/>
    <d v="1899-12-30T00:04:52"/>
  </r>
  <r>
    <d v="2017-06-10T17:11:33"/>
    <s v="10-06-2017"/>
    <d v="2017-06-10T17:33:02"/>
    <d v="1899-12-30T00:21:29"/>
  </r>
  <r>
    <d v="2017-06-28T18:04:25"/>
    <s v="28-06-2017"/>
    <d v="2017-06-28T18:09:43"/>
    <d v="1899-12-30T00:05:18"/>
  </r>
  <r>
    <d v="2017-01-12T17:18:44"/>
    <s v="12-01-2017"/>
    <d v="2017-01-12T17:39:39"/>
    <d v="1899-12-30T00:20:55"/>
  </r>
  <r>
    <d v="2017-03-17T11:00:41"/>
    <s v="17-03-2017"/>
    <d v="2017-03-17T11:09:05"/>
    <d v="1899-12-30T00:08:24"/>
  </r>
  <r>
    <d v="2017-06-05T08:08:51"/>
    <s v="05-06-2017"/>
    <d v="2017-06-05T08:39:03"/>
    <d v="1899-12-30T00:30:12"/>
  </r>
  <r>
    <d v="2017-05-04T07:58:56"/>
    <s v="04-05-2017"/>
    <d v="2017-05-04T08:09:48"/>
    <d v="1899-12-30T00:10:52"/>
  </r>
  <r>
    <d v="2017-04-18T19:15:38"/>
    <s v="18-04-2017"/>
    <d v="2017-04-18T19:42:37"/>
    <d v="1899-12-30T00:26:59"/>
  </r>
  <r>
    <d v="2017-04-03T08:26:45"/>
    <s v="03-04-2017"/>
    <d v="2017-04-03T08:37:56"/>
    <d v="1899-12-30T00:11:11"/>
  </r>
  <r>
    <d v="2017-06-14T20:42:44"/>
    <s v="14-06-2017"/>
    <d v="2017-06-14T21:07:07"/>
    <d v="1899-12-30T00:24:23"/>
  </r>
  <r>
    <d v="2017-04-18T18:17:44"/>
    <s v="18-04-2017"/>
    <d v="2017-04-18T18:29:15"/>
    <d v="1899-12-30T00:11:31"/>
  </r>
  <r>
    <d v="2017-06-23T09:50:02"/>
    <s v="23-06-2017"/>
    <d v="2017-06-23T10:03:52"/>
    <d v="1899-12-30T00:13:50"/>
  </r>
  <r>
    <d v="2017-06-13T19:58:23"/>
    <s v="13-06-2017"/>
    <d v="2017-06-13T20:08:09"/>
    <d v="1899-12-30T00:09:46"/>
  </r>
  <r>
    <d v="2017-06-29T16:43:50"/>
    <s v="29-06-2017"/>
    <d v="2017-06-29T16:47:59"/>
    <d v="1899-12-30T00:04:09"/>
  </r>
  <r>
    <d v="2017-03-10T23:15:15"/>
    <s v="10-03-2017"/>
    <d v="2017-03-10T23:29:20"/>
    <d v="1899-12-30T00:14:05"/>
  </r>
  <r>
    <d v="2017-02-11T15:36:29"/>
    <s v="11-02-2017"/>
    <d v="2017-02-11T15:51:13"/>
    <d v="1899-12-30T00:14:44"/>
  </r>
  <r>
    <d v="2017-06-04T14:41:04"/>
    <s v="04-06-2017"/>
    <d v="2017-06-04T14:49:34"/>
    <d v="1899-12-30T00:08:30"/>
  </r>
  <r>
    <d v="2017-01-01T19:12:56"/>
    <s v="01-01-2017"/>
    <d v="2017-01-01T19:31:44"/>
    <d v="1899-12-30T00:18:48"/>
  </r>
  <r>
    <d v="2017-04-21T15:02:30"/>
    <s v="21-04-2017"/>
    <d v="2017-04-21T15:08:13"/>
    <d v="1899-12-30T00:05:43"/>
  </r>
  <r>
    <d v="2017-06-21T12:02:33"/>
    <s v="21-06-2017"/>
    <d v="2017-06-21T12:08:59"/>
    <d v="1899-12-30T00:06:26"/>
  </r>
  <r>
    <d v="2017-06-17T18:46:23"/>
    <s v="17-06-2017"/>
    <d v="2017-06-17T18:54:19"/>
    <d v="1899-12-30T00:07:56"/>
  </r>
  <r>
    <d v="2017-04-24T23:33:49"/>
    <s v="24-04-2017"/>
    <d v="2017-04-24T23:46:13"/>
    <d v="1899-12-30T00:12:24"/>
  </r>
  <r>
    <d v="2017-01-30T20:29:56"/>
    <s v="30-01-2017"/>
    <d v="2017-01-30T20:43:33"/>
    <d v="1899-12-30T00:13:37"/>
  </r>
  <r>
    <d v="2017-06-09T11:44:04"/>
    <s v="09-06-2017"/>
    <d v="2017-06-09T12:10:35"/>
    <d v="1899-12-30T00:26:31"/>
  </r>
  <r>
    <d v="2017-06-08T16:51:14"/>
    <s v="08-06-2017"/>
    <d v="2017-06-08T17:05:55"/>
    <d v="1899-12-30T00:14:41"/>
  </r>
  <r>
    <d v="2017-04-02T17:00:12"/>
    <s v="02-04-2017"/>
    <d v="2017-04-02T17:01:28"/>
    <d v="1899-12-30T00:01:16"/>
  </r>
  <r>
    <d v="2017-06-24T11:06:51"/>
    <s v="24-06-2017"/>
    <d v="2017-06-24T11:09:59"/>
    <d v="1899-12-30T00:03:08"/>
  </r>
  <r>
    <d v="2017-04-09T16:25:54"/>
    <s v="09-04-2017"/>
    <d v="2017-04-09T16:45:31"/>
    <d v="1899-12-30T00:19:37"/>
  </r>
  <r>
    <d v="2017-04-07T19:48:41"/>
    <s v="07-04-2017"/>
    <d v="2017-04-07T19:53:46"/>
    <d v="1899-12-30T00:05:05"/>
  </r>
  <r>
    <d v="2017-05-04T17:31:59"/>
    <s v="04-05-2017"/>
    <d v="2017-05-04T17:35:34"/>
    <d v="1899-12-30T00:03:35"/>
  </r>
  <r>
    <d v="2017-03-29T07:59:56"/>
    <s v="29-03-2017"/>
    <d v="2017-03-29T08:08:47"/>
    <d v="1899-12-30T00:08:51"/>
  </r>
  <r>
    <d v="2017-06-15T07:05:49"/>
    <s v="15-06-2017"/>
    <d v="2017-06-15T07:17:44"/>
    <d v="1899-12-30T00:11:55"/>
  </r>
  <r>
    <d v="2017-06-24T22:21:47"/>
    <s v="24-06-2017"/>
    <d v="2017-06-24T22:41:18"/>
    <d v="1899-12-30T00:19:31"/>
  </r>
  <r>
    <d v="2017-06-28T08:49:18"/>
    <s v="28-06-2017"/>
    <d v="2017-06-28T09:14:23"/>
    <d v="1899-12-30T00:25:05"/>
  </r>
  <r>
    <d v="2017-01-29T12:55:11"/>
    <s v="29-01-2017"/>
    <d v="2017-01-29T12:59:36"/>
    <d v="1899-12-30T00:04:25"/>
  </r>
  <r>
    <d v="2017-05-14T11:06:58"/>
    <s v="14-05-2017"/>
    <d v="2017-05-14T11:14:27"/>
    <d v="1899-12-30T00:07:29"/>
  </r>
  <r>
    <d v="2017-04-13T18:40:45"/>
    <s v="13-04-2017"/>
    <d v="2017-04-13T19:15:22"/>
    <d v="1899-12-30T00:34:37"/>
  </r>
  <r>
    <d v="2017-04-08T16:51:06"/>
    <s v="08-04-2017"/>
    <d v="2017-04-08T17:21:20"/>
    <d v="1899-12-30T00:30:14"/>
  </r>
  <r>
    <d v="2017-02-24T17:59:35"/>
    <s v="24-02-2017"/>
    <d v="2017-02-24T18:03:06"/>
    <d v="1899-12-30T00:03:31"/>
  </r>
  <r>
    <d v="2017-05-05T09:03:08"/>
    <s v="05-05-2017"/>
    <d v="2017-05-05T09:10:51"/>
    <d v="1899-12-30T00:07:43"/>
  </r>
  <r>
    <d v="2017-04-08T09:02:24"/>
    <s v="08-04-2017"/>
    <d v="2017-04-08T09:21:25"/>
    <d v="1899-12-30T00:19:01"/>
  </r>
  <r>
    <d v="2017-03-21T18:27:02"/>
    <s v="21-03-2017"/>
    <d v="2017-03-21T18:46:54"/>
    <d v="1899-12-30T00:19:52"/>
  </r>
  <r>
    <d v="2017-06-14T18:45:37"/>
    <s v="14-06-2017"/>
    <d v="2017-06-14T19:22:44"/>
    <d v="1899-12-30T00:37:07"/>
  </r>
  <r>
    <d v="2017-06-20T14:10:58"/>
    <s v="20-06-2017"/>
    <d v="2017-06-20T14:20:34"/>
    <d v="1899-12-30T00:09:36"/>
  </r>
  <r>
    <d v="2017-05-19T15:50:18"/>
    <s v="19-05-2017"/>
    <d v="2017-05-19T16:07:11"/>
    <d v="1899-12-30T00:16:53"/>
  </r>
  <r>
    <d v="2017-04-19T08:49:16"/>
    <s v="19-04-2017"/>
    <d v="2017-04-19T08:56:29"/>
    <d v="1899-12-30T00:07:13"/>
  </r>
  <r>
    <d v="2017-04-03T09:33:57"/>
    <s v="03-04-2017"/>
    <d v="2017-04-03T09:55:43"/>
    <d v="1899-12-30T00:21:46"/>
  </r>
  <r>
    <d v="2017-01-05T11:56:43"/>
    <s v="05-01-2017"/>
    <d v="2017-01-05T12:01:29"/>
    <d v="1899-12-30T00:04:46"/>
  </r>
  <r>
    <d v="2017-01-12T15:34:42"/>
    <s v="12-01-2017"/>
    <d v="2017-01-12T15:38:02"/>
    <d v="1899-12-30T00:03:20"/>
  </r>
  <r>
    <d v="2017-02-25T09:29:22"/>
    <s v="25-02-2017"/>
    <d v="2017-02-25T09:34:25"/>
    <d v="1899-12-30T00:05:03"/>
  </r>
  <r>
    <d v="2017-06-21T23:59:03"/>
    <s v="21-06-2017"/>
    <d v="2017-06-22T00:19:58"/>
    <d v="1899-12-30T00:20:55"/>
  </r>
  <r>
    <d v="2017-06-20T16:58:31"/>
    <s v="20-06-2017"/>
    <d v="2017-06-20T17:01:58"/>
    <d v="1899-12-30T00:03:27"/>
  </r>
  <r>
    <d v="2017-05-14T19:03:42"/>
    <s v="14-05-2017"/>
    <d v="2017-05-14T19:21:48"/>
    <d v="1899-12-30T00:18:06"/>
  </r>
  <r>
    <d v="2017-06-22T23:23:20"/>
    <s v="22-06-2017"/>
    <d v="2017-06-22T23:31:54"/>
    <d v="1899-12-30T00:08:34"/>
  </r>
  <r>
    <d v="2017-04-08T02:08:18"/>
    <s v="08-04-2017"/>
    <d v="2017-04-08T02:20:51"/>
    <d v="1899-12-30T00:12:33"/>
  </r>
  <r>
    <d v="2017-03-05T16:01:29"/>
    <s v="05-03-2017"/>
    <d v="2017-03-05T16:12:37"/>
    <d v="1899-12-30T00:11:08"/>
  </r>
  <r>
    <d v="2017-04-13T13:27:15"/>
    <s v="13-04-2017"/>
    <d v="2017-04-13T13:52:24"/>
    <d v="1899-12-30T00:25:09"/>
  </r>
  <r>
    <d v="2017-04-25T23:59:00"/>
    <s v="25-04-2017"/>
    <d v="2017-04-26T00:03:14"/>
    <d v="1899-12-30T00:04:14"/>
  </r>
  <r>
    <d v="2017-03-27T18:12:38"/>
    <s v="27-03-2017"/>
    <d v="2017-03-27T18:30:57"/>
    <d v="1899-12-30T00:18:19"/>
  </r>
  <r>
    <d v="2017-06-01T14:49:27"/>
    <s v="01-06-2017"/>
    <d v="2017-06-01T15:18:07"/>
    <d v="1899-12-30T00:28:40"/>
  </r>
  <r>
    <d v="2017-05-11T18:04:15"/>
    <s v="11-05-2017"/>
    <d v="2017-05-11T18:33:57"/>
    <d v="1899-12-30T00:29:42"/>
  </r>
  <r>
    <d v="2017-01-13T20:19:24"/>
    <s v="13-01-2017"/>
    <d v="2017-01-13T20:28:35"/>
    <d v="1899-12-30T00:09:11"/>
  </r>
  <r>
    <d v="2017-03-25T13:35:15"/>
    <s v="25-03-2017"/>
    <d v="2017-03-25T13:41:57"/>
    <d v="1899-12-30T00:06:42"/>
  </r>
  <r>
    <d v="2017-01-20T09:20:14"/>
    <s v="20-01-2017"/>
    <d v="2017-01-20T09:27:36"/>
    <d v="1899-12-30T00:07:22"/>
  </r>
  <r>
    <d v="2017-04-24T20:33:21"/>
    <s v="24-04-2017"/>
    <d v="2017-04-24T20:39:41"/>
    <d v="1899-12-30T00:06:20"/>
  </r>
  <r>
    <d v="2017-02-19T10:33:36"/>
    <s v="19-02-2017"/>
    <d v="2017-02-19T11:03:57"/>
    <d v="1899-12-30T00:30:21"/>
  </r>
  <r>
    <d v="2017-04-12T18:38:19"/>
    <s v="12-04-2017"/>
    <d v="2017-04-12T18:42:52"/>
    <d v="1899-12-30T00:04:33"/>
  </r>
  <r>
    <d v="2017-04-05T18:06:40"/>
    <s v="05-04-2017"/>
    <d v="2017-04-05T18:17:11"/>
    <d v="1899-12-30T00:10:31"/>
  </r>
  <r>
    <d v="2017-06-04T19:22:44"/>
    <s v="04-06-2017"/>
    <d v="2017-06-04T19:28:31"/>
    <d v="1899-12-30T00:05:47"/>
  </r>
  <r>
    <d v="2017-06-21T07:55:36"/>
    <s v="21-06-2017"/>
    <d v="2017-06-21T07:57:14"/>
    <d v="1899-12-30T00:01:38"/>
  </r>
  <r>
    <d v="2017-06-20T22:02:34"/>
    <s v="20-06-2017"/>
    <d v="2017-06-20T22:07:39"/>
    <d v="1899-12-30T00:05:05"/>
  </r>
  <r>
    <d v="2017-04-24T17:46:18"/>
    <s v="24-04-2017"/>
    <d v="2017-04-24T17:51:36"/>
    <d v="1899-12-30T00:05:18"/>
  </r>
  <r>
    <d v="2017-06-17T21:23:57"/>
    <s v="17-06-2017"/>
    <d v="2017-06-17T21:32:12"/>
    <d v="1899-12-30T00:08:15"/>
  </r>
  <r>
    <d v="2017-06-25T10:17:15"/>
    <s v="25-06-2017"/>
    <d v="2017-06-25T10:40:24"/>
    <d v="1899-12-30T00:23:09"/>
  </r>
  <r>
    <d v="2017-05-19T17:58:47"/>
    <s v="19-05-2017"/>
    <d v="2017-05-19T18:15:59"/>
    <d v="1899-12-30T00:17:12"/>
  </r>
  <r>
    <d v="2017-06-29T14:52:49"/>
    <s v="29-06-2017"/>
    <d v="2017-06-29T16:55:56"/>
    <d v="1899-12-30T02:03:07"/>
  </r>
  <r>
    <d v="2017-01-29T03:06:11"/>
    <s v="29-01-2017"/>
    <d v="2017-01-29T03:10:39"/>
    <d v="1899-12-30T00:04:28"/>
  </r>
  <r>
    <d v="2017-05-16T08:30:37"/>
    <s v="16-05-2017"/>
    <d v="2017-05-16T08:35:33"/>
    <d v="1899-12-30T00:04:56"/>
  </r>
  <r>
    <d v="2017-03-06T17:13:46"/>
    <s v="06-03-2017"/>
    <d v="2017-03-06T17:18:12"/>
    <d v="1899-12-30T00:04:26"/>
  </r>
  <r>
    <d v="2017-04-21T09:18:43"/>
    <s v="21-04-2017"/>
    <d v="2017-04-21T09:23:52"/>
    <d v="1899-12-30T00:05:09"/>
  </r>
  <r>
    <d v="2017-06-20T12:05:32"/>
    <s v="20-06-2017"/>
    <d v="2017-06-20T12:15:25"/>
    <d v="1899-12-30T00:09:53"/>
  </r>
  <r>
    <d v="2017-06-18T09:10:14"/>
    <s v="18-06-2017"/>
    <d v="2017-06-18T09:12:47"/>
    <d v="1899-12-30T00:02:33"/>
  </r>
  <r>
    <d v="2017-04-23T17:35:27"/>
    <s v="23-04-2017"/>
    <d v="2017-04-23T17:53:03"/>
    <d v="1899-12-30T00:17:36"/>
  </r>
  <r>
    <d v="2017-05-11T17:50:39"/>
    <s v="11-05-2017"/>
    <d v="2017-05-11T18:08:27"/>
    <d v="1899-12-30T00:17:48"/>
  </r>
  <r>
    <d v="2017-03-07T15:59:04"/>
    <s v="07-03-2017"/>
    <d v="2017-03-07T16:06:18"/>
    <d v="1899-12-30T00:07:14"/>
  </r>
  <r>
    <d v="2017-06-10T15:25:41"/>
    <s v="10-06-2017"/>
    <d v="2017-06-10T15:41:09"/>
    <d v="1899-12-30T00:15:28"/>
  </r>
  <r>
    <d v="2017-03-09T17:17:49"/>
    <s v="09-03-2017"/>
    <d v="2017-03-09T17:24:45"/>
    <d v="1899-12-30T00:06:56"/>
  </r>
  <r>
    <d v="2017-02-25T12:08:58"/>
    <s v="25-02-2017"/>
    <d v="2017-02-25T12:30:50"/>
    <d v="1899-12-30T00:21:52"/>
  </r>
  <r>
    <d v="2017-02-25T21:32:13"/>
    <s v="25-02-2017"/>
    <d v="2017-02-25T21:54:09"/>
    <d v="1899-12-30T00:21:56"/>
  </r>
  <r>
    <d v="2017-05-26T15:45:50"/>
    <s v="26-05-2017"/>
    <d v="2017-05-26T16:12:25"/>
    <d v="1899-12-30T00:26:35"/>
  </r>
  <r>
    <d v="2017-05-22T08:57:28"/>
    <s v="22-05-2017"/>
    <d v="2017-05-22T09:03:23"/>
    <d v="1899-12-30T00:05:55"/>
  </r>
  <r>
    <d v="2017-05-14T11:27:56"/>
    <s v="14-05-2017"/>
    <d v="2017-05-14T11:38:12"/>
    <d v="1899-12-30T00:10:16"/>
  </r>
  <r>
    <d v="2017-05-17T15:11:57"/>
    <s v="17-05-2017"/>
    <d v="2017-05-17T15:32:00"/>
    <d v="1899-12-30T00:20:03"/>
  </r>
  <r>
    <d v="2017-05-24T09:29:15"/>
    <s v="24-05-2017"/>
    <d v="2017-05-24T09:37:23"/>
    <d v="1899-12-30T00:08:08"/>
  </r>
  <r>
    <d v="2017-05-16T13:35:51"/>
    <s v="16-05-2017"/>
    <d v="2017-05-16T13:43:17"/>
    <d v="1899-12-30T00:07:26"/>
  </r>
  <r>
    <d v="2017-04-06T19:26:54"/>
    <s v="06-04-2017"/>
    <d v="2017-04-06T19:35:15"/>
    <d v="1899-12-30T00:08:21"/>
  </r>
  <r>
    <d v="2017-06-12T21:10:48"/>
    <s v="12-06-2017"/>
    <d v="2017-06-12T21:40:25"/>
    <d v="1899-12-30T00:29:37"/>
  </r>
  <r>
    <d v="2017-06-14T17:17:07"/>
    <s v="14-06-2017"/>
    <d v="2017-06-14T17:56:25"/>
    <d v="1899-12-30T00:39:18"/>
  </r>
  <r>
    <d v="2017-01-05T06:44:31"/>
    <s v="05-01-2017"/>
    <d v="2017-01-05T06:50:55"/>
    <d v="1899-12-30T00:06:24"/>
  </r>
  <r>
    <d v="2017-04-19T18:20:49"/>
    <s v="19-04-2017"/>
    <d v="2017-04-19T18:35:59"/>
    <d v="1899-12-30T00:15:10"/>
  </r>
  <r>
    <d v="2017-02-21T08:17:11"/>
    <s v="21-02-2017"/>
    <d v="2017-02-21T08:26:21"/>
    <d v="1899-12-30T00:09:10"/>
  </r>
  <r>
    <d v="2017-05-02T20:47:42"/>
    <s v="02-05-2017"/>
    <d v="2017-05-02T20:50:17"/>
    <d v="1899-12-30T00:02:35"/>
  </r>
  <r>
    <d v="2017-01-22T11:20:21"/>
    <s v="22-01-2017"/>
    <d v="2017-01-22T11:23:33"/>
    <d v="1899-12-30T00:03:12"/>
  </r>
  <r>
    <d v="2017-02-14T07:39:33"/>
    <s v="14-02-2017"/>
    <d v="2017-02-14T07:55:13"/>
    <d v="1899-12-30T00:15:40"/>
  </r>
  <r>
    <d v="2017-05-02T15:23:49"/>
    <s v="02-05-2017"/>
    <d v="2017-05-02T16:02:07"/>
    <d v="1899-12-30T00:38:18"/>
  </r>
  <r>
    <d v="2017-04-18T07:44:05"/>
    <s v="18-04-2017"/>
    <d v="2017-04-18T07:57:20"/>
    <d v="1899-12-30T00:13:15"/>
  </r>
  <r>
    <d v="2017-02-24T07:57:27"/>
    <s v="24-02-2017"/>
    <d v="2017-02-24T08:20:25"/>
    <d v="1899-12-30T00:22:58"/>
  </r>
  <r>
    <d v="2017-05-04T18:03:27"/>
    <s v="04-05-2017"/>
    <d v="2017-05-04T18:57:06"/>
    <d v="1899-12-30T00:53:39"/>
  </r>
  <r>
    <d v="2017-04-13T21:13:20"/>
    <s v="13-04-2017"/>
    <d v="2017-04-13T21:21:06"/>
    <d v="1899-12-30T00:07:46"/>
  </r>
  <r>
    <d v="2017-01-26T07:34:53"/>
    <s v="26-01-2017"/>
    <d v="2017-01-26T07:42:20"/>
    <d v="1899-12-30T00:07:27"/>
  </r>
  <r>
    <d v="2017-04-09T13:26:42"/>
    <s v="09-04-2017"/>
    <d v="2017-04-09T13:49:33"/>
    <d v="1899-12-30T00:22:51"/>
  </r>
  <r>
    <d v="2017-02-25T12:56:22"/>
    <s v="25-02-2017"/>
    <d v="2017-02-25T13:03:04"/>
    <d v="1899-12-30T00:06:42"/>
  </r>
  <r>
    <d v="2017-06-05T07:58:07"/>
    <s v="05-06-2017"/>
    <d v="2017-06-05T09:21:32"/>
    <d v="1899-12-30T01:23:25"/>
  </r>
  <r>
    <d v="2017-05-11T07:26:25"/>
    <s v="11-05-2017"/>
    <d v="2017-05-11T07:33:31"/>
    <d v="1899-12-30T00:07:06"/>
  </r>
  <r>
    <d v="2017-05-17T17:57:17"/>
    <s v="17-05-2017"/>
    <d v="2017-05-17T18:06:40"/>
    <d v="1899-12-30T00:09:23"/>
  </r>
  <r>
    <d v="2017-06-30T17:41:41"/>
    <s v="30-06-2017"/>
    <d v="2017-06-30T17:44:31"/>
    <d v="1899-12-30T00:02:50"/>
  </r>
  <r>
    <d v="2017-06-11T13:16:47"/>
    <s v="11-06-2017"/>
    <d v="2017-06-11T13:21:20"/>
    <d v="1899-12-30T00:04:33"/>
  </r>
  <r>
    <d v="2017-06-16T20:05:31"/>
    <s v="16-06-2017"/>
    <d v="2017-06-16T20:29:05"/>
    <d v="1899-12-30T00:23:34"/>
  </r>
  <r>
    <d v="2017-03-06T21:28:34"/>
    <s v="06-03-2017"/>
    <d v="2017-03-06T21:31:43"/>
    <d v="1899-12-30T00:03:09"/>
  </r>
  <r>
    <d v="2017-04-13T09:04:33"/>
    <s v="13-04-2017"/>
    <d v="2017-04-13T09:12:24"/>
    <d v="1899-12-30T00:07:51"/>
  </r>
  <r>
    <d v="2017-02-24T09:21:39"/>
    <s v="24-02-2017"/>
    <d v="2017-02-24T09:37:58"/>
    <d v="1899-12-30T00:16:19"/>
  </r>
  <r>
    <d v="2017-03-24T08:56:30"/>
    <s v="24-03-2017"/>
    <d v="2017-03-24T09:10:48"/>
    <d v="1899-12-30T00:14:18"/>
  </r>
  <r>
    <d v="2017-06-27T13:55:05"/>
    <s v="27-06-2017"/>
    <d v="2017-06-27T14:01:27"/>
    <d v="1899-12-30T00:06:22"/>
  </r>
  <r>
    <d v="2017-01-13T08:06:10"/>
    <s v="13-01-2017"/>
    <d v="2017-01-13T08:23:32"/>
    <d v="1899-12-30T00:17:22"/>
  </r>
  <r>
    <d v="2017-05-02T19:38:33"/>
    <s v="02-05-2017"/>
    <d v="2017-05-02T20:21:08"/>
    <d v="1899-12-30T00:42:35"/>
  </r>
  <r>
    <d v="2017-06-01T16:19:42"/>
    <s v="01-06-2017"/>
    <d v="2017-06-01T16:28:30"/>
    <d v="1899-12-30T00:08:48"/>
  </r>
  <r>
    <d v="2017-05-24T08:15:34"/>
    <s v="24-05-2017"/>
    <d v="2017-05-24T08:21:12"/>
    <d v="1899-12-30T00:05:38"/>
  </r>
  <r>
    <d v="2017-05-24T18:02:52"/>
    <s v="24-05-2017"/>
    <d v="2017-05-24T18:12:15"/>
    <d v="1899-12-30T00:09:23"/>
  </r>
  <r>
    <d v="2017-04-03T09:56:23"/>
    <s v="03-04-2017"/>
    <d v="2017-04-03T10:21:04"/>
    <d v="1899-12-30T00:24:41"/>
  </r>
  <r>
    <d v="2017-06-16T23:03:32"/>
    <s v="16-06-2017"/>
    <d v="2017-06-16T23:07:02"/>
    <d v="1899-12-30T00:03:30"/>
  </r>
  <r>
    <d v="2017-04-18T08:42:40"/>
    <s v="18-04-2017"/>
    <d v="2017-04-18T08:48:58"/>
    <d v="1899-12-30T00:06:18"/>
  </r>
  <r>
    <d v="2017-05-21T22:11:39"/>
    <s v="21-05-2017"/>
    <d v="2017-05-21T22:23:09"/>
    <d v="1899-12-30T00:11:30"/>
  </r>
  <r>
    <d v="2017-04-29T14:12:21"/>
    <s v="29-04-2017"/>
    <d v="2017-04-29T14:36:21"/>
    <d v="1899-12-30T00:24:00"/>
  </r>
  <r>
    <d v="2017-03-12T18:11:20"/>
    <s v="12-03-2017"/>
    <d v="2017-03-12T18:22:45"/>
    <d v="1899-12-30T00:11:25"/>
  </r>
  <r>
    <d v="2017-03-12T18:05:19"/>
    <s v="12-03-2017"/>
    <d v="2017-03-12T18:14:50"/>
    <d v="1899-12-30T00:09:31"/>
  </r>
  <r>
    <d v="2017-05-18T10:32:19"/>
    <s v="18-05-2017"/>
    <d v="2017-05-18T10:38:05"/>
    <d v="1899-12-30T00:05:46"/>
  </r>
  <r>
    <d v="2017-03-09T19:28:16"/>
    <s v="09-03-2017"/>
    <d v="2017-03-09T19:35:24"/>
    <d v="1899-12-30T00:07:08"/>
  </r>
  <r>
    <d v="2017-05-04T20:46:06"/>
    <s v="04-05-2017"/>
    <d v="2017-05-04T21:01:08"/>
    <d v="1899-12-30T00:15:02"/>
  </r>
  <r>
    <d v="2017-02-08T09:29:32"/>
    <s v="08-02-2017"/>
    <d v="2017-02-08T09:37:02"/>
    <d v="1899-12-30T00:07:30"/>
  </r>
  <r>
    <d v="2017-01-13T11:48:49"/>
    <s v="13-01-2017"/>
    <d v="2017-01-13T12:00:39"/>
    <d v="1899-12-30T00:11:50"/>
  </r>
  <r>
    <d v="2017-06-07T19:07:50"/>
    <s v="07-06-2017"/>
    <d v="2017-06-07T19:13:39"/>
    <d v="1899-12-30T00:05:49"/>
  </r>
  <r>
    <d v="2017-06-05T17:52:29"/>
    <s v="05-06-2017"/>
    <d v="2017-06-05T18:10:02"/>
    <d v="1899-12-30T00:17:33"/>
  </r>
  <r>
    <d v="2017-04-24T07:51:42"/>
    <s v="24-04-2017"/>
    <d v="2017-04-24T08:02:44"/>
    <d v="1899-12-30T00:11:02"/>
  </r>
  <r>
    <d v="2017-04-12T07:12:29"/>
    <s v="12-04-2017"/>
    <d v="2017-04-12T07:15:41"/>
    <d v="1899-12-30T00:03:12"/>
  </r>
  <r>
    <d v="2017-04-12T22:58:30"/>
    <s v="12-04-2017"/>
    <d v="2017-04-12T23:01:26"/>
    <d v="1899-12-30T00:02:56"/>
  </r>
  <r>
    <d v="2017-03-01T17:37:12"/>
    <s v="01-03-2017"/>
    <d v="2017-03-01T17:49:26"/>
    <d v="1899-12-30T00:12:14"/>
  </r>
  <r>
    <d v="2017-02-03T14:19:13"/>
    <s v="03-02-2017"/>
    <d v="2017-02-03T14:23:52"/>
    <d v="1899-12-30T00:04:39"/>
  </r>
  <r>
    <d v="2017-05-27T09:23:46"/>
    <s v="27-05-2017"/>
    <d v="2017-05-27T09:58:45"/>
    <d v="1899-12-30T00:34:59"/>
  </r>
  <r>
    <d v="2017-04-11T06:48:09"/>
    <s v="11-04-2017"/>
    <d v="2017-04-11T06:52:22"/>
    <d v="1899-12-30T00:04:13"/>
  </r>
  <r>
    <d v="2017-04-03T12:16:43"/>
    <s v="03-04-2017"/>
    <d v="2017-04-03T12:49:10"/>
    <d v="1899-12-30T00:32:27"/>
  </r>
  <r>
    <d v="2017-03-13T05:46:42"/>
    <s v="13-03-2017"/>
    <d v="2017-03-13T05:56:17"/>
    <d v="1899-12-30T00:09:35"/>
  </r>
  <r>
    <d v="2017-03-08T14:48:54"/>
    <s v="08-03-2017"/>
    <d v="2017-03-08T15:07:33"/>
    <d v="1899-12-30T00:18:39"/>
  </r>
  <r>
    <d v="2017-06-06T16:13:10"/>
    <s v="06-06-2017"/>
    <d v="2017-06-06T17:00:54"/>
    <d v="1899-12-30T00:47:44"/>
  </r>
  <r>
    <d v="2017-03-22T17:52:30"/>
    <s v="22-03-2017"/>
    <d v="2017-03-22T18:07:59"/>
    <d v="1899-12-30T00:15:29"/>
  </r>
  <r>
    <d v="2017-04-23T18:30:20"/>
    <s v="23-04-2017"/>
    <d v="2017-04-23T18:43:36"/>
    <d v="1899-12-30T00:13:16"/>
  </r>
  <r>
    <d v="2017-03-09T18:55:24"/>
    <s v="09-03-2017"/>
    <d v="2017-03-09T19:04:54"/>
    <d v="1899-12-30T00:09:30"/>
  </r>
  <r>
    <d v="2017-05-10T15:03:58"/>
    <s v="10-05-2017"/>
    <d v="2017-05-10T15:19:42"/>
    <d v="1899-12-30T00:15:44"/>
  </r>
  <r>
    <d v="2017-06-22T20:25:13"/>
    <s v="22-06-2017"/>
    <d v="2017-06-22T20:59:29"/>
    <d v="1899-12-30T00:34:16"/>
  </r>
  <r>
    <d v="2017-03-13T17:37:57"/>
    <s v="13-03-2017"/>
    <d v="2017-03-13T17:47:57"/>
    <d v="1899-12-30T00:10:00"/>
  </r>
  <r>
    <d v="2017-06-20T08:10:29"/>
    <s v="20-06-2017"/>
    <d v="2017-06-20T08:31:09"/>
    <d v="1899-12-30T00:20:40"/>
  </r>
  <r>
    <d v="2017-01-04T16:57:14"/>
    <s v="04-01-2017"/>
    <d v="2017-01-04T17:06:56"/>
    <d v="1899-12-30T00:09:42"/>
  </r>
  <r>
    <d v="2017-06-20T11:41:34"/>
    <s v="20-06-2017"/>
    <d v="2017-06-20T12:13:23"/>
    <d v="1899-12-30T00:31:49"/>
  </r>
  <r>
    <d v="2017-01-05T19:28:58"/>
    <s v="05-01-2017"/>
    <d v="2017-01-05T19:35:37"/>
    <d v="1899-12-30T00:06:39"/>
  </r>
  <r>
    <d v="2017-03-01T09:33:16"/>
    <s v="01-03-2017"/>
    <d v="2017-03-01T09:36:10"/>
    <d v="1899-12-30T00:02:54"/>
  </r>
  <r>
    <d v="2017-05-06T13:27:21"/>
    <s v="06-05-2017"/>
    <d v="2017-05-06T13:53:20"/>
    <d v="1899-12-30T00:25:59"/>
  </r>
  <r>
    <d v="2017-05-21T13:23:50"/>
    <s v="21-05-2017"/>
    <d v="2017-05-21T13:41:32"/>
    <d v="1899-12-30T00:17:42"/>
  </r>
  <r>
    <d v="2017-06-09T16:19:59"/>
    <s v="09-06-2017"/>
    <d v="2017-06-09T16:26:33"/>
    <d v="1899-12-30T00:06:34"/>
  </r>
  <r>
    <d v="2017-06-29T16:10:34"/>
    <s v="29-06-2017"/>
    <d v="2017-06-29T16:19:52"/>
    <d v="1899-12-30T00:09:18"/>
  </r>
  <r>
    <d v="2017-01-28T13:52:24"/>
    <s v="28-01-2017"/>
    <d v="2017-01-28T13:56:03"/>
    <d v="1899-12-30T00:03:39"/>
  </r>
  <r>
    <d v="2017-06-12T20:45:02"/>
    <s v="12-06-2017"/>
    <d v="2017-06-12T20:56:56"/>
    <d v="1899-12-30T00:11:54"/>
  </r>
  <r>
    <d v="2017-06-10T08:54:04"/>
    <s v="10-06-2017"/>
    <d v="2017-06-10T08:57:29"/>
    <d v="1899-12-30T00:03:25"/>
  </r>
  <r>
    <d v="2017-06-28T18:24:33"/>
    <s v="28-06-2017"/>
    <d v="2017-06-28T18:32:05"/>
    <d v="1899-12-30T00:07:32"/>
  </r>
  <r>
    <d v="2017-06-04T13:01:29"/>
    <s v="04-06-2017"/>
    <d v="2017-06-04T13:09:29"/>
    <d v="1899-12-30T00:08:00"/>
  </r>
  <r>
    <d v="2017-01-23T13:54:01"/>
    <s v="23-01-2017"/>
    <d v="2017-01-23T14:00:06"/>
    <d v="1899-12-30T00:06:05"/>
  </r>
  <r>
    <d v="2017-06-18T20:41:38"/>
    <s v="18-06-2017"/>
    <d v="2017-06-18T20:56:18"/>
    <d v="1899-12-30T00:14:40"/>
  </r>
  <r>
    <d v="2017-01-01T18:26:30"/>
    <s v="01-01-2017"/>
    <d v="2017-01-01T18:38:43"/>
    <d v="1899-12-30T00:12:13"/>
  </r>
  <r>
    <d v="2017-05-26T17:51:21"/>
    <s v="26-05-2017"/>
    <d v="2017-05-26T17:57:44"/>
    <d v="1899-12-30T00:06:23"/>
  </r>
  <r>
    <d v="2017-01-10T16:10:04"/>
    <s v="10-01-2017"/>
    <d v="2017-01-10T16:16:56"/>
    <d v="1899-12-30T00:06:52"/>
  </r>
  <r>
    <d v="2017-06-25T18:37:01"/>
    <s v="25-06-2017"/>
    <d v="2017-06-25T19:08:39"/>
    <d v="1899-12-30T00:31:38"/>
  </r>
  <r>
    <d v="2017-04-12T18:18:26"/>
    <s v="12-04-2017"/>
    <d v="2017-04-12T18:23:12"/>
    <d v="1899-12-30T00:04:46"/>
  </r>
  <r>
    <d v="2017-06-07T13:20:57"/>
    <s v="07-06-2017"/>
    <d v="2017-06-07T13:28:22"/>
    <d v="1899-12-30T00:07:25"/>
  </r>
  <r>
    <d v="2017-01-16T19:09:31"/>
    <s v="16-01-2017"/>
    <d v="2017-01-16T19:21:00"/>
    <d v="1899-12-30T00:11:29"/>
  </r>
  <r>
    <d v="2017-04-16T20:12:34"/>
    <s v="16-04-2017"/>
    <d v="2017-04-16T20:31:18"/>
    <d v="1899-12-30T00:18:44"/>
  </r>
  <r>
    <d v="2017-06-10T09:43:47"/>
    <s v="10-06-2017"/>
    <d v="2017-06-10T09:48:53"/>
    <d v="1899-12-30T00:05:06"/>
  </r>
  <r>
    <d v="2017-03-05T20:29:23"/>
    <s v="05-03-2017"/>
    <d v="2017-03-05T20:34:59"/>
    <d v="1899-12-30T00:05:36"/>
  </r>
  <r>
    <d v="2017-06-08T17:38:44"/>
    <s v="08-06-2017"/>
    <d v="2017-06-08T17:48:31"/>
    <d v="1899-12-30T00:09:47"/>
  </r>
  <r>
    <d v="2017-04-26T08:27:02"/>
    <s v="26-04-2017"/>
    <d v="2017-04-26T08:32:33"/>
    <d v="1899-12-30T00:05:31"/>
  </r>
  <r>
    <d v="2017-03-22T19:31:30"/>
    <s v="22-03-2017"/>
    <d v="2017-03-22T19:36:54"/>
    <d v="1899-12-30T00:05:24"/>
  </r>
  <r>
    <d v="2017-02-21T08:40:42"/>
    <s v="21-02-2017"/>
    <d v="2017-02-21T09:06:16"/>
    <d v="1899-12-30T00:25:34"/>
  </r>
  <r>
    <d v="2017-05-26T17:04:59"/>
    <s v="26-05-2017"/>
    <d v="2017-05-26T17:35:44"/>
    <d v="1899-12-30T00:30:45"/>
  </r>
  <r>
    <d v="2017-05-03T19:33:19"/>
    <s v="03-05-2017"/>
    <d v="2017-05-03T19:35:26"/>
    <d v="1899-12-30T00:02:07"/>
  </r>
  <r>
    <d v="2017-05-24T12:18:46"/>
    <s v="24-05-2017"/>
    <d v="2017-05-24T12:22:57"/>
    <d v="1899-12-30T00:04:11"/>
  </r>
  <r>
    <d v="2017-02-24T05:58:15"/>
    <s v="24-02-2017"/>
    <d v="2017-02-24T06:07:23"/>
    <d v="1899-12-30T00:09:08"/>
  </r>
  <r>
    <d v="2017-04-29T16:57:01"/>
    <s v="29-04-2017"/>
    <d v="2017-04-29T17:01:13"/>
    <d v="1899-12-30T00:04:12"/>
  </r>
  <r>
    <d v="2017-06-03T09:46:35"/>
    <s v="03-06-2017"/>
    <d v="2017-06-03T09:49:07"/>
    <d v="1899-12-30T00:02:32"/>
  </r>
  <r>
    <d v="2017-01-05T16:29:01"/>
    <s v="05-01-2017"/>
    <d v="2017-01-05T16:35:35"/>
    <d v="1899-12-30T00:06:34"/>
  </r>
  <r>
    <d v="2017-05-31T07:53:14"/>
    <s v="31-05-2017"/>
    <d v="2017-05-31T08:10:39"/>
    <d v="1899-12-30T00:17:25"/>
  </r>
  <r>
    <d v="2017-03-28T17:39:12"/>
    <s v="28-03-2017"/>
    <d v="2017-03-28T17:58:27"/>
    <d v="1899-12-30T00:19:15"/>
  </r>
  <r>
    <d v="2017-03-03T16:13:57"/>
    <s v="03-03-2017"/>
    <d v="2017-03-03T16:16:34"/>
    <d v="1899-12-30T00:02:37"/>
  </r>
  <r>
    <d v="2017-05-03T05:47:07"/>
    <s v="03-05-2017"/>
    <d v="2017-05-03T05:51:31"/>
    <d v="1899-12-30T00:04:24"/>
  </r>
  <r>
    <d v="2017-03-24T17:03:32"/>
    <s v="24-03-2017"/>
    <d v="2017-03-24T17:13:08"/>
    <d v="1899-12-30T00:09:36"/>
  </r>
  <r>
    <d v="2017-04-14T13:40:19"/>
    <s v="14-04-2017"/>
    <d v="2017-04-14T13:47:25"/>
    <d v="1899-12-30T00:07:06"/>
  </r>
  <r>
    <d v="2017-04-03T16:59:56"/>
    <s v="03-04-2017"/>
    <d v="2017-04-03T17:09:52"/>
    <d v="1899-12-30T00:09:56"/>
  </r>
  <r>
    <d v="2017-03-05T15:57:43"/>
    <s v="05-03-2017"/>
    <d v="2017-03-05T16:05:10"/>
    <d v="1899-12-30T00:07:27"/>
  </r>
  <r>
    <d v="2017-03-30T16:24:21"/>
    <s v="30-03-2017"/>
    <d v="2017-03-30T16:40:15"/>
    <d v="1899-12-30T00:15:54"/>
  </r>
  <r>
    <d v="2017-06-03T11:28:10"/>
    <s v="03-06-2017"/>
    <d v="2017-06-03T11:32:34"/>
    <d v="1899-12-30T00:04:24"/>
  </r>
  <r>
    <d v="2017-06-19T14:16:03"/>
    <s v="19-06-2017"/>
    <d v="2017-06-19T14:26:29"/>
    <d v="1899-12-30T00:10:26"/>
  </r>
  <r>
    <d v="2017-04-18T09:52:33"/>
    <s v="18-04-2017"/>
    <d v="2017-04-18T09:56:49"/>
    <d v="1899-12-30T00:04:16"/>
  </r>
  <r>
    <d v="2017-01-22T12:59:25"/>
    <s v="22-01-2017"/>
    <d v="2017-01-22T13:17:49"/>
    <d v="1899-12-30T00:18:24"/>
  </r>
  <r>
    <d v="2017-06-26T10:08:20"/>
    <s v="26-06-2017"/>
    <d v="2017-06-26T10:11:50"/>
    <d v="1899-12-30T00:03:30"/>
  </r>
  <r>
    <d v="2017-05-11T00:02:07"/>
    <s v="11-05-2017"/>
    <d v="2017-05-11T00:09:30"/>
    <d v="1899-12-30T00:07:23"/>
  </r>
  <r>
    <d v="2017-06-15T09:44:31"/>
    <s v="15-06-2017"/>
    <d v="2017-06-15T09:57:30"/>
    <d v="1899-12-30T00:12:59"/>
  </r>
  <r>
    <d v="2017-01-24T22:36:13"/>
    <s v="24-01-2017"/>
    <d v="2017-01-24T22:51:49"/>
    <d v="1899-12-30T00:15:36"/>
  </r>
  <r>
    <d v="2017-05-19T06:45:39"/>
    <s v="19-05-2017"/>
    <d v="2017-05-19T06:57:13"/>
    <d v="1899-12-30T00:11:34"/>
  </r>
  <r>
    <d v="2017-06-21T00:51:14"/>
    <s v="21-06-2017"/>
    <d v="2017-06-21T00:59:12"/>
    <d v="1899-12-30T00:07:58"/>
  </r>
  <r>
    <d v="2017-04-12T16:58:18"/>
    <s v="12-04-2017"/>
    <d v="2017-04-12T17:08:47"/>
    <d v="1899-12-30T00:10:29"/>
  </r>
  <r>
    <d v="2017-04-09T06:42:24"/>
    <s v="09-04-2017"/>
    <d v="2017-04-09T06:48:37"/>
    <d v="1899-12-30T00:06:13"/>
  </r>
  <r>
    <d v="2017-05-31T08:40:19"/>
    <s v="31-05-2017"/>
    <d v="2017-05-31T09:04:06"/>
    <d v="1899-12-30T00:23:47"/>
  </r>
  <r>
    <d v="2017-06-10T17:07:27"/>
    <s v="10-06-2017"/>
    <d v="2017-06-10T17:54:20"/>
    <d v="1899-12-30T00:46:53"/>
  </r>
  <r>
    <d v="2017-04-11T17:41:17"/>
    <s v="11-04-2017"/>
    <d v="2017-04-11T17:55:11"/>
    <d v="1899-12-30T00:13:54"/>
  </r>
  <r>
    <d v="2017-06-11T20:41:12"/>
    <s v="11-06-2017"/>
    <d v="2017-06-11T20:47:06"/>
    <d v="1899-12-30T00:05:54"/>
  </r>
  <r>
    <d v="2017-06-24T17:09:41"/>
    <s v="24-06-2017"/>
    <d v="2017-06-24T17:24:46"/>
    <d v="1899-12-30T00:15:05"/>
  </r>
  <r>
    <d v="2017-05-11T07:51:03"/>
    <s v="11-05-2017"/>
    <d v="2017-05-11T08:08:35"/>
    <d v="1899-12-30T00:17:32"/>
  </r>
  <r>
    <d v="2017-04-21T15:09:21"/>
    <s v="21-04-2017"/>
    <d v="2017-04-21T15:16:16"/>
    <d v="1899-12-30T00:06:55"/>
  </r>
  <r>
    <d v="2017-06-15T10:38:42"/>
    <s v="15-06-2017"/>
    <d v="2017-06-15T10:45:04"/>
    <d v="1899-12-30T00:06:22"/>
  </r>
  <r>
    <d v="2017-04-28T15:16:55"/>
    <s v="28-04-2017"/>
    <d v="2017-04-28T15:19:43"/>
    <d v="1899-12-30T00:02:48"/>
  </r>
  <r>
    <d v="2017-04-03T16:44:05"/>
    <s v="03-04-2017"/>
    <d v="2017-04-03T17:01:22"/>
    <d v="1899-12-30T00:17:17"/>
  </r>
  <r>
    <d v="2017-06-02T20:05:05"/>
    <s v="02-06-2017"/>
    <d v="2017-06-02T20:10:53"/>
    <d v="1899-12-30T00:05:48"/>
  </r>
  <r>
    <d v="2017-06-28T08:00:44"/>
    <s v="28-06-2017"/>
    <d v="2017-06-28T08:05:29"/>
    <d v="1899-12-30T00:04:45"/>
  </r>
  <r>
    <d v="2017-06-27T10:07:34"/>
    <s v="27-06-2017"/>
    <d v="2017-06-27T10:11:34"/>
    <d v="1899-12-30T00:04:00"/>
  </r>
  <r>
    <d v="2017-02-02T18:30:51"/>
    <s v="02-02-2017"/>
    <d v="2017-02-02T18:38:52"/>
    <d v="1899-12-30T00:08:01"/>
  </r>
  <r>
    <d v="2017-01-25T08:54:16"/>
    <s v="25-01-2017"/>
    <d v="2017-01-25T09:03:40"/>
    <d v="1899-12-30T00:09:24"/>
  </r>
  <r>
    <d v="2017-02-19T12:05:44"/>
    <s v="19-02-2017"/>
    <d v="2017-02-19T12:19:13"/>
    <d v="1899-12-30T00:13:29"/>
  </r>
  <r>
    <d v="2017-02-27T16:24:58"/>
    <s v="27-02-2017"/>
    <d v="2017-02-27T16:33:00"/>
    <d v="1899-12-30T00:08:02"/>
  </r>
  <r>
    <d v="2017-01-19T18:05:19"/>
    <s v="19-01-2017"/>
    <d v="2017-01-19T18:19:23"/>
    <d v="1899-12-30T00:14:04"/>
  </r>
  <r>
    <d v="2017-03-09T09:20:42"/>
    <s v="09-03-2017"/>
    <d v="2017-03-09T09:38:33"/>
    <d v="1899-12-30T00:17:51"/>
  </r>
  <r>
    <d v="2017-05-15T12:54:45"/>
    <s v="15-05-2017"/>
    <d v="2017-05-15T12:58:52"/>
    <d v="1899-12-30T00:04:07"/>
  </r>
  <r>
    <d v="2017-06-28T08:35:17"/>
    <s v="28-06-2017"/>
    <d v="2017-06-28T08:39:01"/>
    <d v="1899-12-30T00:03:44"/>
  </r>
  <r>
    <d v="2017-05-17T06:54:15"/>
    <s v="17-05-2017"/>
    <d v="2017-05-17T06:59:59"/>
    <d v="1899-12-30T00:05:44"/>
  </r>
  <r>
    <d v="2017-03-08T08:03:08"/>
    <s v="08-03-2017"/>
    <d v="2017-03-08T08:12:10"/>
    <d v="1899-12-30T00:09:02"/>
  </r>
  <r>
    <d v="2017-06-05T22:27:19"/>
    <s v="05-06-2017"/>
    <d v="2017-06-05T22:44:07"/>
    <d v="1899-12-30T00:16:48"/>
  </r>
  <r>
    <d v="2017-06-16T16:00:44"/>
    <s v="16-06-2017"/>
    <d v="2017-06-16T16:28:06"/>
    <d v="1899-12-30T00:27:22"/>
  </r>
  <r>
    <d v="2017-02-08T16:16:01"/>
    <s v="08-02-2017"/>
    <d v="2017-02-08T16:21:48"/>
    <d v="1899-12-30T00:05:47"/>
  </r>
  <r>
    <d v="2017-05-21T13:49:52"/>
    <s v="21-05-2017"/>
    <d v="2017-05-21T14:00:06"/>
    <d v="1899-12-30T00:10:14"/>
  </r>
  <r>
    <d v="2017-02-22T07:32:34"/>
    <s v="22-02-2017"/>
    <d v="2017-02-22T07:37:03"/>
    <d v="1899-12-30T00:04:29"/>
  </r>
  <r>
    <d v="2017-06-25T15:29:09"/>
    <s v="25-06-2017"/>
    <d v="2017-06-25T15:45:38"/>
    <d v="1899-12-30T00:16:29"/>
  </r>
  <r>
    <d v="2017-06-09T08:07:37"/>
    <s v="09-06-2017"/>
    <d v="2017-06-09T08:12:19"/>
    <d v="1899-12-30T00:04:42"/>
  </r>
  <r>
    <d v="2017-04-10T07:24:43"/>
    <s v="10-04-2017"/>
    <d v="2017-04-10T07:30:32"/>
    <d v="1899-12-30T00:05:49"/>
  </r>
  <r>
    <d v="2017-06-06T18:14:34"/>
    <s v="06-06-2017"/>
    <d v="2017-06-06T18:29:28"/>
    <d v="1899-12-30T00:14:54"/>
  </r>
  <r>
    <d v="2017-06-24T20:49:04"/>
    <s v="24-06-2017"/>
    <d v="2017-06-24T21:01:39"/>
    <d v="1899-12-30T00:12:35"/>
  </r>
  <r>
    <d v="2017-01-26T21:36:30"/>
    <s v="26-01-2017"/>
    <d v="2017-01-26T21:39:51"/>
    <d v="1899-12-30T00:03:21"/>
  </r>
  <r>
    <d v="2017-04-28T12:22:54"/>
    <s v="28-04-2017"/>
    <d v="2017-04-28T12:34:30"/>
    <d v="1899-12-30T00:11:36"/>
  </r>
  <r>
    <d v="2017-05-18T12:10:59"/>
    <s v="18-05-2017"/>
    <d v="2017-05-18T12:18:40"/>
    <d v="1899-12-30T00:07:41"/>
  </r>
  <r>
    <d v="2017-04-14T09:11:27"/>
    <s v="14-04-2017"/>
    <d v="2017-04-14T09:15:10"/>
    <d v="1899-12-30T00:03:43"/>
  </r>
  <r>
    <d v="2017-06-29T15:48:19"/>
    <s v="29-06-2017"/>
    <d v="2017-06-29T16:01:37"/>
    <d v="1899-12-30T00:13:18"/>
  </r>
  <r>
    <d v="2017-04-03T08:22:19"/>
    <s v="03-04-2017"/>
    <d v="2017-04-03T08:26:42"/>
    <d v="1899-12-30T00:04:23"/>
  </r>
  <r>
    <d v="2017-06-11T15:21:39"/>
    <s v="11-06-2017"/>
    <d v="2017-06-11T15:28:44"/>
    <d v="1899-12-30T00:07:05"/>
  </r>
  <r>
    <d v="2017-06-08T14:28:40"/>
    <s v="08-06-2017"/>
    <d v="2017-06-08T14:38:52"/>
    <d v="1899-12-30T00:10:12"/>
  </r>
  <r>
    <d v="2017-04-05T09:33:29"/>
    <s v="05-04-2017"/>
    <d v="2017-04-05T09:51:41"/>
    <d v="1899-12-30T00:18:12"/>
  </r>
  <r>
    <d v="2017-06-19T16:49:42"/>
    <s v="19-06-2017"/>
    <d v="2017-06-19T16:59:27"/>
    <d v="1899-12-30T00:09:45"/>
  </r>
  <r>
    <d v="2017-01-13T17:34:12"/>
    <s v="13-01-2017"/>
    <d v="2017-01-13T17:39:03"/>
    <d v="1899-12-30T00:04:51"/>
  </r>
  <r>
    <d v="2017-06-08T20:01:47"/>
    <s v="08-06-2017"/>
    <d v="2017-06-08T20:04:25"/>
    <d v="1899-12-30T00:02:38"/>
  </r>
  <r>
    <d v="2017-04-07T08:03:30"/>
    <s v="07-04-2017"/>
    <d v="2017-04-07T08:19:45"/>
    <d v="1899-12-30T00:16:15"/>
  </r>
  <r>
    <d v="2017-06-13T13:07:27"/>
    <s v="13-06-2017"/>
    <d v="2017-06-13T13:12:29"/>
    <d v="1899-12-30T00:05:02"/>
  </r>
  <r>
    <d v="2017-05-12T17:45:29"/>
    <s v="12-05-2017"/>
    <d v="2017-05-12T18:04:14"/>
    <d v="1899-12-30T00:18:45"/>
  </r>
  <r>
    <d v="2017-01-12T22:20:03"/>
    <s v="12-01-2017"/>
    <d v="2017-01-12T22:26:40"/>
    <d v="1899-12-30T00:06:37"/>
  </r>
  <r>
    <d v="2017-04-11T07:32:14"/>
    <s v="11-04-2017"/>
    <d v="2017-04-11T08:00:17"/>
    <d v="1899-12-30T00:28:03"/>
  </r>
  <r>
    <d v="2017-01-26T18:32:26"/>
    <s v="26-01-2017"/>
    <d v="2017-01-26T18:38:52"/>
    <d v="1899-12-30T00:06:26"/>
  </r>
  <r>
    <d v="2017-05-18T06:15:08"/>
    <s v="18-05-2017"/>
    <d v="2017-05-18T06:43:56"/>
    <d v="1899-12-30T00:28:48"/>
  </r>
  <r>
    <d v="2017-02-22T16:47:07"/>
    <s v="22-02-2017"/>
    <d v="2017-02-22T16:55:32"/>
    <d v="1899-12-30T00:08:25"/>
  </r>
  <r>
    <d v="2017-05-09T17:38:17"/>
    <s v="09-05-2017"/>
    <d v="2017-05-09T17:48:35"/>
    <d v="1899-12-30T00:10:18"/>
  </r>
  <r>
    <d v="2017-06-23T16:54:54"/>
    <s v="23-06-2017"/>
    <d v="2017-06-23T17:17:07"/>
    <d v="1899-12-30T00:22:13"/>
  </r>
  <r>
    <d v="2017-06-09T14:27:56"/>
    <s v="09-06-2017"/>
    <d v="2017-06-09T14:32:49"/>
    <d v="1899-12-30T00:04:53"/>
  </r>
  <r>
    <d v="2017-06-24T10:04:34"/>
    <s v="24-06-2017"/>
    <d v="2017-06-24T10:15:57"/>
    <d v="1899-12-30T00:11:23"/>
  </r>
  <r>
    <d v="2017-03-11T15:31:28"/>
    <s v="11-03-2017"/>
    <d v="2017-03-11T15:37:17"/>
    <d v="1899-12-30T00:05:49"/>
  </r>
  <r>
    <d v="2017-05-10T11:30:19"/>
    <s v="10-05-2017"/>
    <d v="2017-05-10T11:42:13"/>
    <d v="1899-12-30T00:11:54"/>
  </r>
  <r>
    <d v="2017-01-10T07:50:34"/>
    <s v="10-01-2017"/>
    <d v="2017-01-10T07:53:43"/>
    <d v="1899-12-30T00:03:09"/>
  </r>
  <r>
    <d v="2017-04-09T16:09:06"/>
    <s v="09-04-2017"/>
    <d v="2017-04-09T16:21:51"/>
    <d v="1899-12-30T00:12:45"/>
  </r>
  <r>
    <d v="2017-06-09T07:54:11"/>
    <s v="09-06-2017"/>
    <d v="2017-06-09T07:58:49"/>
    <d v="1899-12-30T00:04:38"/>
  </r>
  <r>
    <d v="2017-04-09T17:46:21"/>
    <s v="09-04-2017"/>
    <d v="2017-04-09T17:52:12"/>
    <d v="1899-12-30T00:05:51"/>
  </r>
  <r>
    <d v="2017-02-21T07:10:35"/>
    <s v="21-02-2017"/>
    <d v="2017-02-21T07:21:36"/>
    <d v="1899-12-30T00:11:01"/>
  </r>
  <r>
    <d v="2017-03-09T07:54:14"/>
    <s v="09-03-2017"/>
    <d v="2017-03-09T07:59:37"/>
    <d v="1899-12-30T00:05:23"/>
  </r>
  <r>
    <d v="2017-05-07T22:07:53"/>
    <s v="07-05-2017"/>
    <d v="2017-05-07T22:16:27"/>
    <d v="1899-12-30T00:08:34"/>
  </r>
  <r>
    <d v="2017-04-01T20:14:08"/>
    <s v="01-04-2017"/>
    <d v="2017-04-01T20:24:58"/>
    <d v="1899-12-30T00:10:50"/>
  </r>
  <r>
    <d v="2017-02-20T13:44:32"/>
    <s v="20-02-2017"/>
    <d v="2017-02-20T14:01:17"/>
    <d v="1899-12-30T00:16:45"/>
  </r>
  <r>
    <d v="2017-03-21T09:32:28"/>
    <s v="21-03-2017"/>
    <d v="2017-03-21T09:41:32"/>
    <d v="1899-12-30T00:09:04"/>
  </r>
  <r>
    <d v="2017-05-09T18:21:27"/>
    <s v="09-05-2017"/>
    <d v="2017-05-09T18:31:04"/>
    <d v="1899-12-30T00:09:37"/>
  </r>
  <r>
    <d v="2017-06-17T20:22:12"/>
    <s v="17-06-2017"/>
    <d v="2017-06-17T20:25:10"/>
    <d v="1899-12-30T00:02:58"/>
  </r>
  <r>
    <d v="2017-02-14T20:39:56"/>
    <s v="14-02-2017"/>
    <d v="2017-02-14T21:04:11"/>
    <d v="1899-12-30T00:24:15"/>
  </r>
  <r>
    <d v="2017-06-14T19:25:14"/>
    <s v="14-06-2017"/>
    <d v="2017-06-14T19:41:42"/>
    <d v="1899-12-30T00:16:28"/>
  </r>
  <r>
    <d v="2017-04-20T16:36:35"/>
    <s v="20-04-2017"/>
    <d v="2017-04-20T16:47:45"/>
    <d v="1899-12-30T00:11:10"/>
  </r>
  <r>
    <d v="2017-06-14T07:05:27"/>
    <s v="14-06-2017"/>
    <d v="2017-06-14T07:11:07"/>
    <d v="1899-12-30T00:05:40"/>
  </r>
  <r>
    <d v="2017-06-14T10:27:11"/>
    <s v="14-06-2017"/>
    <d v="2017-06-14T10:40:38"/>
    <d v="1899-12-30T00:13:27"/>
  </r>
  <r>
    <d v="2017-01-23T16:41:55"/>
    <s v="23-01-2017"/>
    <d v="2017-01-23T16:48:08"/>
    <d v="1899-12-30T00:06:13"/>
  </r>
  <r>
    <d v="2017-02-26T16:27:27"/>
    <s v="26-02-2017"/>
    <d v="2017-02-26T16:33:06"/>
    <d v="1899-12-30T00:05:39"/>
  </r>
  <r>
    <d v="2017-06-30T15:06:14"/>
    <s v="30-06-2017"/>
    <d v="2017-06-30T15:31:48"/>
    <d v="1899-12-30T00:25:34"/>
  </r>
  <r>
    <d v="2017-06-17T12:00:49"/>
    <s v="17-06-2017"/>
    <d v="2017-06-17T12:06:21"/>
    <d v="1899-12-30T00:05:32"/>
  </r>
  <r>
    <d v="2017-04-26T16:52:22"/>
    <s v="26-04-2017"/>
    <d v="2017-04-26T17:09:04"/>
    <d v="1899-12-30T00:16:42"/>
  </r>
  <r>
    <d v="2017-05-22T09:42:11"/>
    <s v="22-05-2017"/>
    <d v="2017-05-22T09:51:01"/>
    <d v="1899-12-30T00:08:50"/>
  </r>
  <r>
    <d v="2017-05-25T17:13:13"/>
    <s v="25-05-2017"/>
    <d v="2017-05-25T17:28:23"/>
    <d v="1899-12-30T00:15:10"/>
  </r>
  <r>
    <d v="2017-03-03T09:38:15"/>
    <s v="03-03-2017"/>
    <d v="2017-03-03T09:39:58"/>
    <d v="1899-12-30T00:01:43"/>
  </r>
  <r>
    <d v="2017-06-23T11:20:23"/>
    <s v="23-06-2017"/>
    <d v="2017-06-23T11:34:11"/>
    <d v="1899-12-30T00:13:48"/>
  </r>
  <r>
    <d v="2017-05-11T12:46:00"/>
    <s v="11-05-2017"/>
    <d v="2017-05-11T13:00:54"/>
    <d v="1899-12-30T00:14:54"/>
  </r>
  <r>
    <d v="2017-05-12T15:35:44"/>
    <s v="12-05-2017"/>
    <d v="2017-05-12T16:19:40"/>
    <d v="1899-12-30T00:43:56"/>
  </r>
  <r>
    <d v="2017-03-09T18:40:57"/>
    <s v="09-03-2017"/>
    <d v="2017-03-09T19:12:51"/>
    <d v="1899-12-30T00:31:54"/>
  </r>
  <r>
    <d v="2017-03-19T14:47:06"/>
    <s v="19-03-2017"/>
    <d v="2017-03-19T14:57:06"/>
    <d v="1899-12-30T00:10:00"/>
  </r>
  <r>
    <d v="2017-04-10T11:18:57"/>
    <s v="10-04-2017"/>
    <d v="2017-04-10T11:23:42"/>
    <d v="1899-12-30T00:04:45"/>
  </r>
  <r>
    <d v="2017-02-03T06:55:05"/>
    <s v="03-02-2017"/>
    <d v="2017-02-03T07:01:47"/>
    <d v="1899-12-30T00:06:42"/>
  </r>
  <r>
    <d v="2017-03-08T16:49:22"/>
    <s v="08-03-2017"/>
    <d v="2017-03-08T17:04:21"/>
    <d v="1899-12-30T00:14:59"/>
  </r>
  <r>
    <d v="2017-02-03T07:41:10"/>
    <s v="03-02-2017"/>
    <d v="2017-02-03T08:07:22"/>
    <d v="1899-12-30T00:26:12"/>
  </r>
  <r>
    <d v="2017-05-08T17:26:00"/>
    <s v="08-05-2017"/>
    <d v="2017-05-08T17:32:55"/>
    <d v="1899-12-30T00:06:55"/>
  </r>
  <r>
    <d v="2017-05-21T14:56:27"/>
    <s v="21-05-2017"/>
    <d v="2017-05-21T15:06:21"/>
    <d v="1899-12-30T00:09:54"/>
  </r>
  <r>
    <d v="2017-04-17T09:10:11"/>
    <s v="17-04-2017"/>
    <d v="2017-04-17T09:14:41"/>
    <d v="1899-12-30T00:04:30"/>
  </r>
  <r>
    <d v="2017-06-01T17:18:23"/>
    <s v="01-06-2017"/>
    <d v="2017-06-01T17:25:46"/>
    <d v="1899-12-30T00:07:23"/>
  </r>
  <r>
    <d v="2017-06-09T09:15:32"/>
    <s v="09-06-2017"/>
    <d v="2017-06-09T09:23:45"/>
    <d v="1899-12-30T00:08:13"/>
  </r>
  <r>
    <d v="2017-05-09T08:51:13"/>
    <s v="09-05-2017"/>
    <d v="2017-05-09T08:59:43"/>
    <d v="1899-12-30T00:08:30"/>
  </r>
  <r>
    <d v="2017-06-23T17:25:48"/>
    <s v="23-06-2017"/>
    <d v="2017-06-23T17:31:33"/>
    <d v="1899-12-30T00:05:45"/>
  </r>
  <r>
    <d v="2017-05-03T09:39:51"/>
    <s v="03-05-2017"/>
    <d v="2017-05-03T10:05:30"/>
    <d v="1899-12-30T00:25:39"/>
  </r>
  <r>
    <d v="2017-04-22T10:53:24"/>
    <s v="22-04-2017"/>
    <d v="2017-04-22T10:59:05"/>
    <d v="1899-12-30T00:05:41"/>
  </r>
  <r>
    <d v="2017-06-05T21:37:48"/>
    <s v="05-06-2017"/>
    <d v="2017-06-05T21:44:50"/>
    <d v="1899-12-30T00:07:02"/>
  </r>
  <r>
    <d v="2017-01-13T17:13:10"/>
    <s v="13-01-2017"/>
    <d v="2017-01-13T17:21:06"/>
    <d v="1899-12-30T00:07:56"/>
  </r>
  <r>
    <d v="2017-05-01T10:20:13"/>
    <s v="01-05-2017"/>
    <d v="2017-05-01T10:53:51"/>
    <d v="1899-12-30T00:33:38"/>
  </r>
  <r>
    <d v="2017-04-03T09:32:10"/>
    <s v="03-04-2017"/>
    <d v="2017-04-03T09:36:31"/>
    <d v="1899-12-30T00:04:21"/>
  </r>
  <r>
    <d v="2017-05-17T13:14:11"/>
    <s v="17-05-2017"/>
    <d v="2017-05-17T13:21:37"/>
    <d v="1899-12-30T00:07:26"/>
  </r>
  <r>
    <d v="2017-04-11T16:34:35"/>
    <s v="11-04-2017"/>
    <d v="2017-04-11T16:51:38"/>
    <d v="1899-12-30T00:17:03"/>
  </r>
  <r>
    <d v="2017-03-21T19:53:08"/>
    <s v="21-03-2017"/>
    <d v="2017-03-21T20:00:42"/>
    <d v="1899-12-30T00:07:34"/>
  </r>
  <r>
    <d v="2017-01-06T18:13:13"/>
    <s v="06-01-2017"/>
    <d v="2017-01-06T18:23:24"/>
    <d v="1899-12-30T00:10:11"/>
  </r>
  <r>
    <d v="2017-01-22T13:13:44"/>
    <s v="22-01-2017"/>
    <d v="2017-01-22T13:18:14"/>
    <d v="1899-12-30T00:04:30"/>
  </r>
  <r>
    <d v="2017-06-09T15:41:15"/>
    <s v="09-06-2017"/>
    <d v="2017-06-09T15:47:27"/>
    <d v="1899-12-30T00:06:12"/>
  </r>
  <r>
    <d v="2017-05-24T19:22:15"/>
    <s v="24-05-2017"/>
    <d v="2017-05-24T19:49:41"/>
    <d v="1899-12-30T00:27:26"/>
  </r>
  <r>
    <d v="2017-05-21T09:50:01"/>
    <s v="21-05-2017"/>
    <d v="2017-05-21T10:17:23"/>
    <d v="1899-12-30T00:27:22"/>
  </r>
  <r>
    <d v="2017-06-26T17:31:12"/>
    <s v="26-06-2017"/>
    <d v="2017-06-26T17:57:03"/>
    <d v="1899-12-30T00:25:51"/>
  </r>
  <r>
    <d v="2017-05-03T09:49:56"/>
    <s v="03-05-2017"/>
    <d v="2017-05-03T09:55:38"/>
    <d v="1899-12-30T00:05:42"/>
  </r>
  <r>
    <d v="2017-06-22T13:54:22"/>
    <s v="22-06-2017"/>
    <d v="2017-06-22T14:13:58"/>
    <d v="1899-12-30T00:19:36"/>
  </r>
  <r>
    <d v="2017-06-22T07:55:18"/>
    <s v="22-06-2017"/>
    <d v="2017-06-22T08:32:44"/>
    <d v="1899-12-30T00:37:26"/>
  </r>
  <r>
    <d v="2017-05-15T07:24:45"/>
    <s v="15-05-2017"/>
    <d v="2017-05-15T07:42:25"/>
    <d v="1899-12-30T00:17:40"/>
  </r>
  <r>
    <d v="2017-06-18T09:25:15"/>
    <s v="18-06-2017"/>
    <d v="2017-06-18T09:27:46"/>
    <d v="1899-12-30T00:02:31"/>
  </r>
  <r>
    <d v="2017-05-10T21:33:58"/>
    <s v="10-05-2017"/>
    <d v="2017-05-10T21:39:36"/>
    <d v="1899-12-30T00:05:38"/>
  </r>
  <r>
    <d v="2017-04-16T11:35:35"/>
    <s v="16-04-2017"/>
    <d v="2017-04-16T12:03:59"/>
    <d v="1899-12-30T00:28:24"/>
  </r>
  <r>
    <d v="2017-02-28T15:53:45"/>
    <s v="28-02-2017"/>
    <d v="2017-02-28T16:02:48"/>
    <d v="1899-12-30T00:09:03"/>
  </r>
  <r>
    <d v="2017-03-23T12:45:47"/>
    <s v="23-03-2017"/>
    <d v="2017-03-23T13:08:11"/>
    <d v="1899-12-30T00:22:24"/>
  </r>
  <r>
    <d v="2017-01-28T07:37:24"/>
    <s v="28-01-2017"/>
    <d v="2017-01-28T07:39:02"/>
    <d v="1899-12-30T00:01:38"/>
  </r>
  <r>
    <d v="2017-01-11T14:58:16"/>
    <s v="11-01-2017"/>
    <d v="2017-01-11T15:04:28"/>
    <d v="1899-12-30T00:06:12"/>
  </r>
  <r>
    <d v="2017-02-06T22:20:31"/>
    <s v="06-02-2017"/>
    <d v="2017-02-06T22:25:44"/>
    <d v="1899-12-30T00:05:13"/>
  </r>
  <r>
    <d v="2017-05-15T18:14:09"/>
    <s v="15-05-2017"/>
    <d v="2017-05-15T18:26:50"/>
    <d v="1899-12-30T00:12:41"/>
  </r>
  <r>
    <d v="2017-06-15T07:43:34"/>
    <s v="15-06-2017"/>
    <d v="2017-06-15T07:52:59"/>
    <d v="1899-12-30T00:09:25"/>
  </r>
  <r>
    <d v="2017-06-29T21:50:02"/>
    <s v="29-06-2017"/>
    <d v="2017-06-29T21:56:37"/>
    <d v="1899-12-30T00:06:35"/>
  </r>
  <r>
    <d v="2017-05-06T17:48:04"/>
    <s v="06-05-2017"/>
    <d v="2017-05-06T18:26:45"/>
    <d v="1899-12-30T00:38:41"/>
  </r>
  <r>
    <d v="2017-04-20T20:11:08"/>
    <s v="20-04-2017"/>
    <d v="2017-04-20T20:14:53"/>
    <d v="1899-12-30T00:03:45"/>
  </r>
  <r>
    <d v="2017-03-02T17:20:30"/>
    <s v="02-03-2017"/>
    <d v="2017-03-02T17:30:08"/>
    <d v="1899-12-30T00:09:38"/>
  </r>
  <r>
    <d v="2017-04-15T20:36:22"/>
    <s v="15-04-2017"/>
    <d v="2017-04-15T21:03:09"/>
    <d v="1899-12-30T00:26:47"/>
  </r>
  <r>
    <d v="2017-06-22T20:55:55"/>
    <s v="22-06-2017"/>
    <d v="2017-06-22T21:10:34"/>
    <d v="1899-12-30T00:14:39"/>
  </r>
  <r>
    <d v="2017-06-05T10:02:59"/>
    <s v="05-06-2017"/>
    <d v="2017-06-05T10:04:53"/>
    <d v="1899-12-30T00:01:54"/>
  </r>
  <r>
    <d v="2017-03-10T16:33:56"/>
    <s v="10-03-2017"/>
    <d v="2017-03-10T16:45:39"/>
    <d v="1899-12-30T00:11:43"/>
  </r>
  <r>
    <d v="2017-05-23T14:27:04"/>
    <s v="23-05-2017"/>
    <d v="2017-05-23T14:31:07"/>
    <d v="1899-12-30T00:04:03"/>
  </r>
  <r>
    <d v="2017-04-16T13:00:28"/>
    <s v="16-04-2017"/>
    <d v="2017-04-16T13:29:25"/>
    <d v="1899-12-30T00:28:57"/>
  </r>
  <r>
    <d v="2017-06-07T22:52:56"/>
    <s v="07-06-2017"/>
    <d v="2017-06-07T23:20:59"/>
    <d v="1899-12-30T00:28:03"/>
  </r>
  <r>
    <d v="2017-06-17T09:45:01"/>
    <s v="17-06-2017"/>
    <d v="2017-06-17T09:50:05"/>
    <d v="1899-12-30T00:05:04"/>
  </r>
  <r>
    <d v="2017-04-11T09:41:26"/>
    <s v="11-04-2017"/>
    <d v="2017-04-11T10:08:43"/>
    <d v="1899-12-30T00:27:17"/>
  </r>
  <r>
    <d v="2017-03-08T09:52:03"/>
    <s v="08-03-2017"/>
    <d v="2017-03-08T09:58:27"/>
    <d v="1899-12-30T00:06:24"/>
  </r>
  <r>
    <d v="2017-04-07T14:01:29"/>
    <s v="07-04-2017"/>
    <d v="2017-04-07T14:21:05"/>
    <d v="1899-12-30T00:19:36"/>
  </r>
  <r>
    <d v="2017-02-21T16:02:58"/>
    <s v="21-02-2017"/>
    <d v="2017-02-21T16:06:24"/>
    <d v="1899-12-30T00:03:26"/>
  </r>
  <r>
    <d v="2017-02-07T12:24:02"/>
    <s v="07-02-2017"/>
    <d v="2017-02-07T12:31:52"/>
    <d v="1899-12-30T00:07:50"/>
  </r>
  <r>
    <d v="2017-05-02T08:12:30"/>
    <s v="02-05-2017"/>
    <d v="2017-05-02T08:19:43"/>
    <d v="1899-12-30T00:07:13"/>
  </r>
  <r>
    <d v="2017-05-24T16:13:21"/>
    <s v="24-05-2017"/>
    <d v="2017-05-24T16:33:45"/>
    <d v="1899-12-30T00:20:24"/>
  </r>
  <r>
    <d v="2017-05-31T22:03:40"/>
    <s v="31-05-2017"/>
    <d v="2017-05-31T22:30:03"/>
    <d v="1899-12-30T00:26:23"/>
  </r>
  <r>
    <d v="2017-04-07T18:53:45"/>
    <s v="07-04-2017"/>
    <d v="2017-04-07T19:03:53"/>
    <d v="1899-12-30T00:10:08"/>
  </r>
  <r>
    <d v="2017-06-18T19:54:06"/>
    <s v="18-06-2017"/>
    <d v="2017-06-18T20:00:17"/>
    <d v="1899-12-30T00:06:11"/>
  </r>
  <r>
    <d v="2017-05-19T18:09:59"/>
    <s v="19-05-2017"/>
    <d v="2017-05-19T18:13:41"/>
    <d v="1899-12-30T00:03:42"/>
  </r>
  <r>
    <d v="2017-05-08T08:39:26"/>
    <s v="08-05-2017"/>
    <d v="2017-05-08T09:03:10"/>
    <d v="1899-12-30T00:23:44"/>
  </r>
  <r>
    <d v="2017-06-23T00:08:24"/>
    <s v="23-06-2017"/>
    <d v="2017-06-23T00:14:59"/>
    <d v="1899-12-30T00:06:35"/>
  </r>
  <r>
    <d v="2017-06-17T23:10:27"/>
    <s v="17-06-2017"/>
    <d v="2017-06-17T23:15:00"/>
    <d v="1899-12-30T00:04:33"/>
  </r>
  <r>
    <d v="2017-01-23T09:44:56"/>
    <s v="23-01-2017"/>
    <d v="2017-01-23T09:51:49"/>
    <d v="1899-12-30T00:06:53"/>
  </r>
  <r>
    <d v="2017-04-20T16:46:27"/>
    <s v="20-04-2017"/>
    <d v="2017-04-20T17:09:17"/>
    <d v="1899-12-30T00:22:50"/>
  </r>
  <r>
    <d v="2017-02-03T17:33:07"/>
    <s v="03-02-2017"/>
    <d v="2017-02-03T17:45:55"/>
    <d v="1899-12-30T00:12:48"/>
  </r>
  <r>
    <d v="2017-01-19T07:42:08"/>
    <s v="19-01-2017"/>
    <d v="2017-01-19T07:53:42"/>
    <d v="1899-12-30T00:11:34"/>
  </r>
  <r>
    <d v="2017-06-16T22:00:11"/>
    <s v="16-06-2017"/>
    <d v="2017-06-16T22:07:01"/>
    <d v="1899-12-30T00:06:50"/>
  </r>
  <r>
    <d v="2017-02-21T18:22:56"/>
    <s v="21-02-2017"/>
    <d v="2017-02-21T18:31:17"/>
    <d v="1899-12-30T00:08:21"/>
  </r>
  <r>
    <d v="2017-05-10T16:43:58"/>
    <s v="10-05-2017"/>
    <d v="2017-05-10T16:49:35"/>
    <d v="1899-12-30T00:05:37"/>
  </r>
  <r>
    <d v="2017-04-19T18:59:45"/>
    <s v="19-04-2017"/>
    <d v="2017-04-19T19:04:15"/>
    <d v="1899-12-30T00:04:30"/>
  </r>
  <r>
    <d v="2017-06-02T15:51:33"/>
    <s v="02-06-2017"/>
    <d v="2017-06-02T15:57:50"/>
    <d v="1899-12-30T00:06:17"/>
  </r>
  <r>
    <d v="2017-06-14T14:01:20"/>
    <s v="14-06-2017"/>
    <d v="2017-06-14T14:17:43"/>
    <d v="1899-12-30T00:16:23"/>
  </r>
  <r>
    <d v="2017-06-09T08:02:04"/>
    <s v="09-06-2017"/>
    <d v="2017-06-09T08:05:33"/>
    <d v="1899-12-30T00:03:29"/>
  </r>
  <r>
    <d v="2017-02-18T11:18:47"/>
    <s v="18-02-2017"/>
    <d v="2017-02-18T11:38:15"/>
    <d v="1899-12-30T00:19:28"/>
  </r>
  <r>
    <d v="2017-05-17T17:56:29"/>
    <s v="17-05-2017"/>
    <d v="2017-05-17T18:06:10"/>
    <d v="1899-12-30T00:09:41"/>
  </r>
  <r>
    <d v="2017-06-12T18:02:25"/>
    <s v="12-06-2017"/>
    <d v="2017-06-12T18:21:45"/>
    <d v="1899-12-30T00:19:20"/>
  </r>
  <r>
    <d v="2017-02-25T11:02:18"/>
    <s v="25-02-2017"/>
    <d v="2017-02-25T11:47:03"/>
    <d v="1899-12-30T00:44:45"/>
  </r>
  <r>
    <d v="2017-03-11T11:15:05"/>
    <s v="11-03-2017"/>
    <d v="2017-03-11T11:20:03"/>
    <d v="1899-12-30T00:04:58"/>
  </r>
  <r>
    <d v="2017-01-07T10:29:39"/>
    <s v="07-01-2017"/>
    <d v="2017-01-07T10:39:28"/>
    <d v="1899-12-30T00:09:49"/>
  </r>
  <r>
    <d v="2017-03-21T21:23:02"/>
    <s v="21-03-2017"/>
    <d v="2017-03-21T21:28:04"/>
    <d v="1899-12-30T00:05:02"/>
  </r>
  <r>
    <d v="2017-03-19T12:55:25"/>
    <s v="19-03-2017"/>
    <d v="2017-03-19T13:07:05"/>
    <d v="1899-12-30T00:11:40"/>
  </r>
  <r>
    <d v="2017-05-07T13:30:05"/>
    <s v="07-05-2017"/>
    <d v="2017-05-07T13:35:05"/>
    <d v="1899-12-30T00:05:00"/>
  </r>
  <r>
    <d v="2017-02-02T15:25:35"/>
    <s v="02-02-2017"/>
    <d v="2017-02-02T15:37:16"/>
    <d v="1899-12-30T00:11:41"/>
  </r>
  <r>
    <d v="2017-05-18T15:19:50"/>
    <s v="18-05-2017"/>
    <d v="2017-05-18T15:25:02"/>
    <d v="1899-12-30T00:05:12"/>
  </r>
  <r>
    <d v="2017-05-16T15:19:49"/>
    <s v="16-05-2017"/>
    <d v="2017-05-16T15:35:09"/>
    <d v="1899-12-30T00:15:20"/>
  </r>
  <r>
    <d v="2017-03-12T14:01:25"/>
    <s v="12-03-2017"/>
    <d v="2017-03-12T14:04:16"/>
    <d v="1899-12-30T00:02:51"/>
  </r>
  <r>
    <d v="2017-05-25T17:09:09"/>
    <s v="25-05-2017"/>
    <d v="2017-05-25T17:13:42"/>
    <d v="1899-12-30T00:04:33"/>
  </r>
  <r>
    <d v="2017-06-12T08:50:23"/>
    <s v="12-06-2017"/>
    <d v="2017-06-12T09:03:49"/>
    <d v="1899-12-30T00:13:26"/>
  </r>
  <r>
    <d v="2017-06-15T18:19:05"/>
    <s v="15-06-2017"/>
    <d v="2017-06-15T18:38:11"/>
    <d v="1899-12-30T00:19:06"/>
  </r>
  <r>
    <d v="2017-03-07T19:18:31"/>
    <s v="07-03-2017"/>
    <d v="2017-03-07T19:23:54"/>
    <d v="1899-12-30T00:05:23"/>
  </r>
  <r>
    <d v="2017-04-24T21:25:40"/>
    <s v="24-04-2017"/>
    <d v="2017-04-24T21:29:28"/>
    <d v="1899-12-30T00:03:48"/>
  </r>
  <r>
    <d v="2017-04-05T17:59:38"/>
    <s v="05-04-2017"/>
    <d v="2017-04-05T18:15:33"/>
    <d v="1899-12-30T00:15:55"/>
  </r>
  <r>
    <d v="2017-04-12T05:41:01"/>
    <s v="12-04-2017"/>
    <d v="2017-04-12T05:50:21"/>
    <d v="1899-12-30T00:09:20"/>
  </r>
  <r>
    <d v="2017-05-11T12:50:42"/>
    <s v="11-05-2017"/>
    <d v="2017-05-11T13:28:22"/>
    <d v="1899-12-30T00:37:40"/>
  </r>
  <r>
    <d v="2017-05-03T08:11:27"/>
    <s v="03-05-2017"/>
    <d v="2017-05-03T08:22:42"/>
    <d v="1899-12-30T00:11:15"/>
  </r>
  <r>
    <d v="2017-05-31T16:42:45"/>
    <s v="31-05-2017"/>
    <d v="2017-05-31T16:50:22"/>
    <d v="1899-12-30T00:07:37"/>
  </r>
  <r>
    <d v="2017-06-15T21:16:55"/>
    <s v="15-06-2017"/>
    <d v="2017-06-15T21:43:19"/>
    <d v="1899-12-30T00:26:24"/>
  </r>
  <r>
    <d v="2017-05-22T18:29:42"/>
    <s v="22-05-2017"/>
    <d v="2017-05-22T18:37:04"/>
    <d v="1899-12-30T00:07:22"/>
  </r>
  <r>
    <d v="2017-06-04T02:17:38"/>
    <s v="04-06-2017"/>
    <d v="2017-06-04T02:34:30"/>
    <d v="1899-12-30T00:16:52"/>
  </r>
  <r>
    <d v="2017-06-28T20:26:52"/>
    <s v="28-06-2017"/>
    <d v="2017-06-28T20:51:08"/>
    <d v="1899-12-30T00:24:16"/>
  </r>
  <r>
    <d v="2017-01-03T06:25:27"/>
    <s v="03-01-2017"/>
    <d v="2017-01-03T06:37:33"/>
    <d v="1899-12-30T00:12:06"/>
  </r>
  <r>
    <d v="2017-01-10T20:59:17"/>
    <s v="10-01-2017"/>
    <d v="2017-01-10T21:03:25"/>
    <d v="1899-12-30T00:04:08"/>
  </r>
  <r>
    <d v="2017-05-03T13:09:04"/>
    <s v="03-05-2017"/>
    <d v="2017-05-03T13:17:18"/>
    <d v="1899-12-30T00:08:14"/>
  </r>
  <r>
    <d v="2017-02-16T18:05:51"/>
    <s v="16-02-2017"/>
    <d v="2017-02-16T18:11:10"/>
    <d v="1899-12-30T00:05:19"/>
  </r>
  <r>
    <d v="2017-03-29T08:03:12"/>
    <s v="29-03-2017"/>
    <d v="2017-03-29T08:08:15"/>
    <d v="1899-12-30T00:05:03"/>
  </r>
  <r>
    <d v="2017-06-30T23:35:17"/>
    <s v="30-06-2017"/>
    <d v="2017-06-30T23:55:18"/>
    <d v="1899-12-30T00:20:01"/>
  </r>
  <r>
    <d v="2017-02-06T08:19:16"/>
    <s v="06-02-2017"/>
    <d v="2017-02-06T08:22:54"/>
    <d v="1899-12-30T00:03:38"/>
  </r>
  <r>
    <d v="2017-04-23T11:59:36"/>
    <s v="23-04-2017"/>
    <d v="2017-04-23T12:58:41"/>
    <d v="1899-12-30T00:59:05"/>
  </r>
  <r>
    <d v="2017-02-08T11:58:44"/>
    <s v="08-02-2017"/>
    <d v="2017-02-08T12:18:20"/>
    <d v="1899-12-30T00:19:36"/>
  </r>
  <r>
    <d v="2017-02-25T12:20:50"/>
    <s v="25-02-2017"/>
    <d v="2017-02-25T12:35:04"/>
    <d v="1899-12-30T00:14:14"/>
  </r>
  <r>
    <d v="2017-01-22T14:53:39"/>
    <s v="22-01-2017"/>
    <d v="2017-01-22T14:58:54"/>
    <d v="1899-12-30T00:05:15"/>
  </r>
  <r>
    <d v="2017-04-05T15:28:06"/>
    <s v="05-04-2017"/>
    <d v="2017-04-05T15:48:18"/>
    <d v="1899-12-30T00:20:12"/>
  </r>
  <r>
    <d v="2017-01-06T11:36:20"/>
    <s v="06-01-2017"/>
    <d v="2017-01-06T11:42:07"/>
    <d v="1899-12-30T00:05:47"/>
  </r>
  <r>
    <d v="2017-01-25T08:14:42"/>
    <s v="25-01-2017"/>
    <d v="2017-01-25T08:21:36"/>
    <d v="1899-12-30T00:06:54"/>
  </r>
  <r>
    <d v="2017-01-01T18:24:30"/>
    <s v="01-01-2017"/>
    <d v="2017-01-01T18:54:49"/>
    <d v="1899-12-30T00:30:19"/>
  </r>
  <r>
    <d v="2017-03-02T18:57:03"/>
    <s v="02-03-2017"/>
    <d v="2017-03-02T18:59:43"/>
    <d v="1899-12-30T00:02:40"/>
  </r>
  <r>
    <d v="2017-06-19T07:36:20"/>
    <s v="19-06-2017"/>
    <d v="2017-06-19T07:44:35"/>
    <d v="1899-12-30T00:08:15"/>
  </r>
  <r>
    <d v="2017-01-19T17:38:07"/>
    <s v="19-01-2017"/>
    <d v="2017-01-19T17:49:05"/>
    <d v="1899-12-30T00:10:58"/>
  </r>
  <r>
    <d v="2017-05-03T09:01:43"/>
    <s v="03-05-2017"/>
    <d v="2017-05-03T09:29:07"/>
    <d v="1899-12-30T00:27:24"/>
  </r>
  <r>
    <d v="2017-04-23T14:12:02"/>
    <s v="23-04-2017"/>
    <d v="2017-04-23T14:14:54"/>
    <d v="1899-12-30T00:02:52"/>
  </r>
  <r>
    <d v="2017-06-01T13:05:15"/>
    <s v="01-06-2017"/>
    <d v="2017-06-01T13:11:51"/>
    <d v="1899-12-30T00:06:36"/>
  </r>
  <r>
    <d v="2017-03-06T06:40:37"/>
    <s v="06-03-2017"/>
    <d v="2017-03-06T06:54:20"/>
    <d v="1899-12-30T00:13:43"/>
  </r>
  <r>
    <d v="2017-04-23T18:25:59"/>
    <s v="23-04-2017"/>
    <d v="2017-04-23T18:43:45"/>
    <d v="1899-12-30T00:17:46"/>
  </r>
  <r>
    <d v="2017-06-02T13:02:16"/>
    <s v="02-06-2017"/>
    <d v="2017-06-02T13:11:42"/>
    <d v="1899-12-30T00:09:26"/>
  </r>
  <r>
    <d v="2017-06-22T19:00:49"/>
    <s v="22-06-2017"/>
    <d v="2017-06-22T19:07:00"/>
    <d v="1899-12-30T00:06:11"/>
  </r>
  <r>
    <d v="2017-06-22T12:03:25"/>
    <s v="22-06-2017"/>
    <d v="2017-06-22T12:16:03"/>
    <d v="1899-12-30T00:12:38"/>
  </r>
  <r>
    <d v="2017-05-27T18:46:08"/>
    <s v="27-05-2017"/>
    <d v="2017-05-27T18:52:19"/>
    <d v="1899-12-30T00:06:11"/>
  </r>
  <r>
    <d v="2017-03-13T08:23:39"/>
    <s v="13-03-2017"/>
    <d v="2017-03-13T08:30:02"/>
    <d v="1899-12-30T00:06:23"/>
  </r>
  <r>
    <d v="2017-06-27T15:24:49"/>
    <s v="27-06-2017"/>
    <d v="2017-06-27T15:31:18"/>
    <d v="1899-12-30T00:06:29"/>
  </r>
  <r>
    <d v="2017-05-30T17:37:01"/>
    <s v="30-05-2017"/>
    <d v="2017-05-30T17:52:26"/>
    <d v="1899-12-30T00:15:25"/>
  </r>
  <r>
    <d v="2017-03-10T18:09:13"/>
    <s v="10-03-2017"/>
    <d v="2017-03-10T18:15:15"/>
    <d v="1899-12-30T00:06:02"/>
  </r>
  <r>
    <d v="2017-05-30T15:58:06"/>
    <s v="30-05-2017"/>
    <d v="2017-05-30T16:13:12"/>
    <d v="1899-12-30T00:15:06"/>
  </r>
  <r>
    <d v="2017-01-12T15:00:42"/>
    <s v="12-01-2017"/>
    <d v="2017-01-12T15:09:34"/>
    <d v="1899-12-30T00:08:52"/>
  </r>
  <r>
    <d v="2017-01-23T17:28:36"/>
    <s v="23-01-2017"/>
    <d v="2017-01-23T17:51:48"/>
    <d v="1899-12-30T00:23:12"/>
  </r>
  <r>
    <d v="2017-03-26T12:23:42"/>
    <s v="26-03-2017"/>
    <d v="2017-03-26T12:57:03"/>
    <d v="1899-12-30T00:33:21"/>
  </r>
  <r>
    <d v="2017-06-23T12:44:33"/>
    <s v="23-06-2017"/>
    <d v="2017-06-23T12:52:11"/>
    <d v="1899-12-30T00:07:38"/>
  </r>
  <r>
    <d v="2017-05-25T08:00:26"/>
    <s v="25-05-2017"/>
    <d v="2017-05-25T08:09:45"/>
    <d v="1899-12-30T00:09:19"/>
  </r>
  <r>
    <d v="2017-04-11T17:36:51"/>
    <s v="11-04-2017"/>
    <d v="2017-04-11T17:41:29"/>
    <d v="1899-12-30T00:04:38"/>
  </r>
  <r>
    <d v="2017-01-12T15:45:28"/>
    <s v="12-01-2017"/>
    <d v="2017-01-12T15:57:05"/>
    <d v="1899-12-30T00:11:37"/>
  </r>
  <r>
    <d v="2017-03-13T09:37:54"/>
    <s v="13-03-2017"/>
    <d v="2017-03-13T09:55:51"/>
    <d v="1899-12-30T00:17:57"/>
  </r>
  <r>
    <d v="2017-02-26T16:33:49"/>
    <s v="26-02-2017"/>
    <d v="2017-02-26T17:16:55"/>
    <d v="1899-12-30T00:43:06"/>
  </r>
  <r>
    <d v="2017-01-05T17:57:38"/>
    <s v="05-01-2017"/>
    <d v="2017-01-05T18:19:27"/>
    <d v="1899-12-30T00:21:49"/>
  </r>
  <r>
    <d v="2017-03-27T18:54:18"/>
    <s v="27-03-2017"/>
    <d v="2017-03-27T19:11:29"/>
    <d v="1899-12-30T00:17:11"/>
  </r>
  <r>
    <d v="2017-04-25T08:43:19"/>
    <s v="25-04-2017"/>
    <d v="2017-04-25T08:45:58"/>
    <d v="1899-12-30T00:02:39"/>
  </r>
  <r>
    <d v="2017-02-01T07:22:11"/>
    <s v="01-02-2017"/>
    <d v="2017-02-01T07:35:09"/>
    <d v="1899-12-30T00:12:58"/>
  </r>
  <r>
    <d v="2017-04-07T17:59:43"/>
    <s v="07-04-2017"/>
    <d v="2017-04-07T18:15:21"/>
    <d v="1899-12-30T00:15:38"/>
  </r>
  <r>
    <d v="2017-06-15T08:41:41"/>
    <s v="15-06-2017"/>
    <d v="2017-06-15T09:01:02"/>
    <d v="1899-12-30T00:19:21"/>
  </r>
  <r>
    <d v="2017-01-28T21:23:26"/>
    <s v="28-01-2017"/>
    <d v="2017-01-28T21:34:02"/>
    <d v="1899-12-30T00:10:36"/>
  </r>
  <r>
    <d v="2017-05-16T21:47:53"/>
    <s v="16-05-2017"/>
    <d v="2017-05-16T21:50:03"/>
    <d v="1899-12-30T00:02:10"/>
  </r>
  <r>
    <d v="2017-02-25T12:15:10"/>
    <s v="25-02-2017"/>
    <d v="2017-02-25T12:19:18"/>
    <d v="1899-12-30T00:04:08"/>
  </r>
  <r>
    <d v="2017-06-24T12:33:27"/>
    <s v="24-06-2017"/>
    <d v="2017-06-24T12:58:13"/>
    <d v="1899-12-30T00:24:46"/>
  </r>
  <r>
    <d v="2017-03-25T18:05:09"/>
    <s v="25-03-2017"/>
    <d v="2017-03-25T18:18:52"/>
    <d v="1899-12-30T00:13:43"/>
  </r>
  <r>
    <d v="2017-05-16T16:25:37"/>
    <s v="16-05-2017"/>
    <d v="2017-05-16T16:54:10"/>
    <d v="1899-12-30T00:28:33"/>
  </r>
  <r>
    <d v="2017-06-07T13:03:57"/>
    <s v="07-06-2017"/>
    <d v="2017-06-07T13:16:31"/>
    <d v="1899-12-30T00:12:34"/>
  </r>
  <r>
    <d v="2017-02-22T08:19:38"/>
    <s v="22-02-2017"/>
    <d v="2017-02-22T08:31:03"/>
    <d v="1899-12-30T00:11:25"/>
  </r>
  <r>
    <d v="2017-04-07T10:26:04"/>
    <s v="07-04-2017"/>
    <d v="2017-04-07T10:32:52"/>
    <d v="1899-12-30T00:06:48"/>
  </r>
  <r>
    <d v="2017-06-19T06:56:28"/>
    <s v="19-06-2017"/>
    <d v="2017-06-19T07:04:39"/>
    <d v="1899-12-30T00:08:11"/>
  </r>
  <r>
    <d v="2017-04-07T15:57:21"/>
    <s v="07-04-2017"/>
    <d v="2017-04-07T16:17:14"/>
    <d v="1899-12-30T00:19:53"/>
  </r>
  <r>
    <d v="2017-06-10T12:05:49"/>
    <s v="10-06-2017"/>
    <d v="2017-06-10T12:34:50"/>
    <d v="1899-12-30T00:29:01"/>
  </r>
  <r>
    <d v="2017-03-04T11:25:42"/>
    <s v="04-03-2017"/>
    <d v="2017-03-04T11:36:58"/>
    <d v="1899-12-30T00:11:16"/>
  </r>
  <r>
    <d v="2017-05-20T19:44:50"/>
    <s v="20-05-2017"/>
    <d v="2017-05-20T19:53:24"/>
    <d v="1899-12-30T00:08:34"/>
  </r>
  <r>
    <d v="2017-05-15T15:40:49"/>
    <s v="15-05-2017"/>
    <d v="2017-05-15T15:47:11"/>
    <d v="1899-12-30T00:06:22"/>
  </r>
  <r>
    <d v="2017-06-01T08:07:52"/>
    <s v="01-06-2017"/>
    <d v="2017-06-01T08:21:51"/>
    <d v="1899-12-30T00:13:59"/>
  </r>
  <r>
    <d v="2017-05-20T22:50:31"/>
    <s v="20-05-2017"/>
    <d v="2017-05-20T22:54:47"/>
    <d v="1899-12-30T00:04:16"/>
  </r>
  <r>
    <d v="2017-01-20T12:33:52"/>
    <s v="20-01-2017"/>
    <d v="2017-01-20T12:35:35"/>
    <d v="1899-12-30T00:01:43"/>
  </r>
  <r>
    <d v="2017-05-17T17:31:53"/>
    <s v="17-05-2017"/>
    <d v="2017-05-17T17:37:54"/>
    <d v="1899-12-30T00:06:01"/>
  </r>
  <r>
    <d v="2017-05-26T19:27:30"/>
    <s v="26-05-2017"/>
    <d v="2017-05-26T19:32:06"/>
    <d v="1899-12-30T00:04:36"/>
  </r>
  <r>
    <d v="2017-06-23T11:36:02"/>
    <s v="23-06-2017"/>
    <d v="2017-06-23T11:54:26"/>
    <d v="1899-12-30T00:18:24"/>
  </r>
  <r>
    <d v="2017-06-09T18:12:13"/>
    <s v="09-06-2017"/>
    <d v="2017-06-09T18:19:58"/>
    <d v="1899-12-30T00:07:45"/>
  </r>
  <r>
    <d v="2017-05-10T14:46:44"/>
    <s v="10-05-2017"/>
    <d v="2017-05-10T14:52:53"/>
    <d v="1899-12-30T00:06:09"/>
  </r>
  <r>
    <d v="2017-06-22T08:46:55"/>
    <s v="22-06-2017"/>
    <d v="2017-06-22T08:56:26"/>
    <d v="1899-12-30T00:09:31"/>
  </r>
  <r>
    <d v="2017-05-30T15:37:33"/>
    <s v="30-05-2017"/>
    <d v="2017-05-30T16:15:36"/>
    <d v="1899-12-30T00:38:03"/>
  </r>
  <r>
    <d v="2017-05-03T18:21:35"/>
    <s v="03-05-2017"/>
    <d v="2017-05-03T18:30:23"/>
    <d v="1899-12-30T00:08:48"/>
  </r>
  <r>
    <d v="2017-06-10T21:02:45"/>
    <s v="10-06-2017"/>
    <d v="2017-06-10T21:28:57"/>
    <d v="1899-12-30T00:26:12"/>
  </r>
  <r>
    <d v="2017-06-26T17:40:59"/>
    <s v="26-06-2017"/>
    <d v="2017-06-26T17:56:57"/>
    <d v="1899-12-30T00:15:58"/>
  </r>
  <r>
    <d v="2017-06-27T17:42:21"/>
    <s v="27-06-2017"/>
    <d v="2017-06-27T17:51:09"/>
    <d v="1899-12-30T00:08:48"/>
  </r>
  <r>
    <d v="2017-04-26T17:51:47"/>
    <s v="26-04-2017"/>
    <d v="2017-04-26T17:58:44"/>
    <d v="1899-12-30T00:06:57"/>
  </r>
  <r>
    <d v="2017-06-27T10:51:32"/>
    <s v="27-06-2017"/>
    <d v="2017-06-27T11:14:40"/>
    <d v="1899-12-30T00:23:08"/>
  </r>
  <r>
    <d v="2017-05-17T07:08:02"/>
    <s v="17-05-2017"/>
    <d v="2017-05-17T07:10:55"/>
    <d v="1899-12-30T00:02:53"/>
  </r>
  <r>
    <d v="2017-06-21T17:59:35"/>
    <s v="21-06-2017"/>
    <d v="2017-06-21T18:11:39"/>
    <d v="1899-12-30T00:12:04"/>
  </r>
  <r>
    <d v="2017-01-12T18:26:10"/>
    <s v="12-01-2017"/>
    <d v="2017-01-12T18:38:03"/>
    <d v="1899-12-30T00:11:53"/>
  </r>
  <r>
    <d v="2017-06-20T19:27:58"/>
    <s v="20-06-2017"/>
    <d v="2017-06-20T19:30:50"/>
    <d v="1899-12-30T00:02:52"/>
  </r>
  <r>
    <d v="2017-06-28T10:42:39"/>
    <s v="28-06-2017"/>
    <d v="2017-06-28T10:52:06"/>
    <d v="1899-12-30T00:09:27"/>
  </r>
  <r>
    <d v="2017-06-19T11:07:38"/>
    <s v="19-06-2017"/>
    <d v="2017-06-19T11:22:41"/>
    <d v="1899-12-30T00:15:03"/>
  </r>
  <r>
    <d v="2017-02-08T12:47:19"/>
    <s v="08-02-2017"/>
    <d v="2017-02-08T12:54:39"/>
    <d v="1899-12-30T00:07:20"/>
  </r>
  <r>
    <d v="2017-06-06T23:04:13"/>
    <s v="06-06-2017"/>
    <d v="2017-06-06T23:16:05"/>
    <d v="1899-12-30T00:11:52"/>
  </r>
  <r>
    <d v="2017-03-03T16:35:15"/>
    <s v="03-03-2017"/>
    <d v="2017-03-03T16:52:04"/>
    <d v="1899-12-30T00:16:49"/>
  </r>
  <r>
    <d v="2017-06-03T17:54:44"/>
    <s v="03-06-2017"/>
    <d v="2017-06-03T18:22:39"/>
    <d v="1899-12-30T00:27:55"/>
  </r>
  <r>
    <d v="2017-01-17T16:38:53"/>
    <s v="17-01-2017"/>
    <d v="2017-01-17T16:43:01"/>
    <d v="1899-12-30T00:04:08"/>
  </r>
  <r>
    <d v="2017-03-01T08:46:16"/>
    <s v="01-03-2017"/>
    <d v="2017-03-01T08:58:38"/>
    <d v="1899-12-30T00:12:22"/>
  </r>
  <r>
    <d v="2017-03-10T16:45:42"/>
    <s v="10-03-2017"/>
    <d v="2017-03-10T16:58:38"/>
    <d v="1899-12-30T00:12:56"/>
  </r>
  <r>
    <d v="2017-06-12T09:55:01"/>
    <s v="12-06-2017"/>
    <d v="2017-06-12T10:13:23"/>
    <d v="1899-12-30T00:18:22"/>
  </r>
  <r>
    <d v="2017-02-25T11:48:12"/>
    <s v="25-02-2017"/>
    <d v="2017-02-25T12:00:53"/>
    <d v="1899-12-30T00:12:41"/>
  </r>
  <r>
    <d v="2017-06-30T15:27:04"/>
    <s v="30-06-2017"/>
    <d v="2017-06-30T15:50:13"/>
    <d v="1899-12-30T00:23:09"/>
  </r>
  <r>
    <d v="2017-04-04T19:41:34"/>
    <s v="04-04-2017"/>
    <d v="2017-04-04T20:17:52"/>
    <d v="1899-12-30T00:36:18"/>
  </r>
  <r>
    <d v="2017-01-09T17:15:35"/>
    <s v="09-01-2017"/>
    <d v="2017-01-09T17:24:44"/>
    <d v="1899-12-30T00:09:09"/>
  </r>
  <r>
    <d v="2017-04-22T19:29:22"/>
    <s v="22-04-2017"/>
    <d v="2017-04-22T19:39:54"/>
    <d v="1899-12-30T00:10:32"/>
  </r>
  <r>
    <d v="2017-06-10T11:38:21"/>
    <s v="10-06-2017"/>
    <d v="2017-06-10T11:49:56"/>
    <d v="1899-12-30T00:11:35"/>
  </r>
  <r>
    <d v="2017-03-11T12:15:31"/>
    <s v="11-03-2017"/>
    <d v="2017-03-11T12:24:44"/>
    <d v="1899-12-30T00:09:13"/>
  </r>
  <r>
    <d v="2017-06-01T13:20:32"/>
    <s v="01-06-2017"/>
    <d v="2017-06-01T13:22:38"/>
    <d v="1899-12-30T00:02:06"/>
  </r>
  <r>
    <d v="2017-06-13T13:19:01"/>
    <s v="13-06-2017"/>
    <d v="2017-06-13T13:26:25"/>
    <d v="1899-12-30T00:07:24"/>
  </r>
  <r>
    <d v="2017-03-23T15:29:41"/>
    <s v="23-03-2017"/>
    <d v="2017-03-23T15:44:54"/>
    <d v="1899-12-30T00:15:13"/>
  </r>
  <r>
    <d v="2017-04-28T18:39:51"/>
    <s v="28-04-2017"/>
    <d v="2017-04-28T18:49:10"/>
    <d v="1899-12-30T00:09:19"/>
  </r>
  <r>
    <d v="2017-04-15T15:56:05"/>
    <s v="15-04-2017"/>
    <d v="2017-04-15T16:03:58"/>
    <d v="1899-12-30T00:07:53"/>
  </r>
  <r>
    <d v="2017-05-05T00:14:46"/>
    <s v="05-05-2017"/>
    <d v="2017-05-05T00:38:49"/>
    <d v="1899-12-30T00:24:0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s v="State St &amp; Smith St"/>
    <s v="Bond St &amp; Fulton St"/>
    <x v="0"/>
    <d v="2017-06-11T14:55:05"/>
    <s v="11-06-2017"/>
    <d v="2017-06-11T15:08:21"/>
    <x v="0"/>
  </r>
  <r>
    <s v="Front St &amp; Gold St"/>
    <s v="Lafayette Ave &amp; Fort Greene Pl"/>
    <x v="1"/>
    <d v="2017-05-11T15:30:11"/>
    <s v="11-05-2017"/>
    <d v="2017-05-11T15:41:43"/>
    <x v="1"/>
  </r>
  <r>
    <s v="E 89 St &amp; York Ave"/>
    <s v="Broadway &amp; Battery Pl"/>
    <x v="2"/>
    <d v="2017-03-29T13:26:26"/>
    <s v="29-03-2017"/>
    <d v="2017-03-29T13:48:31"/>
    <x v="2"/>
  </r>
  <r>
    <s v="Central Park S &amp; 6 Ave"/>
    <s v="Central Park S &amp; 6 Ave"/>
    <x v="3"/>
    <d v="2017-05-08T19:47:18"/>
    <s v="08-05-2017"/>
    <d v="2017-05-08T19:59:01"/>
    <x v="3"/>
  </r>
  <r>
    <s v="E 3 St &amp; 1 Ave"/>
    <s v="E 25 St &amp; 2 Ave"/>
    <x v="4"/>
    <d v="2017-06-21T07:49:16"/>
    <s v="21-06-2017"/>
    <d v="2017-06-21T07:54:46"/>
    <x v="4"/>
  </r>
  <r>
    <s v="Bank St &amp; Washington St"/>
    <s v="Little West St &amp; 1 Pl"/>
    <x v="5"/>
    <d v="2017-02-22T18:55:24"/>
    <s v="22-02-2017"/>
    <d v="2017-02-22T19:12:03"/>
    <x v="5"/>
  </r>
  <r>
    <s v="Front St &amp; Maiden Ln"/>
    <s v="Liberty St &amp; Broadway"/>
    <x v="6"/>
    <d v="2017-03-06T16:22:53"/>
    <s v="06-03-2017"/>
    <d v="2017-03-06T16:30:51"/>
    <x v="6"/>
  </r>
  <r>
    <s v="E 10 St &amp; 5 Ave"/>
    <s v="Columbus Ave &amp; W 72 St"/>
    <x v="7"/>
    <d v="2017-03-07T07:42:24"/>
    <s v="07-03-2017"/>
    <d v="2017-03-07T08:49:42"/>
    <x v="7"/>
  </r>
  <r>
    <s v="1 Ave &amp; E 68 St"/>
    <s v="E 47 St &amp; Park Ave"/>
    <x v="8"/>
    <d v="2017-04-02T08:02:36"/>
    <s v="02-04-2017"/>
    <d v="2017-04-02T09:28:08"/>
    <x v="8"/>
  </r>
  <r>
    <s v="N 11 St &amp; Wythe Ave"/>
    <s v="Bushwick Ave &amp; Powers St"/>
    <x v="9"/>
    <d v="2017-03-01T23:01:31"/>
    <s v="01-03-2017"/>
    <d v="2017-03-01T23:06:41"/>
    <x v="9"/>
  </r>
  <r>
    <s v="E 17 St &amp; Broadway"/>
    <s v="W 17 St &amp; 8 Ave"/>
    <x v="10"/>
    <d v="2017-04-02T14:37:20"/>
    <s v="02-04-2017"/>
    <d v="2017-04-02T14:56:12"/>
    <x v="10"/>
  </r>
  <r>
    <s v="State St &amp; Smith St"/>
    <s v="Johnson St &amp; Gold St"/>
    <x v="11"/>
    <d v="2017-04-13T13:40:39"/>
    <s v="13-04-2017"/>
    <d v="2017-04-13T13:45:59"/>
    <x v="11"/>
  </r>
  <r>
    <s v="E 2 St &amp; Avenue C"/>
    <s v="Trip da"/>
    <x v="12"/>
    <d v="2017-04-27T23:27:31"/>
    <s v="27-04-2017"/>
    <d v="2017-04-28T00:05:53"/>
    <x v="12"/>
  </r>
  <r>
    <s v="Central Park West &amp; W 76 St"/>
    <s v="E 72 St &amp; York Ave"/>
    <x v="13"/>
    <d v="2017-02-13T15:40:53"/>
    <s v="13-02-2017"/>
    <d v="2017-02-13T16:00:26"/>
    <x v="13"/>
  </r>
  <r>
    <s v="W 22 St &amp; 8 Ave"/>
    <s v="W 45 St &amp; 6 Ave"/>
    <x v="14"/>
    <d v="2017-02-28T19:26:43"/>
    <s v="28-02-2017"/>
    <d v="2017-02-28T19:35:21"/>
    <x v="14"/>
  </r>
  <r>
    <s v="E 71 St &amp; 1 Ave"/>
    <s v="1 Ave &amp; E 68 St"/>
    <x v="15"/>
    <d v="2017-01-11T11:30:30"/>
    <s v="11-01-2017"/>
    <d v="2017-01-11T11:35:15"/>
    <x v="15"/>
  </r>
  <r>
    <s v="University Pl &amp; E 14 St"/>
    <s v="Washington Pl &amp; Broadway"/>
    <x v="16"/>
    <d v="2017-03-29T20:19:44"/>
    <s v="29-03-2017"/>
    <d v="2017-03-29T20:24:07"/>
    <x v="16"/>
  </r>
  <r>
    <s v="E 25 St &amp; 2 Ave"/>
    <s v="Suffolk St &amp; Stanton St"/>
    <x v="17"/>
    <d v="2017-06-23T21:21:59"/>
    <s v="23-06-2017"/>
    <d v="2017-06-23T21:30:45"/>
    <x v="17"/>
  </r>
  <r>
    <s v="Dean St &amp; Hoyt St"/>
    <s v="Plaza St West &amp; Flatbush Ave"/>
    <x v="18"/>
    <d v="2017-05-24T08:53:32"/>
    <s v="24-05-2017"/>
    <d v="2017-05-24T09:04:30"/>
    <x v="18"/>
  </r>
  <r>
    <s v="Allen St &amp; Stanton St"/>
    <s v="Mott St &amp; Prince St"/>
    <x v="19"/>
    <d v="2017-01-01T13:32:39"/>
    <s v="01-01-2017"/>
    <d v="2017-01-01T13:49:57"/>
    <x v="19"/>
  </r>
  <r>
    <s v="Lexington Ave &amp; E 63 St"/>
    <s v="1 Ave &amp; E 68 St"/>
    <x v="20"/>
    <d v="2017-02-18T13:29:08"/>
    <s v="18-02-2017"/>
    <d v="2017-02-18T13:30:31"/>
    <x v="20"/>
  </r>
  <r>
    <s v="NYCBS Depot - SSP"/>
    <s v="Columbia St &amp; Degraw St"/>
    <x v="21"/>
    <d v="2017-04-27T09:44:35"/>
    <s v="27-04-2017"/>
    <d v="2017-04-27T09:48:00"/>
    <x v="21"/>
  </r>
  <r>
    <s v="W 26 St &amp; 8 Ave"/>
    <s v="W 38 St &amp; 8 Ave"/>
    <x v="22"/>
    <d v="2017-03-09T11:15:39"/>
    <s v="09-03-2017"/>
    <d v="2017-03-09T11:29:03"/>
    <x v="22"/>
  </r>
  <r>
    <s v="Great Jones St"/>
    <s v="Mott St &amp; Prince St"/>
    <x v="23"/>
    <d v="2017-04-08T13:39:48"/>
    <s v="08-04-2017"/>
    <d v="2017-04-08T14:04:24"/>
    <x v="23"/>
  </r>
  <r>
    <s v="W 43 St &amp; 10 Ave"/>
    <s v="9 Ave &amp; W 45 St"/>
    <x v="24"/>
    <d v="2017-04-16T17:36:06"/>
    <s v="16-04-2017"/>
    <d v="2017-04-16T18:02:52"/>
    <x v="24"/>
  </r>
  <r>
    <s v="Grand St &amp; Elizabeth St"/>
    <s v="Grand St &amp; Greene St"/>
    <x v="25"/>
    <d v="2017-04-21T09:41:14"/>
    <s v="21-04-2017"/>
    <d v="2017-04-21T09:48:36"/>
    <x v="25"/>
  </r>
  <r>
    <s v="W 20 St &amp; 11 Ave"/>
    <s v="St Marks Pl &amp; 2 Ave"/>
    <x v="26"/>
    <d v="2017-04-17T18:27:23"/>
    <s v="17-04-2017"/>
    <d v="2017-04-17T18:56:33"/>
    <x v="26"/>
  </r>
  <r>
    <s v="Old Fulton St"/>
    <s v="Broadway &amp; E 14 St"/>
    <x v="27"/>
    <d v="2017-03-25T12:02:11"/>
    <s v="25-03-2017"/>
    <d v="2017-03-25T12:08:44"/>
    <x v="27"/>
  </r>
  <r>
    <s v="Allen St &amp; Hester St"/>
    <s v="Rivington St &amp; Chrystie St"/>
    <x v="28"/>
    <d v="2017-04-29T23:58:44"/>
    <s v="29-04-2017"/>
    <d v="2017-04-30T00:02:19"/>
    <x v="28"/>
  </r>
  <r>
    <s v="E 55 St &amp; 3 Ave"/>
    <s v="Milton St &amp; Franklin St"/>
    <x v="29"/>
    <d v="2017-06-06T11:23:30"/>
    <s v="06-06-2017"/>
    <d v="2017-06-06T11:26:56"/>
    <x v="29"/>
  </r>
  <r>
    <s v="8 Ave &amp; W 52 St"/>
    <s v="W 54 St &amp; 9 Ave"/>
    <x v="30"/>
    <d v="2017-04-21T18:09:21"/>
    <s v="21-04-2017"/>
    <d v="2017-04-21T18:14:15"/>
    <x v="30"/>
  </r>
  <r>
    <s v="Broadway &amp; W 29 St"/>
    <s v="E 17 St &amp; Broadway"/>
    <x v="31"/>
    <d v="2017-03-23T18:35:06"/>
    <s v="23-03-2017"/>
    <d v="2017-03-23T18:50:26"/>
    <x v="31"/>
  </r>
  <r>
    <s v="Cathedral Pkwy &amp; Broadway"/>
    <s v="Central Park S &amp; 6 Ave"/>
    <x v="32"/>
    <d v="2017-05-02T21:43:28"/>
    <s v="02-05-2017"/>
    <d v="2017-05-02T22:29:15"/>
    <x v="32"/>
  </r>
  <r>
    <s v="Bayard St &amp; Baxter St"/>
    <s v="Bayard St &amp; Baxter St"/>
    <x v="33"/>
    <d v="2017-02-25T10:58:09"/>
    <s v="25-02-2017"/>
    <d v="2017-02-25T11:03:08"/>
    <x v="33"/>
  </r>
  <r>
    <s v="Driggs Ave &amp; N Henry St"/>
    <s v="N 8 St &amp; Driggs Ave"/>
    <x v="34"/>
    <d v="2017-06-22T18:52:41"/>
    <s v="22-06-2017"/>
    <d v="2017-06-22T19:15:50"/>
    <x v="34"/>
  </r>
  <r>
    <s v="Perry St &amp; Bleecker St"/>
    <s v="8 Ave &amp; W 31 St"/>
    <x v="35"/>
    <d v="2017-02-08T12:06:50"/>
    <s v="08-02-2017"/>
    <d v="2017-02-08T12:08:41"/>
    <x v="35"/>
  </r>
  <r>
    <s v="Broadway &amp; E 22 St"/>
    <s v="Pershing Square South"/>
    <x v="36"/>
    <d v="2017-03-22T08:56:43"/>
    <s v="22-03-2017"/>
    <d v="2017-03-22T09:07:13"/>
    <x v="36"/>
  </r>
  <r>
    <s v="Carmine St &amp; 6 Ave"/>
    <s v="W 13 St &amp; 7 Ave"/>
    <x v="37"/>
    <d v="2017-01-28T16:32:30"/>
    <s v="28-01-2017"/>
    <d v="2017-01-28T16:53:55"/>
    <x v="37"/>
  </r>
  <r>
    <s v="Fulton St &amp; Clermont Ave"/>
    <s v="Hanson Pl &amp; Ashland Pl"/>
    <x v="38"/>
    <d v="2017-06-10T14:03:43"/>
    <s v="10-06-2017"/>
    <d v="2017-06-10T14:05:00"/>
    <x v="38"/>
  </r>
  <r>
    <s v="W 26 St &amp; 8 Ave"/>
    <s v="Greenwich St &amp; W Houston St"/>
    <x v="39"/>
    <d v="2017-06-08T07:25:48"/>
    <s v="08-06-2017"/>
    <d v="2017-06-08T07:31:17"/>
    <x v="39"/>
  </r>
  <r>
    <s v="Broadway &amp; W 56 St"/>
    <s v="E 47 St &amp; Park Ave"/>
    <x v="40"/>
    <d v="2017-05-07T10:50:22"/>
    <s v="07-05-2017"/>
    <d v="2017-05-07T10:56:44"/>
    <x v="40"/>
  </r>
  <r>
    <s v="8 Ave &amp; W 16 St"/>
    <s v="W 38 St &amp; 8 Ave"/>
    <x v="41"/>
    <d v="2017-04-10T07:32:17"/>
    <s v="10-04-2017"/>
    <d v="2017-04-10T07:41:04"/>
    <x v="41"/>
  </r>
  <r>
    <s v="University Pl &amp; E 14 St"/>
    <s v="W 13 St &amp; Hudson St"/>
    <x v="42"/>
    <d v="2017-06-24T19:13:44"/>
    <s v="24-06-2017"/>
    <d v="2017-06-24T19:18:52"/>
    <x v="42"/>
  </r>
  <r>
    <s v="W 84 St &amp; Columbus Ave"/>
    <s v="W 104 St &amp; Amsterdam Ave"/>
    <x v="43"/>
    <d v="2017-03-20T09:08:30"/>
    <s v="20-03-2017"/>
    <d v="2017-03-20T09:13:44"/>
    <x v="43"/>
  </r>
  <r>
    <s v="E 53 St &amp; Madison Ave"/>
    <s v="E 58 St &amp; 1 Ave"/>
    <x v="44"/>
    <d v="2017-05-30T10:12:17"/>
    <s v="30-05-2017"/>
    <d v="2017-05-30T10:26:31"/>
    <x v="44"/>
  </r>
  <r>
    <s v="W 43 St &amp; 6 Ave"/>
    <s v="Carmine St &amp; 6 Ave"/>
    <x v="45"/>
    <d v="2017-05-19T08:51:19"/>
    <s v="19-05-2017"/>
    <d v="2017-05-19T08:58:32"/>
    <x v="45"/>
  </r>
  <r>
    <s v="Broadway &amp; W 36 St"/>
    <s v="E 41 St &amp; Madison Ave"/>
    <x v="46"/>
    <d v="2017-06-28T20:29:56"/>
    <s v="28-06-2017"/>
    <d v="2017-06-28T20:40:00"/>
    <x v="46"/>
  </r>
  <r>
    <s v="Cleveland Pl &amp; Spring St"/>
    <s v="S 5 Pl &amp; S 4 St"/>
    <x v="47"/>
    <d v="2017-06-24T11:07:14"/>
    <s v="24-06-2017"/>
    <d v="2017-06-24T11:13:05"/>
    <x v="47"/>
  </r>
  <r>
    <s v="E 45 St &amp; 3 Ave"/>
    <s v="W 34 St &amp; 11 Ave"/>
    <x v="48"/>
    <d v="2017-04-17T19:27:49"/>
    <s v="17-04-2017"/>
    <d v="2017-04-17T19:41:26"/>
    <x v="48"/>
  </r>
  <r>
    <s v="Columbus Ave &amp; W 103 St"/>
    <s v="W 106 St &amp; Central Park West"/>
    <x v="49"/>
    <d v="2017-06-05T12:23:13"/>
    <s v="05-06-2017"/>
    <d v="2017-06-05T12:29:22"/>
    <x v="49"/>
  </r>
  <r>
    <s v="E 39 St &amp; 3 Ave"/>
    <s v="Central Park North &amp; Adam Clayton Powell Blvd"/>
    <x v="50"/>
    <d v="2017-01-26T12:40:18"/>
    <s v="26-01-2017"/>
    <d v="2017-01-26T13:06:33"/>
    <x v="50"/>
  </r>
  <r>
    <s v="Vesey Pl &amp; River Terrace"/>
    <s v="Mercer St &amp; Spring St"/>
    <x v="51"/>
    <d v="2017-06-16T13:15:20"/>
    <s v="16-06-2017"/>
    <d v="2017-06-16T13:20:44"/>
    <x v="51"/>
  </r>
  <r>
    <s v="E 39 St &amp; 2 Ave"/>
    <s v="E 20 St &amp; FDR Drive"/>
    <x v="52"/>
    <d v="2017-04-16T15:23:43"/>
    <s v="16-04-2017"/>
    <d v="2017-04-16T15:44:16"/>
    <x v="52"/>
  </r>
  <r>
    <s v="Washington St &amp; Gansevoort St"/>
    <s v="West St &amp; Chambers St"/>
    <x v="53"/>
    <d v="2017-05-01T13:31:41"/>
    <s v="01-05-2017"/>
    <d v="2017-05-01T13:46:23"/>
    <x v="53"/>
  </r>
  <r>
    <s v="E 85 St &amp; 3 Ave"/>
    <s v="Spruce St &amp; Nassau St"/>
    <x v="54"/>
    <d v="2017-02-28T18:03:29"/>
    <s v="28-02-2017"/>
    <d v="2017-02-28T18:10:28"/>
    <x v="54"/>
  </r>
  <r>
    <s v="Front St &amp; Maiden Ln"/>
    <s v="Old Fulton St"/>
    <x v="55"/>
    <d v="2017-06-07T16:35:56"/>
    <s v="07-06-2017"/>
    <d v="2017-06-07T16:58:33"/>
    <x v="55"/>
  </r>
  <r>
    <s v="Avenue D &amp; E 12 St"/>
    <s v="E 15 St &amp; 3 Ave"/>
    <x v="56"/>
    <d v="2017-05-20T21:12:57"/>
    <s v="20-05-2017"/>
    <d v="2017-05-20T21:27:09"/>
    <x v="56"/>
  </r>
  <r>
    <s v="Greenwich St &amp; W Houston St"/>
    <s v="9 Ave &amp; W 28 St"/>
    <x v="57"/>
    <d v="2017-06-08T17:07:11"/>
    <s v="08-06-2017"/>
    <d v="2017-06-08T17:21:33"/>
    <x v="57"/>
  </r>
  <r>
    <s v="W 78 St &amp; Broadway"/>
    <s v="W 63 St &amp; Broadway"/>
    <x v="58"/>
    <d v="2017-05-27T16:41:13"/>
    <s v="27-05-2017"/>
    <d v="2017-05-27T16:58:20"/>
    <x v="58"/>
  </r>
  <r>
    <s v="Central Park S &amp; 6 Ave"/>
    <s v="Central Park S &amp; 6 Ave"/>
    <x v="3"/>
    <d v="2017-05-10T10:20:23"/>
    <s v="10-05-2017"/>
    <d v="2017-05-10T10:53:48"/>
    <x v="59"/>
  </r>
  <r>
    <s v="Pier 40 - Hudson River Park"/>
    <s v="Pier 40 - Hudson River Park"/>
    <x v="59"/>
    <d v="2017-05-06T15:58:00"/>
    <s v="06-05-2017"/>
    <d v="2017-05-06T16:31:17"/>
    <x v="60"/>
  </r>
  <r>
    <s v="W 84 St &amp; Broadway"/>
    <s v="Columbus Ave &amp; W 72 St"/>
    <x v="60"/>
    <d v="2017-05-21T08:24:22"/>
    <s v="21-05-2017"/>
    <d v="2017-05-21T08:36:25"/>
    <x v="61"/>
  </r>
  <r>
    <s v="E 17 St &amp; Broadway"/>
    <s v="Avenue D &amp; E 3 St"/>
    <x v="61"/>
    <d v="2017-04-25T15:02:03"/>
    <s v="25-04-2017"/>
    <d v="2017-04-25T15:18:09"/>
    <x v="62"/>
  </r>
  <r>
    <s v="Central Park S &amp; 6 Ave"/>
    <s v="E 88 St &amp; 1 Ave"/>
    <x v="62"/>
    <d v="2017-06-29T14:29:23"/>
    <s v="29-06-2017"/>
    <d v="2017-06-29T15:01:31"/>
    <x v="63"/>
  </r>
  <r>
    <s v="Allen St &amp; Rivington St"/>
    <s v="Stanton St &amp; Chrystie St"/>
    <x v="63"/>
    <d v="2017-05-24T08:32:11"/>
    <s v="24-05-2017"/>
    <d v="2017-05-24T09:07:12"/>
    <x v="64"/>
  </r>
  <r>
    <s v="E 59 St &amp; Madison Ave"/>
    <s v="W 14 St &amp; The High Line"/>
    <x v="64"/>
    <d v="2017-06-17T08:06:57"/>
    <s v="17-06-2017"/>
    <d v="2017-06-17T08:35:44"/>
    <x v="65"/>
  </r>
  <r>
    <s v="Pershing Square South"/>
    <s v="E 25 St &amp; 2 Ave"/>
    <x v="65"/>
    <d v="2017-05-11T09:03:18"/>
    <s v="11-05-2017"/>
    <d v="2017-05-11T09:08:56"/>
    <x v="66"/>
  </r>
  <r>
    <s v="Stanton St &amp; Chrystie St"/>
    <s v="MacDougal St &amp; Prince St"/>
    <x v="66"/>
    <d v="2017-01-05T14:30:50"/>
    <s v="05-01-2017"/>
    <d v="2017-01-05T14:42:30"/>
    <x v="67"/>
  </r>
  <r>
    <s v="E 15 St &amp; 3 Ave"/>
    <s v="E 14 St &amp; Avenue B"/>
    <x v="67"/>
    <d v="2017-03-29T17:23:50"/>
    <s v="29-03-2017"/>
    <d v="2017-03-29T17:40:28"/>
    <x v="68"/>
  </r>
  <r>
    <s v="Front St &amp; Washington St"/>
    <s v="Clark St &amp; Henry St"/>
    <x v="68"/>
    <d v="2017-04-15T16:12:42"/>
    <s v="15-04-2017"/>
    <d v="2017-04-15T16:14:26"/>
    <x v="69"/>
  </r>
  <r>
    <s v="Broadway &amp; W 51 St"/>
    <s v="Pershing Square South"/>
    <x v="69"/>
    <d v="2017-03-06T16:02:09"/>
    <s v="06-03-2017"/>
    <d v="2017-03-06T16:24:29"/>
    <x v="70"/>
  </r>
  <r>
    <s v="Duane St &amp; Greenwich St"/>
    <s v="W 16 St &amp; The High Line"/>
    <x v="70"/>
    <d v="2017-01-17T06:43:11"/>
    <s v="17-01-2017"/>
    <d v="2017-01-17T06:51:51"/>
    <x v="71"/>
  </r>
  <r>
    <s v="Leonard St &amp; Maujer St"/>
    <s v="Myrtle Ave &amp; Lewis Ave"/>
    <x v="71"/>
    <d v="2017-01-20T19:01:02"/>
    <s v="20-01-2017"/>
    <d v="2017-01-20T19:06:32"/>
    <x v="4"/>
  </r>
  <r>
    <s v="Centre St &amp; Chambers St"/>
    <s v="Centre St &amp; Chambers St"/>
    <x v="72"/>
    <d v="2017-05-06T11:17:58"/>
    <s v="06-05-2017"/>
    <d v="2017-05-06T11:23:58"/>
    <x v="72"/>
  </r>
  <r>
    <s v="1 Ave &amp; E 16 St"/>
    <s v="E 16 St &amp; 5 Ave"/>
    <x v="73"/>
    <d v="2017-06-15T16:52:09"/>
    <s v="15-06-2017"/>
    <d v="2017-06-15T16:58:43"/>
    <x v="73"/>
  </r>
  <r>
    <s v="Reade St &amp; Broadway"/>
    <s v="E 10 St &amp; Avenue A"/>
    <x v="74"/>
    <d v="2017-04-24T09:49:53"/>
    <s v="24-04-2017"/>
    <d v="2017-04-24T09:57:10"/>
    <x v="74"/>
  </r>
  <r>
    <s v="E 16 St &amp; 5 Ave"/>
    <s v="Greenwich Ave &amp; 8 Ave"/>
    <x v="75"/>
    <d v="2017-05-15T18:09:09"/>
    <s v="15-05-2017"/>
    <d v="2017-05-15T18:28:35"/>
    <x v="75"/>
  </r>
  <r>
    <s v="Barclay St &amp; Church St"/>
    <s v="South End Ave &amp; Liberty St"/>
    <x v="76"/>
    <d v="2017-05-16T18:22:16"/>
    <s v="16-05-2017"/>
    <d v="2017-05-16T18:30:30"/>
    <x v="76"/>
  </r>
  <r>
    <s v="E 33 St &amp; 2 Ave"/>
    <s v="Cherry St"/>
    <x v="77"/>
    <d v="2017-05-19T13:50:41"/>
    <s v="19-05-2017"/>
    <d v="2017-05-19T14:02:14"/>
    <x v="77"/>
  </r>
  <r>
    <s v="Broadway &amp; Roebling St"/>
    <s v="Milton St &amp; Franklin St"/>
    <x v="78"/>
    <d v="2017-03-23T10:19:35"/>
    <s v="23-03-2017"/>
    <d v="2017-03-23T10:28:20"/>
    <x v="78"/>
  </r>
  <r>
    <s v="Adelphi St &amp; Myrtle Ave"/>
    <s v="DeKalb Ave &amp; S Portland Ave"/>
    <x v="79"/>
    <d v="2017-02-24T19:50:28"/>
    <s v="24-02-2017"/>
    <d v="2017-02-24T20:16:20"/>
    <x v="79"/>
  </r>
  <r>
    <s v="Bergen St &amp; Smith St"/>
    <s v="Bedford Ave &amp; Nassau Ave"/>
    <x v="80"/>
    <d v="2017-06-29T18:06:06"/>
    <s v="29-06-2017"/>
    <d v="2017-06-29T18:10:30"/>
    <x v="80"/>
  </r>
  <r>
    <s v="11 Ave &amp; W 41 St"/>
    <s v="8 Ave &amp; W 33 St"/>
    <x v="81"/>
    <d v="2017-04-29T13:01:09"/>
    <s v="29-04-2017"/>
    <d v="2017-04-29T13:06:02"/>
    <x v="81"/>
  </r>
  <r>
    <s v="University Pl &amp; E 8 St"/>
    <s v="E 11 St &amp; 2 Ave"/>
    <x v="82"/>
    <d v="2017-06-18T13:36:24"/>
    <s v="18-06-2017"/>
    <d v="2017-06-18T14:10:33"/>
    <x v="82"/>
  </r>
  <r>
    <s v="Broadway &amp; W 58 St"/>
    <s v="8 Ave &amp; W 52 St"/>
    <x v="83"/>
    <d v="2017-06-14T20:52:37"/>
    <s v="14-06-2017"/>
    <d v="2017-06-14T21:08:08"/>
    <x v="83"/>
  </r>
  <r>
    <s v="Broadway &amp; W 58 St"/>
    <s v="Broadway &amp; W 53 St"/>
    <x v="84"/>
    <d v="2017-04-08T11:42:16"/>
    <s v="08-04-2017"/>
    <d v="2017-04-08T11:45:38"/>
    <x v="84"/>
  </r>
  <r>
    <s v="Barrow St &amp; Hudson St"/>
    <s v="Greenwich St &amp; W Houston St"/>
    <x v="85"/>
    <d v="2017-06-24T13:21:06"/>
    <s v="24-06-2017"/>
    <d v="2017-06-24T13:58:19"/>
    <x v="85"/>
  </r>
  <r>
    <s v="Forsyth St &amp; Broome St"/>
    <s v="Carmine St &amp; 6 Ave"/>
    <x v="86"/>
    <d v="2017-06-24T02:40:21"/>
    <s v="24-06-2017"/>
    <d v="2017-06-24T02:46:41"/>
    <x v="86"/>
  </r>
  <r>
    <s v="Lafayette St &amp; E 8 St"/>
    <s v="E 2 St &amp; Avenue C"/>
    <x v="87"/>
    <d v="2017-05-15T20:50:01"/>
    <s v="15-05-2017"/>
    <d v="2017-05-15T20:56:55"/>
    <x v="87"/>
  </r>
  <r>
    <s v="W 45 St &amp; 8 Ave"/>
    <s v="W 44 St &amp; 5 Ave"/>
    <x v="88"/>
    <d v="2017-04-13T17:42:24"/>
    <s v="13-04-2017"/>
    <d v="2017-04-13T17:45:49"/>
    <x v="21"/>
  </r>
  <r>
    <s v="Bond St &amp; Bergen St"/>
    <s v="Dean St &amp; 4 Ave"/>
    <x v="89"/>
    <d v="2017-04-05T12:49:30"/>
    <s v="05-04-2017"/>
    <d v="2017-04-05T12:51:47"/>
    <x v="88"/>
  </r>
  <r>
    <s v="Mott St &amp; Prince St"/>
    <s v="E 51 St &amp; 1 Ave"/>
    <x v="90"/>
    <d v="2017-06-13T19:00:22"/>
    <s v="13-06-2017"/>
    <d v="2017-06-13T19:02:56"/>
    <x v="89"/>
  </r>
  <r>
    <s v="W 92 St &amp; Broadway"/>
    <s v="W 76 St &amp; Columbus Ave"/>
    <x v="91"/>
    <d v="2017-06-08T07:03:04"/>
    <s v="08-06-2017"/>
    <d v="2017-06-08T07:12:24"/>
    <x v="90"/>
  </r>
  <r>
    <s v="8 Ave &amp; W 52 St"/>
    <s v="5 Ave &amp; E 88 St"/>
    <x v="92"/>
    <d v="2017-03-21T16:15:27"/>
    <s v="21-03-2017"/>
    <d v="2017-03-21T16:23:20"/>
    <x v="91"/>
  </r>
  <r>
    <s v="E 24 St &amp; Park Ave S"/>
    <s v="Broadway &amp; E 14 St"/>
    <x v="93"/>
    <d v="2017-04-18T16:49:19"/>
    <s v="18-04-2017"/>
    <d v="2017-04-18T16:54:54"/>
    <x v="92"/>
  </r>
  <r>
    <s v="Broadway &amp; W 36 St"/>
    <s v="W 52 St &amp; 6 Ave"/>
    <x v="94"/>
    <d v="2017-05-14T16:38:55"/>
    <s v="14-05-2017"/>
    <d v="2017-05-14T16:43:00"/>
    <x v="93"/>
  </r>
  <r>
    <s v="Central Park West &amp; W 102 St"/>
    <s v="E 48 St &amp; 5 Ave"/>
    <x v="95"/>
    <d v="2017-04-12T16:07:26"/>
    <s v="12-04-2017"/>
    <d v="2017-04-12T16:33:39"/>
    <x v="94"/>
  </r>
  <r>
    <s v="W 42 St &amp; Dyer Ave"/>
    <s v="Liberty St &amp; Broadway"/>
    <x v="96"/>
    <d v="2017-05-17T18:26:55"/>
    <s v="17-05-2017"/>
    <d v="2017-05-17T18:35:40"/>
    <x v="78"/>
  </r>
  <r>
    <s v="Clinton St &amp; Joralemon St"/>
    <s v="E 47 St &amp; 2 Ave"/>
    <x v="97"/>
    <d v="2017-05-07T18:20:24"/>
    <s v="07-05-2017"/>
    <d v="2017-05-07T18:42:53"/>
    <x v="95"/>
  </r>
  <r>
    <s v="University Pl &amp; E 8 St"/>
    <s v="E 15 St &amp; 3 Ave"/>
    <x v="98"/>
    <d v="2017-03-10T08:27:48"/>
    <s v="10-03-2017"/>
    <d v="2017-03-10T08:32:02"/>
    <x v="96"/>
  </r>
  <r>
    <s v="Cooper Square &amp; E 7 St"/>
    <s v="8 Ave &amp; W 16 St"/>
    <x v="99"/>
    <d v="2017-01-19T07:34:42"/>
    <s v="19-01-2017"/>
    <d v="2017-01-19T07:42:06"/>
    <x v="97"/>
  </r>
  <r>
    <s v="Broadway &amp; W 24 St"/>
    <s v="W 52 St &amp; 5 Ave"/>
    <x v="100"/>
    <d v="2017-05-23T06:59:22"/>
    <s v="23-05-2017"/>
    <d v="2017-05-23T07:22:58"/>
    <x v="98"/>
  </r>
  <r>
    <s v="Central Park S &amp; 6 Ave"/>
    <s v="9 Ave &amp; W 22 St"/>
    <x v="101"/>
    <d v="2017-04-24T06:31:16"/>
    <s v="24-04-2017"/>
    <d v="2017-04-24T06:56:05"/>
    <x v="99"/>
  </r>
  <r>
    <s v="Clinton St &amp; Grand St"/>
    <s v="Forsyth St &amp; Broome St"/>
    <x v="102"/>
    <d v="2017-05-16T08:03:21"/>
    <s v="16-05-2017"/>
    <d v="2017-05-16T08:37:29"/>
    <x v="100"/>
  </r>
  <r>
    <s v="W 13 St &amp; Hudson St"/>
    <s v="Vesey Pl &amp; River Terrace"/>
    <x v="103"/>
    <d v="2017-04-17T23:11:49"/>
    <s v="17-04-2017"/>
    <d v="2017-04-17T23:16:22"/>
    <x v="101"/>
  </r>
  <r>
    <s v="Cherry St"/>
    <s v="Allen St &amp; Hester St"/>
    <x v="104"/>
    <d v="2017-06-15T08:17:03"/>
    <s v="15-06-2017"/>
    <d v="2017-06-15T08:26:56"/>
    <x v="102"/>
  </r>
  <r>
    <s v="E 31 St &amp; 3 Ave"/>
    <s v="W 38 St &amp; 8 Ave"/>
    <x v="105"/>
    <d v="2017-04-20T10:00:58"/>
    <s v="20-04-2017"/>
    <d v="2017-04-20T10:21:01"/>
    <x v="103"/>
  </r>
  <r>
    <s v="1 Ave &amp; E 68 St"/>
    <s v="2 Ave &amp; E 96 St"/>
    <x v="106"/>
    <d v="2017-06-23T12:01:36"/>
    <s v="23-06-2017"/>
    <d v="2017-06-23T12:40:38"/>
    <x v="104"/>
  </r>
  <r>
    <s v="Bus Slip &amp; State St"/>
    <s v="Bus Slip &amp; State St"/>
    <x v="107"/>
    <d v="2017-06-24T20:40:53"/>
    <s v="24-06-2017"/>
    <d v="2017-06-24T21:05:37"/>
    <x v="105"/>
  </r>
  <r>
    <s v="E 6 St &amp; Avenue B"/>
    <s v="8 Ave &amp; W 31 St"/>
    <x v="108"/>
    <d v="2017-05-10T08:08:06"/>
    <s v="10-05-2017"/>
    <d v="2017-05-10T08:24:03"/>
    <x v="106"/>
  </r>
  <r>
    <s v="Duane St &amp; Greenwich St"/>
    <s v="W 22 St &amp; 10 Ave"/>
    <x v="109"/>
    <d v="2017-06-24T15:38:10"/>
    <s v="24-06-2017"/>
    <d v="2017-06-24T15:44:13"/>
    <x v="107"/>
  </r>
  <r>
    <s v="W Broadway &amp; Spring St"/>
    <s v="11 Ave &amp; W 27 St"/>
    <x v="110"/>
    <d v="2017-06-20T12:06:43"/>
    <s v="20-06-2017"/>
    <d v="2017-06-20T12:17:18"/>
    <x v="108"/>
  </r>
  <r>
    <s v="Greenwich Ave &amp; 8 Ave"/>
    <s v="E 23 St &amp; 1 Ave"/>
    <x v="111"/>
    <d v="2017-05-24T11:32:50"/>
    <s v="24-05-2017"/>
    <d v="2017-05-24T11:42:58"/>
    <x v="109"/>
  </r>
  <r>
    <s v="Kent Ave &amp; N 7 St"/>
    <s v="N 6 St &amp; Bedford Ave"/>
    <x v="112"/>
    <d v="2017-02-20T17:42:58"/>
    <s v="20-02-2017"/>
    <d v="2017-02-20T18:13:51"/>
    <x v="110"/>
  </r>
  <r>
    <s v="University Pl &amp; E 8 St"/>
    <s v="W 4 St &amp; 7 Ave S"/>
    <x v="113"/>
    <d v="2017-04-19T22:35:19"/>
    <s v="19-04-2017"/>
    <d v="2017-04-19T22:56:01"/>
    <x v="111"/>
  </r>
  <r>
    <s v="Sands St &amp; Navy St"/>
    <s v="York St &amp; Jay St"/>
    <x v="114"/>
    <d v="2017-04-13T19:04:52"/>
    <s v="13-04-2017"/>
    <d v="2017-04-13T19:21:29"/>
    <x v="112"/>
  </r>
  <r>
    <s v="Rivington St &amp; Ridge St"/>
    <s v="Montrose Ave &amp; Bushwick Ave"/>
    <x v="115"/>
    <d v="2017-03-13T17:35:41"/>
    <s v="13-03-2017"/>
    <d v="2017-03-13T17:56:59"/>
    <x v="113"/>
  </r>
  <r>
    <s v="E 91 St &amp; Park Ave"/>
    <s v="E 88 St &amp; Park Ave"/>
    <x v="116"/>
    <d v="2017-06-22T23:18:22"/>
    <s v="22-06-2017"/>
    <d v="2017-06-22T23:42:26"/>
    <x v="114"/>
  </r>
  <r>
    <s v="6 Ave &amp; Canal St"/>
    <s v="Little West St &amp; 1 Pl"/>
    <x v="117"/>
    <d v="2017-05-26T14:03:32"/>
    <s v="26-05-2017"/>
    <d v="2017-05-26T14:24:49"/>
    <x v="115"/>
  </r>
  <r>
    <s v="Reade St &amp; Broadway"/>
    <s v="South End Ave &amp; Liberty St"/>
    <x v="118"/>
    <d v="2017-06-02T20:34:59"/>
    <s v="02-06-2017"/>
    <d v="2017-06-02T20:39:32"/>
    <x v="101"/>
  </r>
  <r>
    <s v="2 Ave &amp; E 31 St"/>
    <s v="E 17 St &amp; Broadway"/>
    <x v="119"/>
    <d v="2017-03-02T15:21:31"/>
    <s v="02-03-2017"/>
    <d v="2017-03-02T15:25:00"/>
    <x v="116"/>
  </r>
  <r>
    <s v="W 56 St &amp; 10 Ave"/>
    <s v="Broadway &amp; W 49 St"/>
    <x v="120"/>
    <d v="2017-01-18T18:24:36"/>
    <s v="18-01-2017"/>
    <d v="2017-01-18T18:46:42"/>
    <x v="117"/>
  </r>
  <r>
    <s v="Henry St &amp; Grand St"/>
    <s v="Broadway &amp; W 24 St"/>
    <x v="121"/>
    <d v="2017-03-08T20:42:12"/>
    <s v="08-03-2017"/>
    <d v="2017-03-08T20:44:49"/>
    <x v="118"/>
  </r>
  <r>
    <s v="E 51 St &amp; 1 Ave"/>
    <s v="Maiden Ln &amp; Pearl St"/>
    <x v="122"/>
    <d v="2017-04-14T12:17:13"/>
    <s v="14-04-2017"/>
    <d v="2017-04-14T12:37:46"/>
    <x v="52"/>
  </r>
  <r>
    <s v="South St &amp; Gouverneur Ln"/>
    <s v="Richards St &amp; Delavan St"/>
    <x v="123"/>
    <d v="2017-04-18T17:01:54"/>
    <s v="18-04-2017"/>
    <d v="2017-04-18T17:17:07"/>
    <x v="119"/>
  </r>
  <r>
    <s v="Christopher St &amp; Greenwich St"/>
    <s v="Amsterdam Ave &amp; W 79 St"/>
    <x v="124"/>
    <d v="2017-04-09T20:20:13"/>
    <s v="09-04-2017"/>
    <d v="2017-04-09T20:30:02"/>
    <x v="120"/>
  </r>
  <r>
    <s v="W 43 St &amp; 6 Ave"/>
    <s v="W 53 St &amp; 10 Ave"/>
    <x v="125"/>
    <d v="2017-02-04T18:43:07"/>
    <s v="04-02-2017"/>
    <d v="2017-02-04T18:50:43"/>
    <x v="121"/>
  </r>
  <r>
    <s v="E 32 St &amp; Park Ave"/>
    <s v="E 17 St &amp; Broadway"/>
    <x v="126"/>
    <d v="2017-06-11T01:11:04"/>
    <s v="11-06-2017"/>
    <d v="2017-06-11T01:42:57"/>
    <x v="122"/>
  </r>
  <r>
    <s v="West St &amp; Chambers St"/>
    <s v="Centre St &amp; Chambers St"/>
    <x v="127"/>
    <d v="2017-05-04T20:01:39"/>
    <s v="04-05-2017"/>
    <d v="2017-05-04T20:36:40"/>
    <x v="64"/>
  </r>
  <r>
    <s v="Central Park West &amp; W 102 St"/>
    <s v="Central Park West &amp; W 72 St"/>
    <x v="128"/>
    <d v="2017-06-05T17:36:56"/>
    <s v="05-06-2017"/>
    <d v="2017-06-05T18:06:11"/>
    <x v="123"/>
  </r>
  <r>
    <s v="W 49 St &amp; 8 Ave"/>
    <s v="E 59 St &amp; Madison Ave"/>
    <x v="129"/>
    <d v="2017-05-24T19:56:12"/>
    <s v="24-05-2017"/>
    <d v="2017-05-24T20:26:04"/>
    <x v="124"/>
  </r>
  <r>
    <s v="Columbia St &amp; Rivington St"/>
    <s v="Division St &amp; Bowery"/>
    <x v="130"/>
    <d v="2017-06-21T11:46:30"/>
    <s v="21-06-2017"/>
    <d v="2017-06-21T12:00:50"/>
    <x v="125"/>
  </r>
  <r>
    <s v="Centre St &amp; Worth St"/>
    <s v="Clinton St &amp; Tillary St"/>
    <x v="131"/>
    <d v="2017-06-24T14:52:35"/>
    <s v="24-06-2017"/>
    <d v="2017-06-24T14:58:00"/>
    <x v="126"/>
  </r>
  <r>
    <s v="Carroll St &amp; Smith St"/>
    <s v="Centre St &amp; Chambers St"/>
    <x v="132"/>
    <d v="2017-04-19T06:49:47"/>
    <s v="19-04-2017"/>
    <d v="2017-04-19T06:53:05"/>
    <x v="127"/>
  </r>
  <r>
    <s v="W 34 St &amp; 11 Ave"/>
    <s v="Fulton St &amp; Broadway"/>
    <x v="133"/>
    <d v="2017-04-23T18:02:28"/>
    <s v="23-04-2017"/>
    <d v="2017-04-23T18:16:24"/>
    <x v="128"/>
  </r>
  <r>
    <s v="Washington St &amp; Gansevoort St"/>
    <s v="W 46 St &amp; 11 Ave"/>
    <x v="134"/>
    <d v="2017-02-23T08:07:34"/>
    <s v="23-02-2017"/>
    <d v="2017-02-23T08:16:05"/>
    <x v="129"/>
  </r>
  <r>
    <s v="E 66 St &amp; Madison Ave"/>
    <s v="5 Ave &amp; E 103 St"/>
    <x v="135"/>
    <d v="2017-03-09T11:29:20"/>
    <s v="09-03-2017"/>
    <d v="2017-03-09T11:38:49"/>
    <x v="130"/>
  </r>
  <r>
    <s v="Clinton St &amp; Joralemon St"/>
    <s v="Cadman Plaza E &amp; Red Cross Pl"/>
    <x v="136"/>
    <d v="2017-03-06T11:57:51"/>
    <s v="06-03-2017"/>
    <d v="2017-03-06T12:25:57"/>
    <x v="131"/>
  </r>
  <r>
    <s v="W 13 St &amp; 5 Ave"/>
    <s v="Sullivan St &amp; Washington Sq"/>
    <x v="137"/>
    <d v="2017-06-20T16:05:55"/>
    <s v="20-06-2017"/>
    <d v="2017-06-20T16:30:20"/>
    <x v="132"/>
  </r>
  <r>
    <s v="Berkeley Pl &amp; 7 Ave"/>
    <s v="Bergen St &amp; Smith St"/>
    <x v="138"/>
    <d v="2017-05-03T16:20:03"/>
    <s v="03-05-2017"/>
    <d v="2017-05-03T17:35:56"/>
    <x v="133"/>
  </r>
  <r>
    <s v="MacDougal St &amp; Washington Sq"/>
    <s v="Sullivan St &amp; Washington Sq"/>
    <x v="139"/>
    <d v="2017-06-08T19:14:41"/>
    <s v="08-06-2017"/>
    <d v="2017-06-08T19:46:30"/>
    <x v="134"/>
  </r>
  <r>
    <s v="Broadway &amp; W 29 St"/>
    <s v="Sullivan St &amp; Washington Sq"/>
    <x v="140"/>
    <d v="2017-06-25T14:33:29"/>
    <s v="25-06-2017"/>
    <d v="2017-06-25T14:58:08"/>
    <x v="135"/>
  </r>
  <r>
    <s v="FDR Drive &amp; E 35 St"/>
    <s v="31 St &amp; Thomson Ave"/>
    <x v="141"/>
    <d v="2017-06-23T10:39:58"/>
    <s v="23-06-2017"/>
    <d v="2017-06-23T10:45:34"/>
    <x v="136"/>
  </r>
  <r>
    <s v="Washington St &amp; Gansevoort St"/>
    <s v="Little West St &amp; 1 Pl"/>
    <x v="142"/>
    <d v="2017-02-02T12:18:26"/>
    <s v="02-02-2017"/>
    <d v="2017-02-02T12:22:26"/>
    <x v="137"/>
  </r>
  <r>
    <s v="E 31 St &amp; 3 Ave"/>
    <s v="E 33 St &amp; 2 Ave"/>
    <x v="143"/>
    <d v="2017-02-04T15:08:56"/>
    <s v="04-02-2017"/>
    <d v="2017-02-04T15:16:26"/>
    <x v="138"/>
  </r>
  <r>
    <s v="2 Ave &amp; E 31 St"/>
    <s v="E 25 St &amp; 2 Ave"/>
    <x v="144"/>
    <d v="2017-04-06T07:20:47"/>
    <s v="06-04-2017"/>
    <d v="2017-04-06T07:22:08"/>
    <x v="139"/>
  </r>
  <r>
    <s v="11 Ave &amp; W 41 St"/>
    <s v="W 42 St &amp; 8 Ave"/>
    <x v="145"/>
    <d v="2017-06-28T11:47:01"/>
    <s v="28-06-2017"/>
    <d v="2017-06-28T11:57:21"/>
    <x v="140"/>
  </r>
  <r>
    <s v="Broadway &amp; W 24 St"/>
    <s v="Canal St &amp; Rutgers St"/>
    <x v="146"/>
    <d v="2017-06-20T16:34:55"/>
    <s v="20-06-2017"/>
    <d v="2017-06-20T17:10:27"/>
    <x v="141"/>
  </r>
  <r>
    <s v="W Broadway &amp; Spring St"/>
    <s v="Howard St &amp; Centre St"/>
    <x v="147"/>
    <d v="2017-05-26T16:54:06"/>
    <s v="26-05-2017"/>
    <d v="2017-05-26T17:15:24"/>
    <x v="113"/>
  </r>
  <r>
    <s v="W 42 St &amp; 8 Ave"/>
    <s v="Central Park West &amp; W 102 St"/>
    <x v="148"/>
    <d v="2017-06-08T06:20:46"/>
    <s v="08-06-2017"/>
    <d v="2017-06-08T06:22:42"/>
    <x v="142"/>
  </r>
  <r>
    <s v="E 65 St &amp; 2 Ave"/>
    <s v="E 85 St &amp; 3 Ave"/>
    <x v="149"/>
    <d v="2017-01-04T23:02:57"/>
    <s v="04-01-2017"/>
    <d v="2017-01-04T23:05:12"/>
    <x v="143"/>
  </r>
  <r>
    <s v="Murray St &amp; West St"/>
    <s v="W 42 St &amp; 8 Ave"/>
    <x v="150"/>
    <d v="2017-03-28T09:02:21"/>
    <s v="28-03-2017"/>
    <d v="2017-03-28T09:07:13"/>
    <x v="144"/>
  </r>
  <r>
    <s v="President St &amp; Henry St"/>
    <s v="Schermerhorn St &amp; Court St"/>
    <x v="151"/>
    <d v="2017-06-10T17:11:33"/>
    <s v="10-06-2017"/>
    <d v="2017-06-10T17:33:02"/>
    <x v="145"/>
  </r>
  <r>
    <s v="8 Ave &amp; W 52 St"/>
    <s v="6 Ave &amp; Canal St"/>
    <x v="152"/>
    <d v="2017-06-28T18:04:25"/>
    <s v="28-06-2017"/>
    <d v="2017-06-28T18:09:43"/>
    <x v="146"/>
  </r>
  <r>
    <s v="W 38 St &amp; 8 Ave"/>
    <s v="E 23 St &amp; 1 Ave"/>
    <x v="153"/>
    <d v="2017-01-12T17:18:44"/>
    <s v="12-01-2017"/>
    <d v="2017-01-12T17:39:39"/>
    <x v="147"/>
  </r>
  <r>
    <s v="Maiden Ln &amp; Pearl St"/>
    <s v="E 23 St &amp; 1 Ave"/>
    <x v="154"/>
    <d v="2017-03-17T11:00:41"/>
    <s v="17-03-2017"/>
    <d v="2017-03-17T11:09:05"/>
    <x v="148"/>
  </r>
  <r>
    <s v="Norfolk St &amp; Broome St"/>
    <s v="S 5 Pl &amp; S 4 St"/>
    <x v="155"/>
    <d v="2017-06-05T08:08:51"/>
    <s v="05-06-2017"/>
    <d v="2017-06-05T08:39:03"/>
    <x v="149"/>
  </r>
  <r>
    <s v="N 6 St &amp; Bedford Ave"/>
    <s v="Clinton Ave &amp; Flushing Ave"/>
    <x v="156"/>
    <d v="2017-05-04T07:58:56"/>
    <s v="04-05-2017"/>
    <d v="2017-05-04T08:09:48"/>
    <x v="150"/>
  </r>
  <r>
    <s v="Forsyth St &amp; Broome St"/>
    <s v="E 17 St &amp; Broadway"/>
    <x v="157"/>
    <d v="2017-04-18T19:15:38"/>
    <s v="18-04-2017"/>
    <d v="2017-04-18T19:42:37"/>
    <x v="151"/>
  </r>
  <r>
    <s v="Grand Army Plaza &amp; Central Park S"/>
    <s v="E 48 St &amp; 5 Ave"/>
    <x v="158"/>
    <d v="2017-04-03T08:26:45"/>
    <s v="03-04-2017"/>
    <d v="2017-04-03T08:37:56"/>
    <x v="152"/>
  </r>
  <r>
    <s v="Central Park S &amp; 6 Ave"/>
    <s v="Columbus Ave &amp; W 95 St"/>
    <x v="159"/>
    <d v="2017-06-14T20:42:44"/>
    <s v="14-06-2017"/>
    <d v="2017-06-14T21:07:07"/>
    <x v="153"/>
  </r>
  <r>
    <s v="Washington Pl &amp; 6 Ave"/>
    <s v="Rivington St &amp; Chrystie St"/>
    <x v="160"/>
    <d v="2017-04-18T18:17:44"/>
    <s v="18-04-2017"/>
    <d v="2017-04-18T18:29:15"/>
    <x v="154"/>
  </r>
  <r>
    <s v="E 89 St &amp; York Ave"/>
    <s v="E 102 St &amp; 1 Ave"/>
    <x v="161"/>
    <d v="2017-06-23T09:50:02"/>
    <s v="23-06-2017"/>
    <d v="2017-06-23T10:03:52"/>
    <x v="155"/>
  </r>
  <r>
    <s v="W 20 St &amp; 11 Ave"/>
    <s v="Murray St &amp; West St"/>
    <x v="162"/>
    <d v="2017-06-13T19:58:23"/>
    <s v="13-06-2017"/>
    <d v="2017-06-13T20:08:09"/>
    <x v="156"/>
  </r>
  <r>
    <s v="Lafayette St &amp; E 8 St"/>
    <s v="E 7 St &amp; Avenue A"/>
    <x v="163"/>
    <d v="2017-06-29T16:43:50"/>
    <s v="29-06-2017"/>
    <d v="2017-06-29T16:47:59"/>
    <x v="157"/>
  </r>
  <r>
    <s v="E 4 St &amp; 2 Ave"/>
    <s v="E 10 St &amp; Avenue A"/>
    <x v="164"/>
    <d v="2017-03-10T23:15:15"/>
    <s v="10-03-2017"/>
    <d v="2017-03-10T23:29:20"/>
    <x v="158"/>
  </r>
  <r>
    <s v="Lexington Ave &amp; E 63 St"/>
    <s v="W 55 St &amp; 6 Ave"/>
    <x v="165"/>
    <d v="2017-02-11T15:36:29"/>
    <s v="11-02-2017"/>
    <d v="2017-02-11T15:51:13"/>
    <x v="159"/>
  </r>
  <r>
    <s v="N 6 St &amp; Bedford Ave"/>
    <s v="Franklin St &amp; Dupont St"/>
    <x v="166"/>
    <d v="2017-06-04T14:41:04"/>
    <s v="04-06-2017"/>
    <d v="2017-06-04T14:49:34"/>
    <x v="160"/>
  </r>
  <r>
    <s v="West St &amp; Chambers St"/>
    <s v="E 4 St &amp; 2 Ave"/>
    <x v="167"/>
    <d v="2017-01-01T19:12:56"/>
    <s v="01-01-2017"/>
    <d v="2017-01-01T19:31:44"/>
    <x v="161"/>
  </r>
  <r>
    <s v="Lafayette St &amp; E 8 St"/>
    <s v="12 Ave &amp; W 40 St"/>
    <x v="168"/>
    <d v="2017-04-21T15:02:30"/>
    <s v="21-04-2017"/>
    <d v="2017-04-21T15:08:13"/>
    <x v="162"/>
  </r>
  <r>
    <s v="Greenwich St &amp; W Houston St"/>
    <s v="11 Ave &amp; W 27 St"/>
    <x v="169"/>
    <d v="2017-06-21T12:02:33"/>
    <s v="21-06-2017"/>
    <d v="2017-06-21T12:08:59"/>
    <x v="163"/>
  </r>
  <r>
    <s v="9 Ave &amp; W 22 St"/>
    <s v="W 22 St &amp; 8 Ave"/>
    <x v="170"/>
    <d v="2017-06-17T18:46:23"/>
    <s v="17-06-2017"/>
    <d v="2017-06-17T18:54:19"/>
    <x v="164"/>
  </r>
  <r>
    <s v="Barclay St &amp; Church St"/>
    <s v="Fulton St &amp; Broadway"/>
    <x v="171"/>
    <d v="2017-04-24T23:33:49"/>
    <s v="24-04-2017"/>
    <d v="2017-04-24T23:46:13"/>
    <x v="165"/>
  </r>
  <r>
    <s v="W 24 St &amp; 7 Ave"/>
    <s v="West St &amp; Chambers St"/>
    <x v="172"/>
    <d v="2017-01-30T20:29:56"/>
    <s v="30-01-2017"/>
    <d v="2017-01-30T20:43:33"/>
    <x v="48"/>
  </r>
  <r>
    <s v="W 26 St &amp; 8 Ave"/>
    <s v="W 38 St &amp; 8 Ave"/>
    <x v="22"/>
    <d v="2017-06-09T11:44:04"/>
    <s v="09-06-2017"/>
    <d v="2017-06-09T12:10:35"/>
    <x v="166"/>
  </r>
  <r>
    <s v="Kent Ave &amp; N 7 St"/>
    <s v="Metropolitan Ave &amp; Bedford Ave"/>
    <x v="173"/>
    <d v="2017-06-08T16:51:14"/>
    <s v="08-06-2017"/>
    <d v="2017-06-08T17:05:55"/>
    <x v="167"/>
  </r>
  <r>
    <s v="Central Park West &amp; W 85 St"/>
    <s v="Central Park S &amp; 6 Ave"/>
    <x v="174"/>
    <d v="2017-04-02T17:00:12"/>
    <s v="02-04-2017"/>
    <d v="2017-04-02T17:01:28"/>
    <x v="168"/>
  </r>
  <r>
    <s v="West Thames St"/>
    <s v="Centre St &amp; Worth St"/>
    <x v="175"/>
    <d v="2017-06-24T11:06:51"/>
    <s v="24-06-2017"/>
    <d v="2017-06-24T11:09:59"/>
    <x v="169"/>
  </r>
  <r>
    <s v="6 Ave &amp; Canal St"/>
    <s v="Carmine St &amp; 6 Ave"/>
    <x v="176"/>
    <d v="2017-04-09T16:25:54"/>
    <s v="09-04-2017"/>
    <d v="2017-04-09T16:45:31"/>
    <x v="170"/>
  </r>
  <r>
    <s v="Cathedral Pkwy &amp; Broadway"/>
    <s v="W 52 St &amp; 6 Ave"/>
    <x v="177"/>
    <d v="2017-04-07T19:48:41"/>
    <s v="07-04-2017"/>
    <d v="2017-04-07T19:53:46"/>
    <x v="171"/>
  </r>
  <r>
    <s v="W 41 St &amp; 8 Ave"/>
    <s v="6 Ave &amp; W 33 St"/>
    <x v="178"/>
    <d v="2017-05-04T17:31:59"/>
    <s v="04-05-2017"/>
    <d v="2017-05-04T17:35:34"/>
    <x v="28"/>
  </r>
  <r>
    <s v="1 Ave &amp; E 62 St"/>
    <s v="E 47 St &amp; 1 Ave"/>
    <x v="179"/>
    <d v="2017-03-29T07:59:56"/>
    <s v="29-03-2017"/>
    <d v="2017-03-29T08:08:47"/>
    <x v="172"/>
  </r>
  <r>
    <s v="Duane St &amp; Greenwich St"/>
    <s v="Cathedral Pkwy &amp; Broadway"/>
    <x v="180"/>
    <d v="2017-06-15T07:05:49"/>
    <s v="15-06-2017"/>
    <d v="2017-06-15T07:17:44"/>
    <x v="173"/>
  </r>
  <r>
    <s v="W 14 St &amp; The High Line"/>
    <s v="W 88 St &amp; West End Ave"/>
    <x v="181"/>
    <d v="2017-06-24T22:21:47"/>
    <s v="24-06-2017"/>
    <d v="2017-06-24T22:41:18"/>
    <x v="174"/>
  </r>
  <r>
    <s v="Barrow St &amp; Hudson St"/>
    <s v="Bank St &amp; Hudson St"/>
    <x v="182"/>
    <d v="2017-06-28T08:49:18"/>
    <s v="28-06-2017"/>
    <d v="2017-06-28T09:14:23"/>
    <x v="175"/>
  </r>
  <r>
    <s v="Pershing Square North"/>
    <s v="W 31 St &amp; 7 Ave"/>
    <x v="183"/>
    <d v="2017-01-29T12:55:11"/>
    <s v="29-01-2017"/>
    <d v="2017-01-29T12:59:36"/>
    <x v="176"/>
  </r>
  <r>
    <s v="E 60 St &amp; York Ave"/>
    <s v="W 63 St &amp; Broadway"/>
    <x v="184"/>
    <d v="2017-05-14T11:06:58"/>
    <s v="14-05-2017"/>
    <d v="2017-05-14T11:14:27"/>
    <x v="177"/>
  </r>
  <r>
    <s v="Cliff St &amp; Fulton St"/>
    <s v="E 23 St &amp; 1 Ave"/>
    <x v="185"/>
    <d v="2017-04-13T18:40:45"/>
    <s v="13-04-2017"/>
    <d v="2017-04-13T19:15:22"/>
    <x v="178"/>
  </r>
  <r>
    <s v="3 Ave &amp; E 62 St"/>
    <s v="E 20 St &amp; 2 Ave"/>
    <x v="186"/>
    <d v="2017-04-08T16:51:06"/>
    <s v="08-04-2017"/>
    <d v="2017-04-08T17:21:20"/>
    <x v="179"/>
  </r>
  <r>
    <s v="E 30 St &amp; Park Ave S"/>
    <s v="E 23 St &amp; 1 Ave"/>
    <x v="187"/>
    <d v="2017-02-24T17:59:35"/>
    <s v="24-02-2017"/>
    <d v="2017-02-24T18:03:06"/>
    <x v="180"/>
  </r>
  <r>
    <s v="Grand Army Plaza &amp; Central Park S"/>
    <s v="W 70 St &amp; Amsterdam Ave"/>
    <x v="188"/>
    <d v="2017-05-05T09:03:08"/>
    <s v="05-05-2017"/>
    <d v="2017-05-05T09:10:51"/>
    <x v="181"/>
  </r>
  <r>
    <s v="1 Ave &amp; E 94 St"/>
    <s v="Madison Ave &amp; E 99 St"/>
    <x v="189"/>
    <d v="2017-04-08T09:02:24"/>
    <s v="08-04-2017"/>
    <d v="2017-04-08T09:21:25"/>
    <x v="182"/>
  </r>
  <r>
    <s v="Berkeley Pl &amp; 6 Ave"/>
    <s v="Berkeley Pl &amp; 6 Ave"/>
    <x v="190"/>
    <d v="2017-03-21T18:27:02"/>
    <s v="21-03-2017"/>
    <d v="2017-03-21T18:46:54"/>
    <x v="183"/>
  </r>
  <r>
    <s v="E 32 St &amp; Park Ave"/>
    <s v="E 45 St &amp; 3 Ave"/>
    <x v="191"/>
    <d v="2017-06-14T18:45:37"/>
    <s v="14-06-2017"/>
    <d v="2017-06-14T19:22:44"/>
    <x v="184"/>
  </r>
  <r>
    <s v="W 52 St &amp; 9 Ave"/>
    <s v="Broadway &amp; W 55 St"/>
    <x v="192"/>
    <d v="2017-06-20T14:10:58"/>
    <s v="20-06-2017"/>
    <d v="2017-06-20T14:20:34"/>
    <x v="185"/>
  </r>
  <r>
    <s v="W 37 St &amp; 10 Ave"/>
    <s v="W 41 St &amp; 8 Ave"/>
    <x v="193"/>
    <d v="2017-05-19T15:50:18"/>
    <s v="19-05-2017"/>
    <d v="2017-05-19T16:07:11"/>
    <x v="186"/>
  </r>
  <r>
    <s v="Carmine St &amp; 6 Ave"/>
    <s v="Front St &amp; Maiden Ln"/>
    <x v="194"/>
    <d v="2017-04-19T08:49:16"/>
    <s v="19-04-2017"/>
    <d v="2017-04-19T08:56:29"/>
    <x v="45"/>
  </r>
  <r>
    <s v="Driggs Ave &amp; Lorimer St"/>
    <s v="N 8 St &amp; Driggs Ave"/>
    <x v="195"/>
    <d v="2017-04-03T09:33:57"/>
    <s v="03-04-2017"/>
    <d v="2017-04-03T09:55:43"/>
    <x v="187"/>
  </r>
  <r>
    <s v="E 55 St &amp; 2 Ave"/>
    <s v="E 15 St &amp; 3 Ave"/>
    <x v="196"/>
    <d v="2017-01-05T11:56:43"/>
    <s v="05-01-2017"/>
    <d v="2017-01-05T12:01:29"/>
    <x v="188"/>
  </r>
  <r>
    <s v="E 7 St &amp; Avenue A"/>
    <s v="Clinton St &amp; Grand St"/>
    <x v="197"/>
    <d v="2017-01-12T15:34:42"/>
    <s v="12-01-2017"/>
    <d v="2017-01-12T15:38:02"/>
    <x v="189"/>
  </r>
  <r>
    <s v="Centre St &amp; Chambers St"/>
    <s v="E 7 St &amp; Avenue A"/>
    <x v="198"/>
    <d v="2017-02-25T09:29:22"/>
    <s v="25-02-2017"/>
    <d v="2017-02-25T09:34:25"/>
    <x v="190"/>
  </r>
  <r>
    <s v="11 Ave &amp; W 41 St"/>
    <s v="Broadway &amp; W 49 St"/>
    <x v="199"/>
    <d v="2017-06-21T23:59:03"/>
    <s v="21-06-2017"/>
    <d v="2017-06-22T00:19:58"/>
    <x v="147"/>
  </r>
  <r>
    <s v="5 Ave &amp; E 93 St"/>
    <s v="12 Ave &amp; W 40 St"/>
    <x v="200"/>
    <d v="2017-06-20T16:58:31"/>
    <s v="20-06-2017"/>
    <d v="2017-06-20T17:01:58"/>
    <x v="191"/>
  </r>
  <r>
    <s v="Washington Pl &amp; Broadway"/>
    <s v="E 4 St &amp; 2 Ave"/>
    <x v="201"/>
    <d v="2017-05-14T19:03:42"/>
    <s v="14-05-2017"/>
    <d v="2017-05-14T19:21:48"/>
    <x v="192"/>
  </r>
  <r>
    <s v="Fulton St &amp; Broadway"/>
    <s v="Allen St &amp; Stanton St"/>
    <x v="202"/>
    <d v="2017-06-22T23:23:20"/>
    <s v="22-06-2017"/>
    <d v="2017-06-22T23:31:54"/>
    <x v="193"/>
  </r>
  <r>
    <s v="Centre St &amp; Chambers St"/>
    <s v="Spruce St &amp; Nassau St"/>
    <x v="203"/>
    <d v="2017-04-08T02:08:18"/>
    <s v="08-04-2017"/>
    <d v="2017-04-08T02:20:51"/>
    <x v="194"/>
  </r>
  <r>
    <s v="E 58 St &amp; Madison Ave"/>
    <s v="Pershing Square North"/>
    <x v="204"/>
    <d v="2017-03-05T16:01:29"/>
    <s v="05-03-2017"/>
    <d v="2017-03-05T16:12:37"/>
    <x v="195"/>
  </r>
  <r>
    <s v="W 87 St  &amp; Amsterdam Ave"/>
    <s v="11 Ave &amp; W 59 St"/>
    <x v="205"/>
    <d v="2017-04-13T13:27:15"/>
    <s v="13-04-2017"/>
    <d v="2017-04-13T13:52:24"/>
    <x v="196"/>
  </r>
  <r>
    <s v="W 20 St &amp; 11 Ave"/>
    <s v="W 18 St &amp; 6 Ave"/>
    <x v="206"/>
    <d v="2017-04-25T23:59:00"/>
    <s v="25-04-2017"/>
    <d v="2017-04-26T00:03:14"/>
    <x v="96"/>
  </r>
  <r>
    <s v="W 39 St &amp; 9 Ave"/>
    <s v="Pershing Square South"/>
    <x v="207"/>
    <d v="2017-03-27T18:12:38"/>
    <s v="27-03-2017"/>
    <d v="2017-03-27T18:30:57"/>
    <x v="197"/>
  </r>
  <r>
    <s v="6 Ave &amp; W 33 St"/>
    <s v="E 16 St &amp; 5 Ave"/>
    <x v="208"/>
    <d v="2017-06-01T14:49:27"/>
    <s v="01-06-2017"/>
    <d v="2017-06-01T15:18:07"/>
    <x v="198"/>
  </r>
  <r>
    <s v="Central Park S &amp; 6 Ave"/>
    <s v="5 Ave &amp; E 88 St"/>
    <x v="209"/>
    <d v="2017-05-11T18:04:15"/>
    <s v="11-05-2017"/>
    <d v="2017-05-11T18:33:57"/>
    <x v="199"/>
  </r>
  <r>
    <s v="Clinton St &amp; Joralemon St"/>
    <s v="Kane St &amp; Clinton St"/>
    <x v="210"/>
    <d v="2017-01-13T20:19:24"/>
    <s v="13-01-2017"/>
    <d v="2017-01-13T20:28:35"/>
    <x v="200"/>
  </r>
  <r>
    <s v="6 Ave &amp; Canal St"/>
    <s v="W 15 St &amp; 7 Ave"/>
    <x v="211"/>
    <d v="2017-03-25T13:35:15"/>
    <s v="25-03-2017"/>
    <d v="2017-03-25T13:41:57"/>
    <x v="201"/>
  </r>
  <r>
    <s v="W 56 St &amp; 10 Ave"/>
    <s v="Broadway &amp; W 56 St"/>
    <x v="212"/>
    <d v="2017-01-20T09:20:14"/>
    <s v="20-01-2017"/>
    <d v="2017-01-20T09:27:36"/>
    <x v="25"/>
  </r>
  <r>
    <s v="South End Ave &amp; Liberty St"/>
    <s v="South End Ave &amp; Liberty St"/>
    <x v="213"/>
    <d v="2017-04-24T20:33:21"/>
    <s v="24-04-2017"/>
    <d v="2017-04-24T20:39:41"/>
    <x v="86"/>
  </r>
  <r>
    <s v="Fulton St &amp; Rockwell Pl"/>
    <s v="Clermont Ave &amp; Lafayette Ave"/>
    <x v="214"/>
    <d v="2017-02-19T10:33:36"/>
    <s v="19-02-2017"/>
    <d v="2017-02-19T11:03:57"/>
    <x v="202"/>
  </r>
  <r>
    <s v="E 47 St &amp; Park Ave"/>
    <s v="E 39 St &amp; 2 Ave"/>
    <x v="215"/>
    <d v="2017-04-12T18:38:19"/>
    <s v="12-04-2017"/>
    <d v="2017-04-12T18:42:52"/>
    <x v="101"/>
  </r>
  <r>
    <s v="E 12 St &amp; 3 Ave"/>
    <s v="Allen St &amp; Rivington St"/>
    <x v="216"/>
    <d v="2017-04-05T18:06:40"/>
    <s v="05-04-2017"/>
    <d v="2017-04-05T18:17:11"/>
    <x v="203"/>
  </r>
  <r>
    <s v="S 4 St &amp; Rodney St"/>
    <s v="Clinton St &amp; Grand St"/>
    <x v="217"/>
    <d v="2017-06-04T19:22:44"/>
    <s v="04-06-2017"/>
    <d v="2017-06-04T19:28:31"/>
    <x v="204"/>
  </r>
  <r>
    <s v="Central Park S &amp; 6 Ave"/>
    <s v="W 67 St &amp; Broadway"/>
    <x v="218"/>
    <d v="2017-06-21T07:55:36"/>
    <s v="21-06-2017"/>
    <d v="2017-06-21T07:57:14"/>
    <x v="205"/>
  </r>
  <r>
    <s v="Old Fulton St"/>
    <s v="Old Fulton St"/>
    <x v="219"/>
    <d v="2017-06-20T22:02:34"/>
    <s v="20-06-2017"/>
    <d v="2017-06-20T22:07:39"/>
    <x v="171"/>
  </r>
  <r>
    <s v="Allen St &amp; Stanton St"/>
    <s v="Pike St &amp; E Broadway"/>
    <x v="220"/>
    <d v="2017-04-24T17:46:18"/>
    <s v="24-04-2017"/>
    <d v="2017-04-24T17:51:36"/>
    <x v="146"/>
  </r>
  <r>
    <s v="8 Ave &amp; W 33 St"/>
    <s v="Broadway &amp; W 49 St"/>
    <x v="221"/>
    <d v="2017-06-17T21:23:57"/>
    <s v="17-06-2017"/>
    <d v="2017-06-17T21:32:12"/>
    <x v="206"/>
  </r>
  <r>
    <s v="Greenwich St &amp; Hubert St"/>
    <s v="Reade St &amp; Broadway"/>
    <x v="222"/>
    <d v="2017-06-25T10:17:15"/>
    <s v="25-06-2017"/>
    <d v="2017-06-25T10:40:24"/>
    <x v="34"/>
  </r>
  <r>
    <s v="Union Ave &amp; Wallabout St"/>
    <s v="Division Ave &amp; Hooper St"/>
    <x v="223"/>
    <d v="2017-05-19T17:58:47"/>
    <s v="19-05-2017"/>
    <d v="2017-05-19T18:15:59"/>
    <x v="207"/>
  </r>
  <r>
    <s v="Lafayette St &amp; E 8 St"/>
    <s v="Division St &amp; Bowery"/>
    <x v="224"/>
    <d v="2017-06-29T14:52:49"/>
    <s v="29-06-2017"/>
    <d v="2017-06-29T16:55:56"/>
    <x v="208"/>
  </r>
  <r>
    <s v="Henry St &amp; Grand St"/>
    <s v="Clinton St &amp; Grand St"/>
    <x v="225"/>
    <d v="2017-01-29T03:06:11"/>
    <s v="29-01-2017"/>
    <d v="2017-01-29T03:10:39"/>
    <x v="209"/>
  </r>
  <r>
    <s v="Broadway &amp; W 60 St"/>
    <s v="Grand Army Plaza &amp; Central Park S"/>
    <x v="226"/>
    <d v="2017-05-16T08:30:37"/>
    <s v="16-05-2017"/>
    <d v="2017-05-16T08:35:33"/>
    <x v="210"/>
  </r>
  <r>
    <s v="W 31 St &amp; 7 Ave"/>
    <s v="E 11 St &amp; 2 Ave"/>
    <x v="227"/>
    <d v="2017-03-06T17:13:46"/>
    <s v="06-03-2017"/>
    <d v="2017-03-06T17:18:12"/>
    <x v="211"/>
  </r>
  <r>
    <s v="Pershing Square North"/>
    <s v="W 33 St &amp; 7 Ave"/>
    <x v="228"/>
    <d v="2017-04-21T09:18:43"/>
    <s v="21-04-2017"/>
    <d v="2017-04-21T09:23:52"/>
    <x v="212"/>
  </r>
  <r>
    <s v="FDR Drive &amp; E 35 St"/>
    <s v="Broadway &amp; W 56 St"/>
    <x v="229"/>
    <d v="2017-06-20T12:05:32"/>
    <s v="20-06-2017"/>
    <d v="2017-06-20T12:15:25"/>
    <x v="102"/>
  </r>
  <r>
    <s v="Pershing Square North"/>
    <s v="W 33 St &amp; 7 Ave"/>
    <x v="228"/>
    <d v="2017-06-18T09:10:14"/>
    <s v="18-06-2017"/>
    <d v="2017-06-18T09:12:47"/>
    <x v="213"/>
  </r>
  <r>
    <s v="5 Ave &amp; E 88 St"/>
    <s v="W 92 St &amp; Broadway"/>
    <x v="230"/>
    <d v="2017-04-23T17:35:27"/>
    <s v="23-04-2017"/>
    <d v="2017-04-23T17:53:03"/>
    <x v="214"/>
  </r>
  <r>
    <s v="Broadway &amp; Roebling St"/>
    <s v="1 Ave &amp; E 18 St"/>
    <x v="231"/>
    <d v="2017-05-11T17:50:39"/>
    <s v="11-05-2017"/>
    <d v="2017-05-11T18:08:27"/>
    <x v="215"/>
  </r>
  <r>
    <s v="Washington St &amp; Gansevoort St"/>
    <s v="Clinton St &amp; Grand St"/>
    <x v="232"/>
    <d v="2017-03-07T15:59:04"/>
    <s v="07-03-2017"/>
    <d v="2017-03-07T16:06:18"/>
    <x v="216"/>
  </r>
  <r>
    <s v="Hudson St &amp; Reade St"/>
    <s v="Cleveland Pl &amp; Spring St"/>
    <x v="233"/>
    <d v="2017-06-10T15:25:41"/>
    <s v="10-06-2017"/>
    <d v="2017-06-10T15:41:09"/>
    <x v="217"/>
  </r>
  <r>
    <s v="Broadway &amp; W 36 St"/>
    <s v="Broadway &amp; E 22 St"/>
    <x v="234"/>
    <d v="2017-03-09T17:17:49"/>
    <s v="09-03-2017"/>
    <d v="2017-03-09T17:24:45"/>
    <x v="218"/>
  </r>
  <r>
    <s v="2 Ave &amp; E 99 St"/>
    <s v="5 Ave &amp; E 63 St"/>
    <x v="235"/>
    <d v="2017-02-25T12:08:58"/>
    <s v="25-02-2017"/>
    <d v="2017-02-25T12:30:50"/>
    <x v="219"/>
  </r>
  <r>
    <s v="MacDougal St &amp; Prince St"/>
    <s v="8 Ave &amp; W 16 St"/>
    <x v="236"/>
    <d v="2017-02-25T21:32:13"/>
    <s v="25-02-2017"/>
    <d v="2017-02-25T21:54:09"/>
    <x v="220"/>
  </r>
  <r>
    <s v="E 23 St &amp; 1 Ave"/>
    <s v="Cooper Square &amp; E 7 St"/>
    <x v="237"/>
    <d v="2017-05-26T15:45:50"/>
    <s v="26-05-2017"/>
    <d v="2017-05-26T16:12:25"/>
    <x v="221"/>
  </r>
  <r>
    <s v="E 15 St &amp; 3 Ave"/>
    <s v="E 25 St &amp; 2 Ave"/>
    <x v="238"/>
    <d v="2017-05-22T08:57:28"/>
    <s v="22-05-2017"/>
    <d v="2017-05-22T09:03:23"/>
    <x v="222"/>
  </r>
  <r>
    <s v="West St &amp; Chambers St"/>
    <s v="11 Ave &amp; W 59 St"/>
    <x v="239"/>
    <d v="2017-05-14T11:27:56"/>
    <s v="14-05-2017"/>
    <d v="2017-05-14T11:38:12"/>
    <x v="223"/>
  </r>
  <r>
    <s v="Henry St &amp; Grand St"/>
    <s v="E 76 St &amp; 3 Ave"/>
    <x v="240"/>
    <d v="2017-05-17T15:11:57"/>
    <s v="17-05-2017"/>
    <d v="2017-05-17T15:32:00"/>
    <x v="103"/>
  </r>
  <r>
    <s v="8 Ave &amp; W 31 St"/>
    <s v="Greenwich Ave &amp; 8 Ave"/>
    <x v="241"/>
    <d v="2017-05-24T09:29:15"/>
    <s v="24-05-2017"/>
    <d v="2017-05-24T09:37:23"/>
    <x v="224"/>
  </r>
  <r>
    <s v="W 31 St &amp; 7 Ave"/>
    <s v="Cleveland Pl &amp; Spring St"/>
    <x v="242"/>
    <d v="2017-05-16T13:35:51"/>
    <s v="16-05-2017"/>
    <d v="2017-05-16T13:43:17"/>
    <x v="225"/>
  </r>
  <r>
    <s v="Pershing Square North"/>
    <s v="E 17 St &amp; Broadway"/>
    <x v="243"/>
    <d v="2017-04-06T19:26:54"/>
    <s v="06-04-2017"/>
    <d v="2017-04-06T19:35:15"/>
    <x v="226"/>
  </r>
  <r>
    <s v="Riverside Dr &amp; W 104 St"/>
    <s v="W 106 St &amp; Amsterdam Ave"/>
    <x v="244"/>
    <d v="2017-06-12T21:10:48"/>
    <s v="12-06-2017"/>
    <d v="2017-06-12T21:40:25"/>
    <x v="227"/>
  </r>
  <r>
    <s v="W 13 St &amp; 5 Ave"/>
    <s v="Washington Pl &amp; 6 Ave"/>
    <x v="245"/>
    <d v="2017-06-14T17:17:07"/>
    <s v="14-06-2017"/>
    <d v="2017-06-14T17:56:25"/>
    <x v="228"/>
  </r>
  <r>
    <s v="W 82 St &amp; Central Park West"/>
    <s v="5 Ave &amp; E 88 St"/>
    <x v="246"/>
    <d v="2017-01-05T06:44:31"/>
    <s v="05-01-2017"/>
    <d v="2017-01-05T06:50:55"/>
    <x v="229"/>
  </r>
  <r>
    <s v="S 4 St &amp; Rodney St"/>
    <s v="Throop Ave &amp; Myrtle Ave"/>
    <x v="247"/>
    <d v="2017-04-19T18:20:49"/>
    <s v="19-04-2017"/>
    <d v="2017-04-19T18:35:59"/>
    <x v="230"/>
  </r>
  <r>
    <s v="MacDougal St &amp; Prince St"/>
    <s v="Broad St &amp; Bridge St"/>
    <x v="248"/>
    <d v="2017-02-21T08:17:11"/>
    <s v="21-02-2017"/>
    <d v="2017-02-21T08:26:21"/>
    <x v="231"/>
  </r>
  <r>
    <s v="Columbus Ave &amp; W 72 St"/>
    <s v="E 17 St &amp; Broadway"/>
    <x v="249"/>
    <d v="2017-05-02T20:47:42"/>
    <s v="02-05-2017"/>
    <d v="2017-05-02T20:50:17"/>
    <x v="232"/>
  </r>
  <r>
    <s v="W 52 St &amp; 11 Ave"/>
    <s v="E 7 St &amp; Avenue A"/>
    <x v="250"/>
    <d v="2017-01-22T11:20:21"/>
    <s v="22-01-2017"/>
    <d v="2017-01-22T11:23:33"/>
    <x v="233"/>
  </r>
  <r>
    <s v="Bayard St &amp; Baxter St"/>
    <s v="Peck Slip &amp; Front St"/>
    <x v="251"/>
    <d v="2017-02-14T07:39:33"/>
    <s v="14-02-2017"/>
    <d v="2017-02-14T07:55:13"/>
    <x v="234"/>
  </r>
  <r>
    <s v="E 2 St &amp; Avenue C"/>
    <s v="Great Jones St"/>
    <x v="252"/>
    <d v="2017-05-02T15:23:49"/>
    <s v="02-05-2017"/>
    <d v="2017-05-02T16:02:07"/>
    <x v="235"/>
  </r>
  <r>
    <s v="Lafayette St &amp; E 8 St"/>
    <s v="South St &amp; Gouverneur Ln"/>
    <x v="253"/>
    <d v="2017-04-18T07:44:05"/>
    <s v="18-04-2017"/>
    <d v="2017-04-18T07:57:20"/>
    <x v="236"/>
  </r>
  <r>
    <s v="E 25 St &amp; 1 Ave"/>
    <s v="E 7 St &amp; Avenue A"/>
    <x v="254"/>
    <d v="2017-02-24T07:57:27"/>
    <s v="24-02-2017"/>
    <d v="2017-02-24T08:20:25"/>
    <x v="237"/>
  </r>
  <r>
    <s v="Brooklyn Bridge Park - Pier 2"/>
    <s v="Cadman Plaza E &amp; Tillary St"/>
    <x v="255"/>
    <d v="2017-05-04T18:03:27"/>
    <s v="04-05-2017"/>
    <d v="2017-05-04T18:57:06"/>
    <x v="238"/>
  </r>
  <r>
    <s v="Commerce St &amp; Van Brunt St"/>
    <s v="Atlantic Ave &amp; Furman St"/>
    <x v="256"/>
    <d v="2017-04-13T21:13:20"/>
    <s v="13-04-2017"/>
    <d v="2017-04-13T21:21:06"/>
    <x v="239"/>
  </r>
  <r>
    <s v="Jackson Ave &amp; 46 Rd"/>
    <s v="46 Ave &amp; 5 St"/>
    <x v="257"/>
    <d v="2017-01-26T07:34:53"/>
    <s v="26-01-2017"/>
    <d v="2017-01-26T07:42:20"/>
    <x v="240"/>
  </r>
  <r>
    <s v="W 20 St &amp; 8 Ave"/>
    <s v="W 26 St &amp; 8 Ave"/>
    <x v="258"/>
    <d v="2017-04-09T13:26:42"/>
    <s v="09-04-2017"/>
    <d v="2017-04-09T13:49:33"/>
    <x v="241"/>
  </r>
  <r>
    <s v="Mercer St &amp; Bleecker St"/>
    <s v="E 12 St &amp; 3 Ave"/>
    <x v="259"/>
    <d v="2017-02-25T12:56:22"/>
    <s v="25-02-2017"/>
    <d v="2017-02-25T13:03:04"/>
    <x v="201"/>
  </r>
  <r>
    <s v="Throop Ave &amp; Myrtle Ave"/>
    <s v="Forsyth St &amp; Broome St"/>
    <x v="260"/>
    <d v="2017-06-05T07:58:07"/>
    <s v="05-06-2017"/>
    <d v="2017-06-05T09:21:32"/>
    <x v="242"/>
  </r>
  <r>
    <s v="E 81 St &amp; York Ave"/>
    <s v="E 74 St &amp; 1 Ave"/>
    <x v="261"/>
    <d v="2017-05-11T07:26:25"/>
    <s v="11-05-2017"/>
    <d v="2017-05-11T07:33:31"/>
    <x v="243"/>
  </r>
  <r>
    <s v="E 4 St &amp; 2 Ave"/>
    <s v="Franklin St &amp; W Broadway"/>
    <x v="262"/>
    <d v="2017-05-17T17:57:17"/>
    <s v="17-05-2017"/>
    <d v="2017-05-17T18:06:40"/>
    <x v="244"/>
  </r>
  <r>
    <s v="E 32 St &amp; Park Ave"/>
    <s v="Cleveland Pl &amp; Spring St"/>
    <x v="263"/>
    <d v="2017-06-30T17:41:41"/>
    <s v="30-06-2017"/>
    <d v="2017-06-30T17:44:31"/>
    <x v="245"/>
  </r>
  <r>
    <s v="E 25 St &amp; 2 Ave"/>
    <s v="W 13 St &amp; 5 Ave"/>
    <x v="264"/>
    <d v="2017-06-11T13:16:47"/>
    <s v="11-06-2017"/>
    <d v="2017-06-11T13:21:20"/>
    <x v="101"/>
  </r>
  <r>
    <s v="W 13 St &amp; 6 Ave"/>
    <s v="W 24 St &amp; 7 Ave"/>
    <x v="265"/>
    <d v="2017-06-16T20:05:31"/>
    <s v="16-06-2017"/>
    <d v="2017-06-16T20:29:05"/>
    <x v="246"/>
  </r>
  <r>
    <s v="Carmine St &amp; 6 Ave"/>
    <s v="Broadway &amp; E 22 St"/>
    <x v="266"/>
    <d v="2017-03-06T21:28:34"/>
    <s v="06-03-2017"/>
    <d v="2017-03-06T21:31:43"/>
    <x v="247"/>
  </r>
  <r>
    <s v="W 41 St &amp; 8 Ave"/>
    <s v="Broadway &amp; W 53 St"/>
    <x v="267"/>
    <d v="2017-04-13T09:04:33"/>
    <s v="13-04-2017"/>
    <d v="2017-04-13T09:12:24"/>
    <x v="248"/>
  </r>
  <r>
    <s v="John St &amp; William St"/>
    <s v="Bayard St &amp; Baxter St"/>
    <x v="268"/>
    <d v="2017-02-24T09:21:39"/>
    <s v="24-02-2017"/>
    <d v="2017-02-24T09:37:58"/>
    <x v="249"/>
  </r>
  <r>
    <s v="E 25 St &amp; 1 Ave"/>
    <s v="E 24 St &amp; Park Ave S"/>
    <x v="269"/>
    <d v="2017-03-24T08:56:30"/>
    <s v="24-03-2017"/>
    <d v="2017-03-24T09:10:48"/>
    <x v="250"/>
  </r>
  <r>
    <s v="W Broadway &amp; Spring St"/>
    <s v="W 13 St &amp; 6 Ave"/>
    <x v="270"/>
    <d v="2017-06-27T13:55:05"/>
    <s v="27-06-2017"/>
    <d v="2017-06-27T14:01:27"/>
    <x v="40"/>
  </r>
  <r>
    <s v="Fulton St &amp; Rockwell Pl"/>
    <s v="W 13 St &amp; 5 Ave"/>
    <x v="271"/>
    <d v="2017-01-13T08:06:10"/>
    <s v="13-01-2017"/>
    <d v="2017-01-13T08:23:32"/>
    <x v="251"/>
  </r>
  <r>
    <s v="E 4 St &amp; 2 Ave"/>
    <s v="E 7 St &amp; Avenue A"/>
    <x v="272"/>
    <d v="2017-05-02T19:38:33"/>
    <s v="02-05-2017"/>
    <d v="2017-05-02T20:21:08"/>
    <x v="252"/>
  </r>
  <r>
    <s v="1 Ave &amp; E 68 St"/>
    <s v="E 55 St &amp; 3 Ave"/>
    <x v="273"/>
    <d v="2017-06-01T16:19:42"/>
    <s v="01-06-2017"/>
    <d v="2017-06-01T16:28:30"/>
    <x v="253"/>
  </r>
  <r>
    <s v="Banker St &amp; Meserole Ave"/>
    <s v="Metropolitan Ave &amp; Bedford Ave"/>
    <x v="274"/>
    <d v="2017-05-24T08:15:34"/>
    <s v="24-05-2017"/>
    <d v="2017-05-24T08:21:12"/>
    <x v="66"/>
  </r>
  <r>
    <s v="W 39 St &amp; 9 Ave"/>
    <s v="Broadway &amp; W 58 St"/>
    <x v="275"/>
    <d v="2017-05-24T18:02:52"/>
    <s v="24-05-2017"/>
    <d v="2017-05-24T18:12:15"/>
    <x v="244"/>
  </r>
  <r>
    <s v="W 78 St &amp; Broadway"/>
    <s v="W 47 St &amp; 10 Ave"/>
    <x v="276"/>
    <d v="2017-04-03T09:56:23"/>
    <s v="03-04-2017"/>
    <d v="2017-04-03T10:21:04"/>
    <x v="254"/>
  </r>
  <r>
    <s v="8 Ave &amp; W 16 St"/>
    <s v="W 20 St &amp; 11 Ave"/>
    <x v="277"/>
    <d v="2017-06-16T23:03:32"/>
    <s v="16-06-2017"/>
    <d v="2017-06-16T23:07:02"/>
    <x v="255"/>
  </r>
  <r>
    <s v="8 Ave &amp; W 31 St"/>
    <s v="11 Ave &amp; W 27 St"/>
    <x v="278"/>
    <d v="2017-04-18T08:42:40"/>
    <s v="18-04-2017"/>
    <d v="2017-04-18T08:48:58"/>
    <x v="256"/>
  </r>
  <r>
    <s v="E 15 St &amp; 3 Ave"/>
    <s v="E 3 St &amp; 1 Ave"/>
    <x v="279"/>
    <d v="2017-05-21T22:11:39"/>
    <s v="21-05-2017"/>
    <d v="2017-05-21T22:23:09"/>
    <x v="257"/>
  </r>
  <r>
    <s v="Cherry St"/>
    <s v="E 27 St &amp; 1 Ave"/>
    <x v="280"/>
    <d v="2017-04-29T14:12:21"/>
    <s v="29-04-2017"/>
    <d v="2017-04-29T14:36:21"/>
    <x v="258"/>
  </r>
  <r>
    <s v="Columbus Ave &amp; W 72 St"/>
    <s v="11 Ave &amp; W 59 St"/>
    <x v="281"/>
    <d v="2017-03-12T18:11:20"/>
    <s v="12-03-2017"/>
    <d v="2017-03-12T18:22:45"/>
    <x v="259"/>
  </r>
  <r>
    <s v="York St &amp; Jay St"/>
    <s v="Rivington St &amp; Chrystie St"/>
    <x v="282"/>
    <d v="2017-03-12T18:05:19"/>
    <s v="12-03-2017"/>
    <d v="2017-03-12T18:14:50"/>
    <x v="260"/>
  </r>
  <r>
    <s v="West St &amp; Chambers St"/>
    <s v="Watts St &amp; Greenwich St"/>
    <x v="283"/>
    <d v="2017-05-18T10:32:19"/>
    <s v="18-05-2017"/>
    <d v="2017-05-18T10:38:05"/>
    <x v="261"/>
  </r>
  <r>
    <s v="York St &amp; Jay St"/>
    <s v="E 5 St &amp; Avenue C"/>
    <x v="284"/>
    <d v="2017-03-09T19:28:16"/>
    <s v="09-03-2017"/>
    <d v="2017-03-09T19:35:24"/>
    <x v="262"/>
  </r>
  <r>
    <s v="Cleveland Pl &amp; Spring St"/>
    <s v="E 17 St &amp; Broadway"/>
    <x v="285"/>
    <d v="2017-05-04T20:46:06"/>
    <s v="04-05-2017"/>
    <d v="2017-05-04T21:01:08"/>
    <x v="263"/>
  </r>
  <r>
    <s v="Hudson St &amp; Reade St"/>
    <s v="Centre St &amp; Chambers St"/>
    <x v="286"/>
    <d v="2017-02-08T09:29:32"/>
    <s v="08-02-2017"/>
    <d v="2017-02-08T09:37:02"/>
    <x v="138"/>
  </r>
  <r>
    <s v="Bond St &amp; Schermerhorn St"/>
    <s v="Bond St &amp; Bergen St"/>
    <x v="287"/>
    <d v="2017-01-13T11:48:49"/>
    <s v="13-01-2017"/>
    <d v="2017-01-13T12:00:39"/>
    <x v="264"/>
  </r>
  <r>
    <s v="E 16 St &amp; 5 Ave"/>
    <s v="St Marks Pl &amp; 2 Ave"/>
    <x v="288"/>
    <d v="2017-06-07T19:07:50"/>
    <s v="07-06-2017"/>
    <d v="2017-06-07T19:13:39"/>
    <x v="265"/>
  </r>
  <r>
    <s v="5 Ave &amp; E 78 St"/>
    <s v="5 Ave &amp; E 73 St"/>
    <x v="289"/>
    <d v="2017-06-05T17:52:29"/>
    <s v="05-06-2017"/>
    <d v="2017-06-05T18:10:02"/>
    <x v="266"/>
  </r>
  <r>
    <s v="9 Ave &amp; W 22 St"/>
    <s v="W 20 St &amp; 11 Ave"/>
    <x v="290"/>
    <d v="2017-04-24T07:51:42"/>
    <s v="24-04-2017"/>
    <d v="2017-04-24T08:02:44"/>
    <x v="267"/>
  </r>
  <r>
    <s v="Columbia Heights &amp; Cranberry St"/>
    <s v="Hicks St &amp; Montague St"/>
    <x v="291"/>
    <d v="2017-04-12T07:12:29"/>
    <s v="12-04-2017"/>
    <d v="2017-04-12T07:15:41"/>
    <x v="233"/>
  </r>
  <r>
    <s v="York St &amp; Jay St"/>
    <s v="Rivington St &amp; Chrystie St"/>
    <x v="282"/>
    <d v="2017-04-12T22:58:30"/>
    <s v="12-04-2017"/>
    <d v="2017-04-12T23:01:26"/>
    <x v="268"/>
  </r>
  <r>
    <s v="W 31 St &amp; 7 Ave"/>
    <s v="E 15 St &amp; 3 Ave"/>
    <x v="292"/>
    <d v="2017-03-01T17:37:12"/>
    <s v="01-03-2017"/>
    <d v="2017-03-01T17:49:26"/>
    <x v="269"/>
  </r>
  <r>
    <s v="E 53 St &amp; Madison Ave"/>
    <s v="East End Ave &amp; E 86 St"/>
    <x v="293"/>
    <d v="2017-02-03T14:19:13"/>
    <s v="03-02-2017"/>
    <d v="2017-02-03T14:23:52"/>
    <x v="270"/>
  </r>
  <r>
    <s v="Bayard St &amp; Baxter St"/>
    <s v="Bayard St &amp; Baxter St"/>
    <x v="33"/>
    <d v="2017-05-27T09:23:46"/>
    <s v="27-05-2017"/>
    <d v="2017-05-27T09:58:45"/>
    <x v="271"/>
  </r>
  <r>
    <s v="E 16 St &amp; 5 Ave"/>
    <s v="W 33 St &amp; 7 Ave"/>
    <x v="294"/>
    <d v="2017-04-11T06:48:09"/>
    <s v="11-04-2017"/>
    <d v="2017-04-11T06:52:22"/>
    <x v="272"/>
  </r>
  <r>
    <s v="Pershing Square South"/>
    <s v="5 Ave &amp; E 29 St"/>
    <x v="295"/>
    <d v="2017-04-03T12:16:43"/>
    <s v="03-04-2017"/>
    <d v="2017-04-03T12:49:10"/>
    <x v="273"/>
  </r>
  <r>
    <s v="2 Ave &amp; E 31 St"/>
    <s v="6 Ave &amp; W 33 St"/>
    <x v="296"/>
    <d v="2017-03-13T05:46:42"/>
    <s v="13-03-2017"/>
    <d v="2017-03-13T05:56:17"/>
    <x v="274"/>
  </r>
  <r>
    <s v="E 2 St &amp; Avenue B"/>
    <s v="Barclay St &amp; Church St"/>
    <x v="297"/>
    <d v="2017-03-08T14:48:54"/>
    <s v="08-03-2017"/>
    <d v="2017-03-08T15:07:33"/>
    <x v="275"/>
  </r>
  <r>
    <s v="Riverside Dr &amp; W 72 St"/>
    <s v="West St &amp; Chambers St"/>
    <x v="298"/>
    <d v="2017-06-06T16:13:10"/>
    <s v="06-06-2017"/>
    <d v="2017-06-06T17:00:54"/>
    <x v="276"/>
  </r>
  <r>
    <s v="Carmine St &amp; 6 Ave"/>
    <s v="E 19 St &amp; 3 Ave"/>
    <x v="299"/>
    <d v="2017-03-22T17:52:30"/>
    <s v="22-03-2017"/>
    <d v="2017-03-22T18:07:59"/>
    <x v="277"/>
  </r>
  <r>
    <s v="E 13 St &amp; Avenue A"/>
    <s v="E 40 St &amp; 5 Ave"/>
    <x v="300"/>
    <d v="2017-04-23T18:30:20"/>
    <s v="23-04-2017"/>
    <d v="2017-04-23T18:43:36"/>
    <x v="0"/>
  </r>
  <r>
    <s v="5 Ave &amp; E 78 St"/>
    <s v="E 65 St &amp; 2 Ave"/>
    <x v="301"/>
    <d v="2017-03-09T18:55:24"/>
    <s v="09-03-2017"/>
    <d v="2017-03-09T19:04:54"/>
    <x v="278"/>
  </r>
  <r>
    <s v="E 55 St &amp; 2 Ave"/>
    <s v="E 81 St &amp; 3 Ave"/>
    <x v="302"/>
    <d v="2017-05-10T15:03:58"/>
    <s v="10-05-2017"/>
    <d v="2017-05-10T15:19:42"/>
    <x v="279"/>
  </r>
  <r>
    <s v="W 43 St &amp; 6 Ave"/>
    <s v="W 33 St &amp; 7 Ave"/>
    <x v="303"/>
    <d v="2017-06-22T20:25:13"/>
    <s v="22-06-2017"/>
    <d v="2017-06-22T20:59:29"/>
    <x v="280"/>
  </r>
  <r>
    <s v="York St &amp; Jay St"/>
    <s v="Old Fulton St"/>
    <x v="304"/>
    <d v="2017-03-13T17:37:57"/>
    <s v="13-03-2017"/>
    <d v="2017-03-13T17:47:57"/>
    <x v="281"/>
  </r>
  <r>
    <s v="E 10 St &amp; Avenue A"/>
    <s v="W 45 St &amp; 8 Ave"/>
    <x v="305"/>
    <d v="2017-06-20T08:10:29"/>
    <s v="20-06-2017"/>
    <d v="2017-06-20T08:31:09"/>
    <x v="282"/>
  </r>
  <r>
    <s v="Myrtle Ave &amp; Lewis Ave"/>
    <s v="DeKalb Ave &amp; S Portland Ave"/>
    <x v="306"/>
    <d v="2017-01-04T16:57:14"/>
    <s v="04-01-2017"/>
    <d v="2017-01-04T17:06:56"/>
    <x v="283"/>
  </r>
  <r>
    <s v="Murray St &amp; Greenwich St"/>
    <s v="Front St &amp; Maiden Ln"/>
    <x v="307"/>
    <d v="2017-06-20T11:41:34"/>
    <s v="20-06-2017"/>
    <d v="2017-06-20T12:13:23"/>
    <x v="134"/>
  </r>
  <r>
    <s v="E 33 St &amp; 5 Ave"/>
    <s v="W 22 St &amp; 8 Ave"/>
    <x v="308"/>
    <d v="2017-01-05T19:28:58"/>
    <s v="05-01-2017"/>
    <d v="2017-01-05T19:35:37"/>
    <x v="284"/>
  </r>
  <r>
    <s v="9 Ave &amp; W 22 St"/>
    <s v="W 20 St &amp; 7 Ave"/>
    <x v="309"/>
    <d v="2017-03-01T09:33:16"/>
    <s v="01-03-2017"/>
    <d v="2017-03-01T09:36:10"/>
    <x v="285"/>
  </r>
  <r>
    <s v="W 20 St &amp; 11 Ave"/>
    <s v="6 Ave &amp; Canal St"/>
    <x v="310"/>
    <d v="2017-05-06T13:27:21"/>
    <s v="06-05-2017"/>
    <d v="2017-05-06T13:53:20"/>
    <x v="286"/>
  </r>
  <r>
    <s v="Henry St &amp; Poplar St"/>
    <s v="Hicks St &amp; Montague St"/>
    <x v="311"/>
    <d v="2017-05-21T13:23:50"/>
    <s v="21-05-2017"/>
    <d v="2017-05-21T13:41:32"/>
    <x v="287"/>
  </r>
  <r>
    <s v="University Pl &amp; E 14 St"/>
    <s v="Mercer St &amp; Bleecker St"/>
    <x v="312"/>
    <d v="2017-06-09T16:19:59"/>
    <s v="09-06-2017"/>
    <d v="2017-06-09T16:26:33"/>
    <x v="73"/>
  </r>
  <r>
    <s v="E 91 St &amp; Park Ave"/>
    <s v="Central Park W &amp; W 96 St"/>
    <x v="313"/>
    <d v="2017-06-29T16:10:34"/>
    <s v="29-06-2017"/>
    <d v="2017-06-29T16:19:52"/>
    <x v="288"/>
  </r>
  <r>
    <s v="E 17 St &amp; Broadway"/>
    <s v="W 4 St &amp; 7 Ave S"/>
    <x v="314"/>
    <d v="2017-01-28T13:52:24"/>
    <s v="28-01-2017"/>
    <d v="2017-01-28T13:56:03"/>
    <x v="289"/>
  </r>
  <r>
    <s v="DeKalb Ave &amp; Hudson Ave"/>
    <s v="Emerson Pl &amp; Myrtle Ave"/>
    <x v="315"/>
    <d v="2017-06-12T20:45:02"/>
    <s v="12-06-2017"/>
    <d v="2017-06-12T20:56:56"/>
    <x v="290"/>
  </r>
  <r>
    <s v="W 43 St &amp; 10 Ave"/>
    <s v="W 24 St &amp; 7 Ave"/>
    <x v="316"/>
    <d v="2017-06-10T08:54:04"/>
    <s v="10-06-2017"/>
    <d v="2017-06-10T08:57:29"/>
    <x v="21"/>
  </r>
  <r>
    <s v="E 2 St &amp; 2 Ave"/>
    <s v="E 2 St &amp; Avenue B"/>
    <x v="317"/>
    <d v="2017-06-28T18:24:33"/>
    <s v="28-06-2017"/>
    <d v="2017-06-28T18:32:05"/>
    <x v="291"/>
  </r>
  <r>
    <s v="W 18 St &amp; 6 Ave"/>
    <s v="Washington Pl &amp; 6 Ave"/>
    <x v="318"/>
    <d v="2017-06-04T13:01:29"/>
    <s v="04-06-2017"/>
    <d v="2017-06-04T13:09:29"/>
    <x v="292"/>
  </r>
  <r>
    <s v="9 Ave &amp; W 22 St"/>
    <s v="Murray St &amp; Greenwich St"/>
    <x v="319"/>
    <d v="2017-01-23T13:54:01"/>
    <s v="23-01-2017"/>
    <d v="2017-01-23T14:00:06"/>
    <x v="293"/>
  </r>
  <r>
    <s v="Willoughby St &amp; Fleet St"/>
    <s v="Clinton Ave &amp; Myrtle Ave"/>
    <x v="320"/>
    <d v="2017-06-18T20:41:38"/>
    <s v="18-06-2017"/>
    <d v="2017-06-18T20:56:18"/>
    <x v="294"/>
  </r>
  <r>
    <s v="Watts St &amp; Greenwich St"/>
    <s v="Greenwich Ave &amp; 8 Ave"/>
    <x v="321"/>
    <d v="2017-01-01T18:26:30"/>
    <s v="01-01-2017"/>
    <d v="2017-01-01T18:38:43"/>
    <x v="295"/>
  </r>
  <r>
    <s v="E 27 St &amp; 1 Ave"/>
    <s v="E 7 St &amp; Avenue A"/>
    <x v="322"/>
    <d v="2017-05-26T17:51:21"/>
    <s v="26-05-2017"/>
    <d v="2017-05-26T17:57:44"/>
    <x v="296"/>
  </r>
  <r>
    <s v="Cleveland Pl &amp; Spring St"/>
    <s v="Vesey Pl &amp; River Terrace"/>
    <x v="323"/>
    <d v="2017-01-10T16:10:04"/>
    <s v="10-01-2017"/>
    <d v="2017-01-10T16:16:56"/>
    <x v="297"/>
  </r>
  <r>
    <s v="Liberty St &amp; Broadway"/>
    <s v="West St &amp; Chambers St"/>
    <x v="324"/>
    <d v="2017-06-25T18:37:01"/>
    <s v="25-06-2017"/>
    <d v="2017-06-25T19:08:39"/>
    <x v="298"/>
  </r>
  <r>
    <s v="Barrow St &amp; Hudson St"/>
    <s v="Greenwich St &amp; Hubert St"/>
    <x v="325"/>
    <d v="2017-04-12T18:18:26"/>
    <s v="12-04-2017"/>
    <d v="2017-04-12T18:23:12"/>
    <x v="188"/>
  </r>
  <r>
    <s v="W 52 St &amp; 6 Ave"/>
    <s v="1 Ave &amp; E 62 St"/>
    <x v="326"/>
    <d v="2017-06-07T13:20:57"/>
    <s v="07-06-2017"/>
    <d v="2017-06-07T13:28:22"/>
    <x v="299"/>
  </r>
  <r>
    <s v="Driggs Ave &amp; N Henry St"/>
    <s v="Graham Ave &amp; Conselyea St"/>
    <x v="327"/>
    <d v="2017-01-16T19:09:31"/>
    <s v="16-01-2017"/>
    <d v="2017-01-16T19:21:00"/>
    <x v="300"/>
  </r>
  <r>
    <s v="Suffolk St &amp; Stanton St"/>
    <s v="Henry St &amp; Grand St"/>
    <x v="328"/>
    <d v="2017-04-16T20:12:34"/>
    <s v="16-04-2017"/>
    <d v="2017-04-16T20:31:18"/>
    <x v="301"/>
  </r>
  <r>
    <s v="E 85 St &amp; 3 Ave"/>
    <s v="W 38 St &amp; 8 Ave"/>
    <x v="329"/>
    <d v="2017-06-10T09:43:47"/>
    <s v="10-06-2017"/>
    <d v="2017-06-10T09:48:53"/>
    <x v="302"/>
  </r>
  <r>
    <s v="Greenwich Ave &amp; 8 Ave"/>
    <s v="Amsterdam Ave &amp; W 82 St"/>
    <x v="330"/>
    <d v="2017-03-05T20:29:23"/>
    <s v="05-03-2017"/>
    <d v="2017-03-05T20:34:59"/>
    <x v="136"/>
  </r>
  <r>
    <s v="Richardson St &amp; N Henry St"/>
    <s v="Driggs Ave &amp; N Henry St"/>
    <x v="331"/>
    <d v="2017-06-08T17:38:44"/>
    <s v="08-06-2017"/>
    <d v="2017-06-08T17:48:31"/>
    <x v="303"/>
  </r>
  <r>
    <s v="8 Ave &amp; W 33 St"/>
    <s v="W 34 St &amp; 11 Ave"/>
    <x v="332"/>
    <d v="2017-04-26T08:27:02"/>
    <s v="26-04-2017"/>
    <d v="2017-04-26T08:32:33"/>
    <x v="304"/>
  </r>
  <r>
    <s v="MacDougal St &amp; Prince St"/>
    <s v="University Pl &amp; E 14 St"/>
    <x v="333"/>
    <d v="2017-03-22T19:31:30"/>
    <s v="22-03-2017"/>
    <d v="2017-03-22T19:36:54"/>
    <x v="51"/>
  </r>
  <r>
    <s v="Old Fulton St"/>
    <s v="York St &amp; Jay St"/>
    <x v="334"/>
    <d v="2017-02-21T08:40:42"/>
    <s v="21-02-2017"/>
    <d v="2017-02-21T09:06:16"/>
    <x v="305"/>
  </r>
  <r>
    <s v="Lexington Ave &amp; E 24 St"/>
    <s v="E 17 St &amp; Broadway"/>
    <x v="335"/>
    <d v="2017-05-26T17:04:59"/>
    <s v="26-05-2017"/>
    <d v="2017-05-26T17:35:44"/>
    <x v="306"/>
  </r>
  <r>
    <s v="Stanton St &amp; Chrystie St"/>
    <s v="Bialystoker Pl &amp; Delancey St"/>
    <x v="336"/>
    <d v="2017-05-03T19:33:19"/>
    <s v="03-05-2017"/>
    <d v="2017-05-03T19:35:26"/>
    <x v="307"/>
  </r>
  <r>
    <s v="W 13 St &amp; Hudson St"/>
    <s v="Bus Slip &amp; State St"/>
    <x v="337"/>
    <d v="2017-05-24T12:18:46"/>
    <s v="24-05-2017"/>
    <d v="2017-05-24T12:22:57"/>
    <x v="308"/>
  </r>
  <r>
    <s v="5 Ave &amp; E 78 St"/>
    <s v="E 55 St &amp; Lexington Ave"/>
    <x v="338"/>
    <d v="2017-02-24T05:58:15"/>
    <s v="24-02-2017"/>
    <d v="2017-02-24T06:07:23"/>
    <x v="309"/>
  </r>
  <r>
    <s v="Bus Slip &amp; State St"/>
    <s v="South St &amp; Gouverneur Ln"/>
    <x v="339"/>
    <d v="2017-04-29T16:57:01"/>
    <s v="29-04-2017"/>
    <d v="2017-04-29T17:01:13"/>
    <x v="310"/>
  </r>
  <r>
    <s v="W 42 St &amp; 8 Ave"/>
    <s v="W 53 St &amp; 10 Ave"/>
    <x v="340"/>
    <d v="2017-06-03T09:46:35"/>
    <s v="03-06-2017"/>
    <d v="2017-06-03T09:49:07"/>
    <x v="311"/>
  </r>
  <r>
    <s v="Broadway &amp; E 14 St"/>
    <s v="Allen St &amp; Rivington St"/>
    <x v="341"/>
    <d v="2017-01-05T16:29:01"/>
    <s v="05-01-2017"/>
    <d v="2017-01-05T16:35:35"/>
    <x v="73"/>
  </r>
  <r>
    <s v="Bond St &amp; Schermerhorn St"/>
    <s v="Concord St &amp; Bridge St"/>
    <x v="342"/>
    <d v="2017-05-31T07:53:14"/>
    <s v="31-05-2017"/>
    <d v="2017-05-31T08:10:39"/>
    <x v="312"/>
  </r>
  <r>
    <s v="Front St &amp; Maiden Ln"/>
    <s v="Leonard St &amp; Church St"/>
    <x v="343"/>
    <d v="2017-03-28T17:39:12"/>
    <s v="28-03-2017"/>
    <d v="2017-03-28T17:58:27"/>
    <x v="313"/>
  </r>
  <r>
    <s v="8 Ave &amp; W 52 St"/>
    <s v="E 59 St &amp; Madison Ave"/>
    <x v="344"/>
    <d v="2017-03-03T16:13:57"/>
    <s v="03-03-2017"/>
    <d v="2017-03-03T16:16:34"/>
    <x v="118"/>
  </r>
  <r>
    <s v="Cadman Plaza West &amp; Montague St"/>
    <s v="Willoughby Ave &amp; Hall St"/>
    <x v="345"/>
    <d v="2017-05-03T05:47:07"/>
    <s v="03-05-2017"/>
    <d v="2017-05-03T05:51:31"/>
    <x v="80"/>
  </r>
  <r>
    <s v="Grand St &amp; Elizabeth St"/>
    <s v="St James Pl &amp; Oliver St"/>
    <x v="346"/>
    <d v="2017-03-24T17:03:32"/>
    <s v="24-03-2017"/>
    <d v="2017-03-24T17:13:08"/>
    <x v="185"/>
  </r>
  <r>
    <s v="Mercer St &amp; Bleecker St"/>
    <s v="E 2 St &amp; Avenue C"/>
    <x v="347"/>
    <d v="2017-04-14T13:40:19"/>
    <s v="14-04-2017"/>
    <d v="2017-04-14T13:47:25"/>
    <x v="243"/>
  </r>
  <r>
    <s v="Rivington St &amp; Chrystie St"/>
    <s v="W Broadway &amp; Spring St"/>
    <x v="348"/>
    <d v="2017-04-03T16:59:56"/>
    <s v="03-04-2017"/>
    <d v="2017-04-03T17:09:52"/>
    <x v="314"/>
  </r>
  <r>
    <s v="Central Park W &amp; W 96 St"/>
    <s v="Central Park West &amp; W 76 St"/>
    <x v="349"/>
    <d v="2017-03-05T15:57:43"/>
    <s v="05-03-2017"/>
    <d v="2017-03-05T16:05:10"/>
    <x v="240"/>
  </r>
  <r>
    <s v="W 18 St &amp; 6 Ave"/>
    <s v="W 25 St &amp; 6 Ave"/>
    <x v="350"/>
    <d v="2017-03-30T16:24:21"/>
    <s v="30-03-2017"/>
    <d v="2017-03-30T16:40:15"/>
    <x v="315"/>
  </r>
  <r>
    <s v="Bayard St &amp; Baxter St"/>
    <s v="Duane St &amp; Greenwich St"/>
    <x v="351"/>
    <d v="2017-06-03T11:28:10"/>
    <s v="03-06-2017"/>
    <d v="2017-06-03T11:32:34"/>
    <x v="80"/>
  </r>
  <r>
    <s v="Lafayette St &amp; E 8 St"/>
    <s v="W 37 St &amp; Broadway"/>
    <x v="352"/>
    <d v="2017-06-19T14:16:03"/>
    <s v="19-06-2017"/>
    <d v="2017-06-19T14:26:29"/>
    <x v="316"/>
  </r>
  <r>
    <s v="W 100 St &amp; Manhattan Ave"/>
    <s v="W 100 St &amp; Manhattan Ave"/>
    <x v="353"/>
    <d v="2017-04-18T09:52:33"/>
    <s v="18-04-2017"/>
    <d v="2017-04-18T09:56:49"/>
    <x v="317"/>
  </r>
  <r>
    <s v="9 Ave &amp; W 22 St"/>
    <s v="E 27 St &amp; 1 Ave"/>
    <x v="354"/>
    <d v="2017-01-22T12:59:25"/>
    <s v="22-01-2017"/>
    <d v="2017-01-22T13:17:49"/>
    <x v="318"/>
  </r>
  <r>
    <s v="Graham Ave &amp; Withers St"/>
    <s v="Leonard St &amp; Boerum St"/>
    <x v="355"/>
    <d v="2017-06-26T10:08:20"/>
    <s v="26-06-2017"/>
    <d v="2017-06-26T10:11:50"/>
    <x v="255"/>
  </r>
  <r>
    <s v="W 26 St &amp; 10 Ave"/>
    <s v="W 46 St &amp; 11 Ave"/>
    <x v="356"/>
    <d v="2017-05-11T00:02:07"/>
    <s v="11-05-2017"/>
    <d v="2017-05-11T00:09:30"/>
    <x v="319"/>
  </r>
  <r>
    <s v="Catherine St &amp; Monroe St"/>
    <s v="Stanton St &amp; Chrystie St"/>
    <x v="357"/>
    <d v="2017-06-15T09:44:31"/>
    <s v="15-06-2017"/>
    <d v="2017-06-15T09:57:30"/>
    <x v="320"/>
  </r>
  <r>
    <s v="E 5 St &amp; Avenue C"/>
    <s v="South End Ave &amp; Liberty St"/>
    <x v="358"/>
    <d v="2017-01-24T22:36:13"/>
    <s v="24-01-2017"/>
    <d v="2017-01-24T22:51:49"/>
    <x v="321"/>
  </r>
  <r>
    <s v="W 46 St &amp; 11 Ave"/>
    <s v="Central Park W &amp; W 96 St"/>
    <x v="359"/>
    <d v="2017-05-19T06:45:39"/>
    <s v="19-05-2017"/>
    <d v="2017-05-19T06:57:13"/>
    <x v="322"/>
  </r>
  <r>
    <s v="W 43 St &amp; 6 Ave"/>
    <s v="Central Park West &amp; W 68 St"/>
    <x v="360"/>
    <d v="2017-06-21T00:51:14"/>
    <s v="21-06-2017"/>
    <d v="2017-06-21T00:59:12"/>
    <x v="6"/>
  </r>
  <r>
    <s v="Graham Ave &amp; Conselyea St"/>
    <s v="Bedford Ave &amp; Nassau Ave"/>
    <x v="361"/>
    <d v="2017-04-12T16:58:18"/>
    <s v="12-04-2017"/>
    <d v="2017-04-12T17:08:47"/>
    <x v="323"/>
  </r>
  <r>
    <s v="W 92 St &amp; Broadway"/>
    <s v="Broadway &amp; W 60 St"/>
    <x v="362"/>
    <d v="2017-04-09T06:42:24"/>
    <s v="09-04-2017"/>
    <d v="2017-04-09T06:48:37"/>
    <x v="324"/>
  </r>
  <r>
    <s v="E 75 St &amp; 3 Ave"/>
    <s v="Broadway &amp; W 41 St"/>
    <x v="363"/>
    <d v="2017-05-31T08:40:19"/>
    <s v="31-05-2017"/>
    <d v="2017-05-31T09:04:06"/>
    <x v="325"/>
  </r>
  <r>
    <s v="W 27 St &amp; 7 Ave"/>
    <s v="W 26 St &amp; 10 Ave"/>
    <x v="364"/>
    <d v="2017-06-10T17:07:27"/>
    <s v="10-06-2017"/>
    <d v="2017-06-10T17:54:20"/>
    <x v="326"/>
  </r>
  <r>
    <s v="E 25 St &amp; 2 Ave"/>
    <s v="5 Ave &amp; E 29 St"/>
    <x v="365"/>
    <d v="2017-04-11T17:41:17"/>
    <s v="11-04-2017"/>
    <d v="2017-04-11T17:55:11"/>
    <x v="327"/>
  </r>
  <r>
    <s v="West St &amp; Chambers St"/>
    <s v="Warren St &amp; Church St"/>
    <x v="366"/>
    <d v="2017-06-11T20:41:12"/>
    <s v="11-06-2017"/>
    <d v="2017-06-11T20:47:06"/>
    <x v="328"/>
  </r>
  <r>
    <s v="E 39 St &amp; 3 Ave"/>
    <s v="E 85 St &amp; 3 Ave"/>
    <x v="367"/>
    <d v="2017-06-24T17:09:41"/>
    <s v="24-06-2017"/>
    <d v="2017-06-24T17:24:46"/>
    <x v="329"/>
  </r>
  <r>
    <s v="W 67 St &amp; Broadway"/>
    <s v="W 54 St &amp; 9 Ave"/>
    <x v="368"/>
    <d v="2017-05-11T07:51:03"/>
    <s v="11-05-2017"/>
    <d v="2017-05-11T08:08:35"/>
    <x v="330"/>
  </r>
  <r>
    <s v="Central Park West &amp; W 85 St"/>
    <s v="Riverside Dr &amp; W 82 St"/>
    <x v="369"/>
    <d v="2017-04-21T15:09:21"/>
    <s v="21-04-2017"/>
    <d v="2017-04-21T15:16:16"/>
    <x v="331"/>
  </r>
  <r>
    <s v="E 40 St &amp; 5 Ave"/>
    <s v="Broadway &amp; W 36 St"/>
    <x v="370"/>
    <d v="2017-06-15T10:38:42"/>
    <s v="15-06-2017"/>
    <d v="2017-06-15T10:45:04"/>
    <x v="40"/>
  </r>
  <r>
    <s v="E 39 St &amp; 3 Ave"/>
    <s v="Broadway &amp; W 36 St"/>
    <x v="371"/>
    <d v="2017-04-28T15:16:55"/>
    <s v="28-04-2017"/>
    <d v="2017-04-28T15:19:43"/>
    <x v="332"/>
  </r>
  <r>
    <s v="1 Ave &amp; E 18 St"/>
    <s v="8 Ave &amp; W 16 St"/>
    <x v="372"/>
    <d v="2017-04-03T16:44:05"/>
    <s v="03-04-2017"/>
    <d v="2017-04-03T17:01:22"/>
    <x v="333"/>
  </r>
  <r>
    <s v="E 11 St &amp; 1 Ave"/>
    <s v="Great Jones St"/>
    <x v="373"/>
    <d v="2017-06-02T20:05:05"/>
    <s v="02-06-2017"/>
    <d v="2017-06-02T20:10:53"/>
    <x v="334"/>
  </r>
  <r>
    <s v="W 43 St &amp; 10 Ave"/>
    <s v="8 Ave &amp; W 52 St"/>
    <x v="374"/>
    <d v="2017-06-28T08:00:44"/>
    <s v="28-06-2017"/>
    <d v="2017-06-28T08:05:29"/>
    <x v="15"/>
  </r>
  <r>
    <s v="Division St &amp; Bowery"/>
    <s v="Broadway &amp; E 14 St"/>
    <x v="375"/>
    <d v="2017-06-27T10:07:34"/>
    <s v="27-06-2017"/>
    <d v="2017-06-27T10:11:34"/>
    <x v="137"/>
  </r>
  <r>
    <s v="William St &amp; Pine St"/>
    <s v="W 14 St &amp; The High Line"/>
    <x v="376"/>
    <d v="2017-02-02T18:30:51"/>
    <s v="02-02-2017"/>
    <d v="2017-02-02T18:38:52"/>
    <x v="335"/>
  </r>
  <r>
    <s v="Court St &amp; State St"/>
    <s v="Henry St &amp; Degraw St"/>
    <x v="377"/>
    <d v="2017-01-25T08:54:16"/>
    <s v="25-01-2017"/>
    <d v="2017-01-25T09:03:40"/>
    <x v="336"/>
  </r>
  <r>
    <s v="Broadway &amp; W 41 St"/>
    <s v="Pershing Square North"/>
    <x v="378"/>
    <d v="2017-02-19T12:05:44"/>
    <s v="19-02-2017"/>
    <d v="2017-02-19T12:19:13"/>
    <x v="337"/>
  </r>
  <r>
    <s v="2 Ave &amp; E 96 St"/>
    <s v="Madison Ave &amp; E 99 St"/>
    <x v="379"/>
    <d v="2017-02-27T16:24:58"/>
    <s v="27-02-2017"/>
    <d v="2017-02-27T16:33:00"/>
    <x v="338"/>
  </r>
  <r>
    <s v="W 92 St &amp; Broadway"/>
    <s v="Cathedral Pkwy &amp; Broadway"/>
    <x v="380"/>
    <d v="2017-01-19T18:05:19"/>
    <s v="19-01-2017"/>
    <d v="2017-01-19T18:19:23"/>
    <x v="339"/>
  </r>
  <r>
    <s v="Broadway &amp; Berry St"/>
    <s v="Lafayette Ave &amp; Fort Greene Pl"/>
    <x v="381"/>
    <d v="2017-03-09T09:20:42"/>
    <s v="09-03-2017"/>
    <d v="2017-03-09T09:38:33"/>
    <x v="340"/>
  </r>
  <r>
    <s v="Broadway &amp; W 49 St"/>
    <s v="Murray St &amp; West St"/>
    <x v="382"/>
    <d v="2017-05-15T12:54:45"/>
    <s v="15-05-2017"/>
    <d v="2017-05-15T12:58:52"/>
    <x v="341"/>
  </r>
  <r>
    <s v="South End Ave &amp; Liberty St"/>
    <s v="Bus Slip &amp; State St"/>
    <x v="383"/>
    <d v="2017-06-28T08:35:17"/>
    <s v="28-06-2017"/>
    <d v="2017-06-28T08:39:01"/>
    <x v="342"/>
  </r>
  <r>
    <s v="Allen St &amp; Rivington St"/>
    <s v="E 23 St &amp; 1 Ave"/>
    <x v="384"/>
    <d v="2017-05-17T06:54:15"/>
    <s v="17-05-2017"/>
    <d v="2017-05-17T06:59:59"/>
    <x v="343"/>
  </r>
  <r>
    <s v="E 35 St &amp; 3 Ave"/>
    <s v="E 47 St &amp; 2 Ave"/>
    <x v="385"/>
    <d v="2017-03-08T08:03:08"/>
    <s v="08-03-2017"/>
    <d v="2017-03-08T08:12:10"/>
    <x v="344"/>
  </r>
  <r>
    <s v="LaGuardia Pl &amp; W 3 St"/>
    <s v="Suffolk St &amp; Stanton St"/>
    <x v="386"/>
    <d v="2017-06-05T22:27:19"/>
    <s v="05-06-2017"/>
    <d v="2017-06-05T22:44:07"/>
    <x v="345"/>
  </r>
  <r>
    <s v="Pier 40 - Hudson River Park"/>
    <s v="Carmine St &amp; 6 Ave"/>
    <x v="387"/>
    <d v="2017-06-16T16:00:44"/>
    <s v="16-06-2017"/>
    <d v="2017-06-16T16:28:06"/>
    <x v="346"/>
  </r>
  <r>
    <s v="Pershing Square North"/>
    <s v="2 Ave &amp; E 31 St"/>
    <x v="388"/>
    <d v="2017-02-08T16:16:01"/>
    <s v="08-02-2017"/>
    <d v="2017-02-08T16:21:48"/>
    <x v="204"/>
  </r>
  <r>
    <s v="W 20 St &amp; 11 Ave"/>
    <s v="W 4 St &amp; 7 Ave S"/>
    <x v="389"/>
    <d v="2017-05-21T13:49:52"/>
    <s v="21-05-2017"/>
    <d v="2017-05-21T14:00:06"/>
    <x v="347"/>
  </r>
  <r>
    <s v="West St &amp; Chambers St"/>
    <s v="Greenwich Ave &amp; 8 Ave"/>
    <x v="390"/>
    <d v="2017-02-22T07:32:34"/>
    <s v="22-02-2017"/>
    <d v="2017-02-22T07:37:03"/>
    <x v="348"/>
  </r>
  <r>
    <s v="E 76 St &amp; 3 Ave"/>
    <s v="E 80 St &amp; 2 Ave"/>
    <x v="391"/>
    <d v="2017-06-25T15:29:09"/>
    <s v="25-06-2017"/>
    <d v="2017-06-25T15:45:38"/>
    <x v="349"/>
  </r>
  <r>
    <s v="William St &amp; Pine St"/>
    <s v="Murray St &amp; West St"/>
    <x v="392"/>
    <d v="2017-06-09T08:07:37"/>
    <s v="09-06-2017"/>
    <d v="2017-06-09T08:12:19"/>
    <x v="350"/>
  </r>
  <r>
    <s v="W 43 St &amp; 6 Ave"/>
    <s v="W 43 St &amp; 10 Ave"/>
    <x v="393"/>
    <d v="2017-04-10T07:24:43"/>
    <s v="10-04-2017"/>
    <d v="2017-04-10T07:30:32"/>
    <x v="265"/>
  </r>
  <r>
    <s v="Columbus Ave &amp; W 72 St"/>
    <s v="W 63 St &amp; Broadway"/>
    <x v="394"/>
    <d v="2017-06-06T18:14:34"/>
    <s v="06-06-2017"/>
    <d v="2017-06-06T18:29:28"/>
    <x v="351"/>
  </r>
  <r>
    <s v="Duane St &amp; Greenwich St"/>
    <s v="South End Ave &amp; Liberty St"/>
    <x v="395"/>
    <d v="2017-06-24T20:49:04"/>
    <s v="24-06-2017"/>
    <d v="2017-06-24T21:01:39"/>
    <x v="352"/>
  </r>
  <r>
    <s v="Avenue D &amp; E 12 St"/>
    <s v="E 20 St &amp; FDR Drive"/>
    <x v="396"/>
    <d v="2017-01-26T21:36:30"/>
    <s v="26-01-2017"/>
    <d v="2017-01-26T21:39:51"/>
    <x v="353"/>
  </r>
  <r>
    <s v="1 Ave &amp; E 44 St"/>
    <s v="E 55 St &amp; 2 Ave"/>
    <x v="397"/>
    <d v="2017-04-28T12:22:54"/>
    <s v="28-04-2017"/>
    <d v="2017-04-28T12:34:30"/>
    <x v="354"/>
  </r>
  <r>
    <s v="5 Ave &amp; E 88 St"/>
    <s v="Central Park North &amp; Adam Clayton Powell Blvd"/>
    <x v="398"/>
    <d v="2017-05-18T12:10:59"/>
    <s v="18-05-2017"/>
    <d v="2017-05-18T12:18:40"/>
    <x v="355"/>
  </r>
  <r>
    <s v="West St &amp; Chambers St"/>
    <s v="W 21 St &amp; 6 Ave"/>
    <x v="399"/>
    <d v="2017-04-14T09:11:27"/>
    <s v="14-04-2017"/>
    <d v="2017-04-14T09:15:10"/>
    <x v="356"/>
  </r>
  <r>
    <s v="Emerson Pl &amp; Myrtle Ave"/>
    <s v="Myrtle Ave &amp; Lewis Ave"/>
    <x v="400"/>
    <d v="2017-06-29T15:48:19"/>
    <s v="29-06-2017"/>
    <d v="2017-06-29T16:01:37"/>
    <x v="357"/>
  </r>
  <r>
    <s v="Broadway &amp; W 60 St"/>
    <s v="Columbus Ave &amp; W 72 St"/>
    <x v="401"/>
    <d v="2017-04-03T08:22:19"/>
    <s v="03-04-2017"/>
    <d v="2017-04-03T08:26:42"/>
    <x v="16"/>
  </r>
  <r>
    <s v="Albany Ave &amp; Fulton St"/>
    <s v="Lewis Ave &amp; Decatur St"/>
    <x v="402"/>
    <d v="2017-06-11T15:21:39"/>
    <s v="11-06-2017"/>
    <d v="2017-06-11T15:28:44"/>
    <x v="358"/>
  </r>
  <r>
    <s v="Cooper Square &amp; E 7 St"/>
    <s v="Vesey Pl &amp; River Terrace"/>
    <x v="403"/>
    <d v="2017-06-08T14:28:40"/>
    <s v="08-06-2017"/>
    <d v="2017-06-08T14:38:52"/>
    <x v="359"/>
  </r>
  <r>
    <s v="W 55 St &amp; 6 Ave"/>
    <s v="E 48 St &amp; 5 Ave"/>
    <x v="404"/>
    <d v="2017-04-05T09:33:29"/>
    <s v="05-04-2017"/>
    <d v="2017-04-05T09:51:41"/>
    <x v="360"/>
  </r>
  <r>
    <s v="Little West St &amp; 1 Pl"/>
    <s v="W 24 St &amp; 7 Ave"/>
    <x v="405"/>
    <d v="2017-06-19T16:49:42"/>
    <s v="19-06-2017"/>
    <d v="2017-06-19T16:59:27"/>
    <x v="361"/>
  </r>
  <r>
    <s v="Pike St &amp; E Broadway"/>
    <s v="Peck Slip &amp; Front St"/>
    <x v="406"/>
    <d v="2017-01-13T17:34:12"/>
    <s v="13-01-2017"/>
    <d v="2017-01-13T17:39:03"/>
    <x v="362"/>
  </r>
  <r>
    <s v="Broadway &amp; Roebling St"/>
    <s v="E 47 St &amp; 2 Ave"/>
    <x v="407"/>
    <d v="2017-06-08T20:01:47"/>
    <s v="08-06-2017"/>
    <d v="2017-06-08T20:04:25"/>
    <x v="363"/>
  </r>
  <r>
    <s v="Hanson Pl &amp; Ashland Pl"/>
    <s v="Washington Park"/>
    <x v="408"/>
    <d v="2017-04-07T08:03:30"/>
    <s v="07-04-2017"/>
    <d v="2017-04-07T08:19:45"/>
    <x v="364"/>
  </r>
  <r>
    <s v="W 74 St &amp; Columbus Ave"/>
    <s v="West St &amp; Chambers St"/>
    <x v="409"/>
    <d v="2017-06-13T13:07:27"/>
    <s v="13-06-2017"/>
    <d v="2017-06-13T13:12:29"/>
    <x v="365"/>
  </r>
  <r>
    <s v="E 5 St &amp; Avenue C"/>
    <s v="Washington Pl &amp; 6 Ave"/>
    <x v="410"/>
    <d v="2017-05-12T17:45:29"/>
    <s v="12-05-2017"/>
    <d v="2017-05-12T18:04:14"/>
    <x v="366"/>
  </r>
  <r>
    <s v="S Portland Ave &amp; Hanson Pl"/>
    <s v="Carroll St &amp; 6 Ave"/>
    <x v="411"/>
    <d v="2017-01-12T22:20:03"/>
    <s v="12-01-2017"/>
    <d v="2017-01-12T22:26:40"/>
    <x v="367"/>
  </r>
  <r>
    <s v="Broadway &amp; W 60 St"/>
    <s v="E 20 St &amp; Park Ave"/>
    <x v="412"/>
    <d v="2017-04-11T07:32:14"/>
    <s v="11-04-2017"/>
    <d v="2017-04-11T08:00:17"/>
    <x v="368"/>
  </r>
  <r>
    <s v="Boerum St &amp; Broadway"/>
    <s v="Hope St &amp; Union Ave"/>
    <x v="413"/>
    <d v="2017-01-26T18:32:26"/>
    <s v="26-01-2017"/>
    <d v="2017-01-26T18:38:52"/>
    <x v="163"/>
  </r>
  <r>
    <s v="Bushwick Ave &amp; Powers St"/>
    <s v="Norman Ave &amp; Leonard St - 2"/>
    <x v="414"/>
    <d v="2017-05-18T06:15:08"/>
    <s v="18-05-2017"/>
    <d v="2017-05-18T06:43:56"/>
    <x v="369"/>
  </r>
  <r>
    <s v="W 16 St &amp; The High Line"/>
    <s v="W 22 St &amp; 8 Ave"/>
    <x v="415"/>
    <d v="2017-02-22T16:47:07"/>
    <s v="22-02-2017"/>
    <d v="2017-02-22T16:55:32"/>
    <x v="370"/>
  </r>
  <r>
    <s v="Greenwich Ave &amp; Charles St"/>
    <s v="W Broadway &amp; Spring St"/>
    <x v="416"/>
    <d v="2017-05-09T17:38:17"/>
    <s v="09-05-2017"/>
    <d v="2017-05-09T17:48:35"/>
    <x v="371"/>
  </r>
  <r>
    <s v="DeKalb Ave &amp; S Portland Ave"/>
    <s v="Fulton St &amp; Rockwell Pl"/>
    <x v="417"/>
    <d v="2017-06-23T16:54:54"/>
    <s v="23-06-2017"/>
    <d v="2017-06-23T17:17:07"/>
    <x v="372"/>
  </r>
  <r>
    <s v="E 10 St &amp; Avenue A"/>
    <s v="Division St &amp; Bowery"/>
    <x v="418"/>
    <d v="2017-06-09T14:27:56"/>
    <s v="09-06-2017"/>
    <d v="2017-06-09T14:32:49"/>
    <x v="81"/>
  </r>
  <r>
    <s v="Adelphi St &amp; Myrtle Ave"/>
    <s v="Fulton St &amp; Rockwell Pl"/>
    <x v="419"/>
    <d v="2017-06-24T10:04:34"/>
    <s v="24-06-2017"/>
    <d v="2017-06-24T10:15:57"/>
    <x v="373"/>
  </r>
  <r>
    <s v="E 11 St &amp; Broadway"/>
    <s v="E 10 St &amp; Avenue A"/>
    <x v="420"/>
    <d v="2017-03-11T15:31:28"/>
    <s v="11-03-2017"/>
    <d v="2017-03-11T15:37:17"/>
    <x v="265"/>
  </r>
  <r>
    <s v="E 84 St &amp; Park Ave"/>
    <s v="1 Ave &amp; E 62 St"/>
    <x v="421"/>
    <d v="2017-05-10T11:30:19"/>
    <s v="10-05-2017"/>
    <d v="2017-05-10T11:42:13"/>
    <x v="290"/>
  </r>
  <r>
    <s v="W 42 St &amp; Dyer Ave"/>
    <s v="8 Ave &amp; W 33 St"/>
    <x v="422"/>
    <d v="2017-01-10T07:50:34"/>
    <s v="10-01-2017"/>
    <d v="2017-01-10T07:53:43"/>
    <x v="247"/>
  </r>
  <r>
    <s v="Jay St &amp; Tech Pl"/>
    <s v="Henry St &amp; Degraw St"/>
    <x v="423"/>
    <d v="2017-04-09T16:09:06"/>
    <s v="09-04-2017"/>
    <d v="2017-04-09T16:21:51"/>
    <x v="374"/>
  </r>
  <r>
    <s v="Central Park West &amp; W 68 St"/>
    <s v="Amsterdam Ave &amp; W 82 St"/>
    <x v="424"/>
    <d v="2017-06-09T07:54:11"/>
    <s v="09-06-2017"/>
    <d v="2017-06-09T07:58:49"/>
    <x v="375"/>
  </r>
  <r>
    <s v="11 Ave &amp; W 59 St"/>
    <s v="W 34 St &amp; 11 Ave"/>
    <x v="425"/>
    <d v="2017-04-09T17:46:21"/>
    <s v="09-04-2017"/>
    <d v="2017-04-09T17:52:12"/>
    <x v="47"/>
  </r>
  <r>
    <s v="E 23 St &amp; 1 Ave"/>
    <s v="E 33 St &amp; 5 Ave"/>
    <x v="426"/>
    <d v="2017-02-21T07:10:35"/>
    <s v="21-02-2017"/>
    <d v="2017-02-21T07:21:36"/>
    <x v="376"/>
  </r>
  <r>
    <s v="Vernon Blvd &amp; 50 Ave"/>
    <s v="Norman Ave &amp; Leonard St - 2"/>
    <x v="427"/>
    <d v="2017-03-09T07:54:14"/>
    <s v="09-03-2017"/>
    <d v="2017-03-09T07:59:37"/>
    <x v="377"/>
  </r>
  <r>
    <s v="University Pl &amp; E 8 St"/>
    <s v="Sullivan St &amp; Washington Sq"/>
    <x v="428"/>
    <d v="2017-05-07T22:07:53"/>
    <s v="07-05-2017"/>
    <d v="2017-05-07T22:16:27"/>
    <x v="193"/>
  </r>
  <r>
    <s v="9 Ave &amp; W 45 St"/>
    <s v="W 107 St &amp; Columbus Ave"/>
    <x v="429"/>
    <d v="2017-04-01T20:14:08"/>
    <s v="01-04-2017"/>
    <d v="2017-04-01T20:24:58"/>
    <x v="378"/>
  </r>
  <r>
    <s v="E 81 St &amp; York Ave"/>
    <s v="Amsterdam Ave &amp; W 73 St"/>
    <x v="430"/>
    <d v="2017-02-20T13:44:32"/>
    <s v="20-02-2017"/>
    <d v="2017-02-20T14:01:17"/>
    <x v="379"/>
  </r>
  <r>
    <s v="E 65 St &amp; 2 Ave"/>
    <s v="Central Park West &amp; W 76 St"/>
    <x v="431"/>
    <d v="2017-03-21T09:32:28"/>
    <s v="21-03-2017"/>
    <d v="2017-03-21T09:41:32"/>
    <x v="380"/>
  </r>
  <r>
    <s v="Broadway &amp; W 51 St"/>
    <s v="E 51 St &amp; Lexington Ave"/>
    <x v="432"/>
    <d v="2017-05-09T18:21:27"/>
    <s v="09-05-2017"/>
    <d v="2017-05-09T18:31:04"/>
    <x v="381"/>
  </r>
  <r>
    <s v="Broadway &amp; W 32 St"/>
    <s v="E 33 St &amp; 2 Ave"/>
    <x v="433"/>
    <d v="2017-06-17T20:22:12"/>
    <s v="17-06-2017"/>
    <d v="2017-06-17T20:25:10"/>
    <x v="382"/>
  </r>
  <r>
    <s v="University Pl &amp; E 14 St"/>
    <s v="Washington Pl &amp; Broadway"/>
    <x v="16"/>
    <d v="2017-02-14T20:39:56"/>
    <s v="14-02-2017"/>
    <d v="2017-02-14T21:04:11"/>
    <x v="383"/>
  </r>
  <r>
    <s v="MacDougal St &amp; Washington Sq"/>
    <s v="W 18 St &amp; 6 Ave"/>
    <x v="434"/>
    <d v="2017-06-14T19:25:14"/>
    <s v="14-06-2017"/>
    <d v="2017-06-14T19:41:42"/>
    <x v="384"/>
  </r>
  <r>
    <s v="W 49 St &amp; 8 Ave"/>
    <s v="E 10 St &amp; Avenue A"/>
    <x v="435"/>
    <d v="2017-04-20T16:36:35"/>
    <s v="20-04-2017"/>
    <d v="2017-04-20T16:47:45"/>
    <x v="385"/>
  </r>
  <r>
    <s v="W 20 St &amp; 11 Ave"/>
    <s v="9 Ave &amp; W 28 St"/>
    <x v="436"/>
    <d v="2017-06-14T07:05:27"/>
    <s v="14-06-2017"/>
    <d v="2017-06-14T07:11:07"/>
    <x v="386"/>
  </r>
  <r>
    <s v="W 17 St &amp; 8 Ave"/>
    <s v="Pershing Square North"/>
    <x v="437"/>
    <d v="2017-06-14T10:27:11"/>
    <s v="14-06-2017"/>
    <d v="2017-06-14T10:40:38"/>
    <x v="387"/>
  </r>
  <r>
    <s v="Duane St &amp; Greenwich St"/>
    <s v="Forsyth St &amp; Canal St"/>
    <x v="438"/>
    <d v="2017-01-23T16:41:55"/>
    <s v="23-01-2017"/>
    <d v="2017-01-23T16:48:08"/>
    <x v="324"/>
  </r>
  <r>
    <s v="Greenwich St &amp; W Houston St"/>
    <s v="W 38 St &amp; 8 Ave"/>
    <x v="439"/>
    <d v="2017-02-26T16:27:27"/>
    <s v="26-02-2017"/>
    <d v="2017-02-26T16:33:06"/>
    <x v="388"/>
  </r>
  <r>
    <s v="Front St &amp; Washington St"/>
    <s v="Cadman Plaza E &amp; Red Cross Pl"/>
    <x v="440"/>
    <d v="2017-06-30T15:06:14"/>
    <s v="30-06-2017"/>
    <d v="2017-06-30T15:31:48"/>
    <x v="305"/>
  </r>
  <r>
    <s v="45 Rd &amp; 11 St"/>
    <s v="Center Blvd &amp; Borden Ave"/>
    <x v="441"/>
    <d v="2017-06-17T12:00:49"/>
    <s v="17-06-2017"/>
    <d v="2017-06-17T12:06:21"/>
    <x v="389"/>
  </r>
  <r>
    <s v="E 6 St &amp; Avenue D"/>
    <s v="Forsyth St &amp; Broome St"/>
    <x v="442"/>
    <d v="2017-04-26T16:52:22"/>
    <s v="26-04-2017"/>
    <d v="2017-04-26T17:09:04"/>
    <x v="390"/>
  </r>
  <r>
    <s v="Brooklyn Bridge Park - Pier 2"/>
    <s v="E 17 St &amp; Broadway"/>
    <x v="443"/>
    <d v="2017-05-22T09:42:11"/>
    <s v="22-05-2017"/>
    <d v="2017-05-22T09:51:01"/>
    <x v="391"/>
  </r>
  <r>
    <s v="Water - Whitehall Plaza"/>
    <s v="Hanson Pl &amp; Ashland Pl"/>
    <x v="444"/>
    <d v="2017-05-25T17:13:13"/>
    <s v="25-05-2017"/>
    <d v="2017-05-25T17:28:23"/>
    <x v="230"/>
  </r>
  <r>
    <s v="Central Park S &amp; 6 Ave"/>
    <s v="W 70 St &amp; Amsterdam Ave"/>
    <x v="445"/>
    <d v="2017-03-03T09:38:15"/>
    <s v="03-03-2017"/>
    <d v="2017-03-03T09:39:58"/>
    <x v="392"/>
  </r>
  <r>
    <s v="W 43 St &amp; 6 Ave"/>
    <s v="9 Ave &amp; W 45 St"/>
    <x v="446"/>
    <d v="2017-06-23T11:20:23"/>
    <s v="23-06-2017"/>
    <d v="2017-06-23T11:34:11"/>
    <x v="393"/>
  </r>
  <r>
    <s v="5 Ave &amp; 3 St"/>
    <s v="Dean St &amp; 4 Ave"/>
    <x v="447"/>
    <d v="2017-05-11T12:46:00"/>
    <s v="11-05-2017"/>
    <d v="2017-05-11T13:00:54"/>
    <x v="351"/>
  </r>
  <r>
    <s v="E 55 St &amp; Lexington Ave"/>
    <s v="E 39 St &amp; 2 Ave"/>
    <x v="448"/>
    <d v="2017-05-12T15:35:44"/>
    <s v="12-05-2017"/>
    <d v="2017-05-12T16:19:40"/>
    <x v="394"/>
  </r>
  <r>
    <s v="W 11 St &amp; 6 Ave"/>
    <s v="1 Ave &amp; E 68 St"/>
    <x v="449"/>
    <d v="2017-03-09T18:40:57"/>
    <s v="09-03-2017"/>
    <d v="2017-03-09T19:12:51"/>
    <x v="395"/>
  </r>
  <r>
    <s v="W 17 St &amp; 8 Ave"/>
    <s v="W 27 St &amp; 7 Ave"/>
    <x v="450"/>
    <d v="2017-03-19T14:47:06"/>
    <s v="19-03-2017"/>
    <d v="2017-03-19T14:57:06"/>
    <x v="281"/>
  </r>
  <r>
    <s v="Lafayette St &amp; E 8 St"/>
    <s v="E 17 St &amp; Broadway"/>
    <x v="451"/>
    <d v="2017-04-10T11:18:57"/>
    <s v="10-04-2017"/>
    <d v="2017-04-10T11:23:42"/>
    <x v="15"/>
  </r>
  <r>
    <s v="9 Ave &amp; W 18 St"/>
    <s v="E 16 St &amp; 5 Ave"/>
    <x v="452"/>
    <d v="2017-02-03T06:55:05"/>
    <s v="03-02-2017"/>
    <d v="2017-02-03T07:01:47"/>
    <x v="201"/>
  </r>
  <r>
    <s v="W 44 St &amp; 5 Ave"/>
    <s v="W 38 St &amp; 8 Ave"/>
    <x v="453"/>
    <d v="2017-03-08T16:49:22"/>
    <s v="08-03-2017"/>
    <d v="2017-03-08T17:04:21"/>
    <x v="396"/>
  </r>
  <r>
    <s v="E 102 St &amp; 1 Ave"/>
    <s v="E 81 St &amp; York Ave"/>
    <x v="454"/>
    <d v="2017-02-03T07:41:10"/>
    <s v="03-02-2017"/>
    <d v="2017-02-03T08:07:22"/>
    <x v="397"/>
  </r>
  <r>
    <s v="Christopher St &amp; Greenwich St"/>
    <s v="W 27 St &amp; 7 Ave"/>
    <x v="455"/>
    <d v="2017-05-08T17:26:00"/>
    <s v="08-05-2017"/>
    <d v="2017-05-08T17:32:55"/>
    <x v="331"/>
  </r>
  <r>
    <s v="Meserole Ave &amp; Manhattan Ave"/>
    <s v="Berry St &amp; N 8 St"/>
    <x v="456"/>
    <d v="2017-05-21T14:56:27"/>
    <s v="21-05-2017"/>
    <d v="2017-05-21T15:06:21"/>
    <x v="398"/>
  </r>
  <r>
    <s v="Monroe St &amp; Classon Ave"/>
    <s v="Grand St &amp; Elizabeth St"/>
    <x v="457"/>
    <d v="2017-04-17T09:10:11"/>
    <s v="17-04-2017"/>
    <d v="2017-04-17T09:14:41"/>
    <x v="399"/>
  </r>
  <r>
    <s v="Eckford St &amp; Engert Ave"/>
    <s v="N 8 St &amp; Driggs Ave"/>
    <x v="458"/>
    <d v="2017-06-01T17:18:23"/>
    <s v="01-06-2017"/>
    <d v="2017-06-01T17:25:46"/>
    <x v="319"/>
  </r>
  <r>
    <s v="University Pl &amp; E 8 St"/>
    <s v="E 11 St &amp; 1 Ave"/>
    <x v="459"/>
    <d v="2017-06-09T09:15:32"/>
    <s v="09-06-2017"/>
    <d v="2017-06-09T09:23:45"/>
    <x v="400"/>
  </r>
  <r>
    <s v="Pershing Square North"/>
    <s v="E 58 St &amp; 3 Ave"/>
    <x v="460"/>
    <d v="2017-05-09T08:51:13"/>
    <s v="09-05-2017"/>
    <d v="2017-05-09T08:59:43"/>
    <x v="160"/>
  </r>
  <r>
    <s v="Broadway &amp; W 51 St"/>
    <s v="W 13 St &amp; 5 Ave"/>
    <x v="461"/>
    <d v="2017-06-23T17:25:48"/>
    <s v="23-06-2017"/>
    <d v="2017-06-23T17:31:33"/>
    <x v="401"/>
  </r>
  <r>
    <s v="W 13 St &amp; Hudson St"/>
    <s v="W 20 St &amp; 7 Ave"/>
    <x v="462"/>
    <d v="2017-05-03T09:39:51"/>
    <s v="03-05-2017"/>
    <d v="2017-05-03T10:05:30"/>
    <x v="402"/>
  </r>
  <r>
    <s v="Cadman Plaza E &amp; Tillary St"/>
    <s v="Hicks St &amp; Montague St"/>
    <x v="463"/>
    <d v="2017-04-22T10:53:24"/>
    <s v="22-04-2017"/>
    <d v="2017-04-22T10:59:05"/>
    <x v="403"/>
  </r>
  <r>
    <s v="9 Ave &amp; W 45 St"/>
    <s v="W 53 St &amp; 10 Ave"/>
    <x v="464"/>
    <d v="2017-06-05T21:37:48"/>
    <s v="05-06-2017"/>
    <d v="2017-06-05T21:44:50"/>
    <x v="404"/>
  </r>
  <r>
    <s v="MacDougal St &amp; Prince St"/>
    <s v="W 21 St &amp; 6 Ave"/>
    <x v="465"/>
    <d v="2017-01-13T17:13:10"/>
    <s v="13-01-2017"/>
    <d v="2017-01-13T17:21:06"/>
    <x v="164"/>
  </r>
  <r>
    <s v="W 38 St &amp; 8 Ave"/>
    <s v="W 20 St &amp; 11 Ave"/>
    <x v="466"/>
    <d v="2017-05-01T10:20:13"/>
    <s v="01-05-2017"/>
    <d v="2017-05-01T10:53:51"/>
    <x v="405"/>
  </r>
  <r>
    <s v="Graham Ave &amp; Grand St"/>
    <s v="Metropolitan Ave &amp; Meeker Ave"/>
    <x v="467"/>
    <d v="2017-04-03T09:32:10"/>
    <s v="03-04-2017"/>
    <d v="2017-04-03T09:36:31"/>
    <x v="406"/>
  </r>
  <r>
    <s v="E 16 St &amp; 5 Ave"/>
    <s v="6 Ave &amp; W 33 St"/>
    <x v="468"/>
    <d v="2017-05-17T13:14:11"/>
    <s v="17-05-2017"/>
    <d v="2017-05-17T13:21:37"/>
    <x v="225"/>
  </r>
  <r>
    <s v="W 27 St &amp; 7 Ave"/>
    <s v="W 95 St &amp; Broadway"/>
    <x v="469"/>
    <d v="2017-04-11T16:34:35"/>
    <s v="11-04-2017"/>
    <d v="2017-04-11T16:51:38"/>
    <x v="407"/>
  </r>
  <r>
    <s v="Barclay St &amp; Church St"/>
    <s v="Barclay St &amp; Church St"/>
    <x v="470"/>
    <d v="2017-03-21T19:53:08"/>
    <s v="21-03-2017"/>
    <d v="2017-03-21T20:00:42"/>
    <x v="408"/>
  </r>
  <r>
    <s v="W 41 St &amp; 8 Ave"/>
    <s v="21 St &amp; Queens Plaza North"/>
    <x v="471"/>
    <d v="2017-01-06T18:13:13"/>
    <s v="06-01-2017"/>
    <d v="2017-01-06T18:23:24"/>
    <x v="409"/>
  </r>
  <r>
    <s v="W 25 St &amp; 6 Ave"/>
    <s v="W 13 St &amp; 6 Ave"/>
    <x v="472"/>
    <d v="2017-01-22T13:13:44"/>
    <s v="22-01-2017"/>
    <d v="2017-01-22T13:18:14"/>
    <x v="399"/>
  </r>
  <r>
    <s v="York St &amp; Jay St"/>
    <s v="Barclay St &amp; Church St"/>
    <x v="473"/>
    <d v="2017-06-09T15:41:15"/>
    <s v="09-06-2017"/>
    <d v="2017-06-09T15:47:27"/>
    <x v="410"/>
  </r>
  <r>
    <s v="West End Ave &amp; W 107 St"/>
    <s v="University Pl &amp; E 14 St"/>
    <x v="474"/>
    <d v="2017-05-24T19:22:15"/>
    <s v="24-05-2017"/>
    <d v="2017-05-24T19:49:41"/>
    <x v="411"/>
  </r>
  <r>
    <s v="W 42 St &amp; 8 Ave"/>
    <s v="E 72 St &amp; York Ave"/>
    <x v="475"/>
    <d v="2017-05-21T09:50:01"/>
    <s v="21-05-2017"/>
    <d v="2017-05-21T10:17:23"/>
    <x v="346"/>
  </r>
  <r>
    <s v="Rivington St &amp; Chrystie St"/>
    <s v="Mott St &amp; Prince St"/>
    <x v="476"/>
    <d v="2017-06-26T17:31:12"/>
    <s v="26-06-2017"/>
    <d v="2017-06-26T17:57:03"/>
    <x v="412"/>
  </r>
  <r>
    <s v="W 41 St &amp; 8 Ave"/>
    <s v="W 37 St &amp; 5 Ave"/>
    <x v="477"/>
    <d v="2017-05-03T09:49:56"/>
    <s v="03-05-2017"/>
    <d v="2017-05-03T09:55:38"/>
    <x v="413"/>
  </r>
  <r>
    <s v="Graham Ave &amp; Herbert St"/>
    <s v="E 25 St &amp; 1 Ave"/>
    <x v="478"/>
    <d v="2017-06-22T13:54:22"/>
    <s v="22-06-2017"/>
    <d v="2017-06-22T14:13:58"/>
    <x v="414"/>
  </r>
  <r>
    <s v="8 Ave &amp; W 31 St"/>
    <s v="Broadway &amp; W 55 St"/>
    <x v="479"/>
    <d v="2017-06-22T07:55:18"/>
    <s v="22-06-2017"/>
    <d v="2017-06-22T08:32:44"/>
    <x v="415"/>
  </r>
  <r>
    <s v="31 St &amp; Thomson Ave"/>
    <s v="1 Ave &amp; E 78 St"/>
    <x v="480"/>
    <d v="2017-05-15T07:24:45"/>
    <s v="15-05-2017"/>
    <d v="2017-05-15T07:42:25"/>
    <x v="416"/>
  </r>
  <r>
    <s v="2 Ave &amp; E 31 St"/>
    <s v="E 31 St &amp; 3 Ave"/>
    <x v="481"/>
    <d v="2017-06-18T09:25:15"/>
    <s v="18-06-2017"/>
    <d v="2017-06-18T09:27:46"/>
    <x v="417"/>
  </r>
  <r>
    <s v="W 34 St &amp; 11 Ave"/>
    <s v="W 33 St &amp; 7 Ave"/>
    <x v="482"/>
    <d v="2017-05-10T21:33:58"/>
    <s v="10-05-2017"/>
    <d v="2017-05-10T21:39:36"/>
    <x v="66"/>
  </r>
  <r>
    <s v="Cooper Square &amp; E 7 St"/>
    <s v="E 19 St &amp; 3 Ave"/>
    <x v="483"/>
    <d v="2017-04-16T11:35:35"/>
    <s v="16-04-2017"/>
    <d v="2017-04-16T12:03:59"/>
    <x v="418"/>
  </r>
  <r>
    <s v="Tompkins Ave &amp; Hopkins St"/>
    <s v="Nassau Ave &amp; Newell St"/>
    <x v="484"/>
    <d v="2017-02-28T15:53:45"/>
    <s v="28-02-2017"/>
    <d v="2017-02-28T16:02:48"/>
    <x v="419"/>
  </r>
  <r>
    <s v="11 Ave &amp; W 27 St"/>
    <s v="8 Ave &amp; W 16 St"/>
    <x v="485"/>
    <d v="2017-03-23T12:45:47"/>
    <s v="23-03-2017"/>
    <d v="2017-03-23T13:08:11"/>
    <x v="420"/>
  </r>
  <r>
    <s v="5 Ave &amp; E 78 St"/>
    <s v="E 78 St &amp; 2 Ave"/>
    <x v="486"/>
    <d v="2017-01-28T07:37:24"/>
    <s v="28-01-2017"/>
    <d v="2017-01-28T07:39:02"/>
    <x v="205"/>
  </r>
  <r>
    <s v="Greenwich Ave &amp; 8 Ave"/>
    <s v="W 13 St &amp; Hudson St"/>
    <x v="487"/>
    <d v="2017-01-11T14:58:16"/>
    <s v="11-01-2017"/>
    <d v="2017-01-11T15:04:28"/>
    <x v="410"/>
  </r>
  <r>
    <s v="Kent Ave &amp; N 7 St"/>
    <s v="Meserole Ave &amp; Manhattan Ave"/>
    <x v="488"/>
    <d v="2017-02-06T22:20:31"/>
    <s v="06-02-2017"/>
    <d v="2017-02-06T22:25:44"/>
    <x v="421"/>
  </r>
  <r>
    <s v="Suffolk St &amp; Stanton St"/>
    <s v="E 15 St &amp; 3 Ave"/>
    <x v="489"/>
    <d v="2017-05-15T18:14:09"/>
    <s v="15-05-2017"/>
    <d v="2017-05-15T18:26:50"/>
    <x v="422"/>
  </r>
  <r>
    <s v="Macon St &amp; Nostrand Ave"/>
    <s v="Richardson St &amp; N Henry St"/>
    <x v="490"/>
    <d v="2017-06-15T07:43:34"/>
    <s v="15-06-2017"/>
    <d v="2017-06-15T07:52:59"/>
    <x v="423"/>
  </r>
  <r>
    <s v="FDR Drive &amp; E 35 St"/>
    <s v="E 11 St &amp; 2 Ave"/>
    <x v="491"/>
    <d v="2017-06-29T21:50:02"/>
    <s v="29-06-2017"/>
    <d v="2017-06-29T21:56:37"/>
    <x v="424"/>
  </r>
  <r>
    <s v="Pike St &amp; Monroe St"/>
    <s v="Pike St &amp; Monroe St"/>
    <x v="492"/>
    <d v="2017-05-06T17:48:04"/>
    <s v="06-05-2017"/>
    <d v="2017-05-06T18:26:45"/>
    <x v="425"/>
  </r>
  <r>
    <s v="E 59 St &amp; Madison Ave"/>
    <s v="W 33 St &amp; 7 Ave"/>
    <x v="493"/>
    <d v="2017-04-20T20:11:08"/>
    <s v="20-04-2017"/>
    <d v="2017-04-20T20:14:53"/>
    <x v="426"/>
  </r>
  <r>
    <s v="E 7 St &amp; Avenue A"/>
    <s v="Suffolk St &amp; Stanton St"/>
    <x v="494"/>
    <d v="2017-03-02T17:20:30"/>
    <s v="02-03-2017"/>
    <d v="2017-03-02T17:30:08"/>
    <x v="427"/>
  </r>
  <r>
    <s v="E 32 St &amp; Park Ave"/>
    <s v="Grand Army Plaza &amp; Central Park S"/>
    <x v="495"/>
    <d v="2017-04-15T20:36:22"/>
    <s v="15-04-2017"/>
    <d v="2017-04-15T21:03:09"/>
    <x v="428"/>
  </r>
  <r>
    <s v="Maiden Ln &amp; Pearl St"/>
    <s v="W 52 St &amp; 6 Ave"/>
    <x v="496"/>
    <d v="2017-06-22T20:55:55"/>
    <s v="22-06-2017"/>
    <d v="2017-06-22T21:10:34"/>
    <x v="429"/>
  </r>
  <r>
    <s v="3 Ave &amp; E 62 St"/>
    <s v="E 72 St &amp; York Ave"/>
    <x v="497"/>
    <d v="2017-06-05T10:02:59"/>
    <s v="05-06-2017"/>
    <d v="2017-06-05T10:04:53"/>
    <x v="430"/>
  </r>
  <r>
    <s v="Central Park West &amp; W 68 St"/>
    <s v="9 Ave &amp; W 18 St"/>
    <x v="498"/>
    <d v="2017-03-10T16:33:56"/>
    <s v="10-03-2017"/>
    <d v="2017-03-10T16:45:39"/>
    <x v="3"/>
  </r>
  <r>
    <s v="W 37 St &amp; 5 Ave"/>
    <s v="W 41 St &amp; 8 Ave"/>
    <x v="499"/>
    <d v="2017-05-23T14:27:04"/>
    <s v="23-05-2017"/>
    <d v="2017-05-23T14:31:07"/>
    <x v="431"/>
  </r>
  <r>
    <s v="Bank St &amp; Hudson St"/>
    <s v="Division St &amp; Bowery"/>
    <x v="500"/>
    <d v="2017-04-16T13:00:28"/>
    <s v="16-04-2017"/>
    <d v="2017-04-16T13:29:25"/>
    <x v="432"/>
  </r>
  <r>
    <s v="W 84 St &amp; Columbus Ave"/>
    <s v="W 74 St &amp; Columbus Ave"/>
    <x v="501"/>
    <d v="2017-06-07T22:52:56"/>
    <s v="07-06-2017"/>
    <d v="2017-06-07T23:20:59"/>
    <x v="368"/>
  </r>
  <r>
    <s v="Pershing Square South"/>
    <s v="W 31 St &amp; 7 Ave"/>
    <x v="502"/>
    <d v="2017-06-17T09:45:01"/>
    <s v="17-06-2017"/>
    <d v="2017-06-17T09:50:05"/>
    <x v="433"/>
  </r>
  <r>
    <s v="W 43 St &amp; 6 Ave"/>
    <s v="Grand Army Plaza &amp; Central Park S"/>
    <x v="503"/>
    <d v="2017-04-11T09:41:26"/>
    <s v="11-04-2017"/>
    <d v="2017-04-11T10:08:43"/>
    <x v="434"/>
  </r>
  <r>
    <s v="Broadway &amp; W 58 St"/>
    <s v="Greenwich Ave &amp; 8 Ave"/>
    <x v="504"/>
    <d v="2017-03-08T09:52:03"/>
    <s v="08-03-2017"/>
    <d v="2017-03-08T09:58:27"/>
    <x v="229"/>
  </r>
  <r>
    <s v="E 39 St &amp; 2 Ave"/>
    <s v="LaGuardia Pl &amp; W 3 St"/>
    <x v="505"/>
    <d v="2017-04-07T14:01:29"/>
    <s v="07-04-2017"/>
    <d v="2017-04-07T14:21:05"/>
    <x v="414"/>
  </r>
  <r>
    <s v="E 23 St &amp; 1 Ave"/>
    <s v="6 Ave &amp; W 33 St"/>
    <x v="506"/>
    <d v="2017-02-21T16:02:58"/>
    <s v="21-02-2017"/>
    <d v="2017-02-21T16:06:24"/>
    <x v="29"/>
  </r>
  <r>
    <s v="Vernon Blvd &amp; 50 Ave"/>
    <s v="Center Blvd &amp; Borden Ave"/>
    <x v="507"/>
    <d v="2017-02-07T12:24:02"/>
    <s v="07-02-2017"/>
    <d v="2017-02-07T12:31:52"/>
    <x v="435"/>
  </r>
  <r>
    <s v="Carroll St &amp; Smith St"/>
    <s v="Bergen St &amp; Smith St"/>
    <x v="508"/>
    <d v="2017-05-02T08:12:30"/>
    <s v="02-05-2017"/>
    <d v="2017-05-02T08:19:43"/>
    <x v="45"/>
  </r>
  <r>
    <s v="Pershing Square South"/>
    <s v="Norfolk St &amp; Broome St"/>
    <x v="509"/>
    <d v="2017-05-24T16:13:21"/>
    <s v="24-05-2017"/>
    <d v="2017-05-24T16:33:45"/>
    <x v="436"/>
  </r>
  <r>
    <s v="W 37 St &amp; 5 Ave"/>
    <s v="E 31 St &amp; 3 Ave"/>
    <x v="510"/>
    <d v="2017-05-31T22:03:40"/>
    <s v="31-05-2017"/>
    <d v="2017-05-31T22:30:03"/>
    <x v="437"/>
  </r>
  <r>
    <s v="W 27 St &amp; 7 Ave"/>
    <s v="Broadway &amp; E 22 St"/>
    <x v="511"/>
    <d v="2017-04-07T18:53:45"/>
    <s v="07-04-2017"/>
    <d v="2017-04-07T19:03:53"/>
    <x v="109"/>
  </r>
  <r>
    <s v="Harrison St &amp; Hudson St"/>
    <s v="Barrow St &amp; Hudson St"/>
    <x v="512"/>
    <d v="2017-06-18T19:54:06"/>
    <s v="18-06-2017"/>
    <d v="2017-06-18T20:00:17"/>
    <x v="438"/>
  </r>
  <r>
    <s v="Central Park W &amp; W 96 St"/>
    <s v="Central Park S &amp; 6 Ave"/>
    <x v="513"/>
    <d v="2017-05-19T18:09:59"/>
    <s v="19-05-2017"/>
    <d v="2017-05-19T18:13:41"/>
    <x v="439"/>
  </r>
  <r>
    <s v="2 Ave &amp; E 31 St"/>
    <s v="1 Ave &amp; E 68 St"/>
    <x v="514"/>
    <d v="2017-05-08T08:39:26"/>
    <s v="08-05-2017"/>
    <d v="2017-05-08T09:03:10"/>
    <x v="440"/>
  </r>
  <r>
    <s v="E 10 St &amp; Avenue A"/>
    <s v="E 32 St &amp; Park Ave"/>
    <x v="515"/>
    <d v="2017-06-23T00:08:24"/>
    <s v="23-06-2017"/>
    <d v="2017-06-23T00:14:59"/>
    <x v="424"/>
  </r>
  <r>
    <s v="11 Ave &amp; W 41 St"/>
    <s v="Broadway &amp; W 36 St"/>
    <x v="516"/>
    <d v="2017-06-17T23:10:27"/>
    <s v="17-06-2017"/>
    <d v="2017-06-17T23:15:00"/>
    <x v="101"/>
  </r>
  <r>
    <s v="E 30 St &amp; Park Ave S"/>
    <s v="E 20 St &amp; FDR Drive"/>
    <x v="517"/>
    <d v="2017-01-23T09:44:56"/>
    <s v="23-01-2017"/>
    <d v="2017-01-23T09:51:49"/>
    <x v="441"/>
  </r>
  <r>
    <s v="W 22 St &amp; 10 Ave"/>
    <s v="W 18 St &amp; 6 Ave"/>
    <x v="518"/>
    <d v="2017-04-20T16:46:27"/>
    <s v="20-04-2017"/>
    <d v="2017-04-20T17:09:17"/>
    <x v="442"/>
  </r>
  <r>
    <s v="E 2 St &amp; Avenue B"/>
    <s v="E 7 St &amp; Avenue A"/>
    <x v="519"/>
    <d v="2017-02-03T17:33:07"/>
    <s v="03-02-2017"/>
    <d v="2017-02-03T17:45:55"/>
    <x v="443"/>
  </r>
  <r>
    <s v="E 88 St &amp; 1 Ave"/>
    <s v="E 81 St &amp; 3 Ave"/>
    <x v="520"/>
    <d v="2017-01-19T07:42:08"/>
    <s v="19-01-2017"/>
    <d v="2017-01-19T07:53:42"/>
    <x v="322"/>
  </r>
  <r>
    <s v="Wythe Ave &amp; Metropolitan Ave"/>
    <s v="Cleveland Pl &amp; Spring St"/>
    <x v="521"/>
    <d v="2017-06-16T22:00:11"/>
    <s v="16-06-2017"/>
    <d v="2017-06-16T22:07:01"/>
    <x v="444"/>
  </r>
  <r>
    <s v="Willoughby Ave &amp; Tompkins Ave"/>
    <s v="Myrtle Ave &amp; Marcy Ave"/>
    <x v="522"/>
    <d v="2017-02-21T18:22:56"/>
    <s v="21-02-2017"/>
    <d v="2017-02-21T18:31:17"/>
    <x v="226"/>
  </r>
  <r>
    <s v="W 106 St &amp; Amsterdam Ave"/>
    <s v="W 76 St &amp; Columbus Ave"/>
    <x v="523"/>
    <d v="2017-05-10T16:43:58"/>
    <s v="10-05-2017"/>
    <d v="2017-05-10T16:49:35"/>
    <x v="445"/>
  </r>
  <r>
    <s v="E 19 St &amp; 3 Ave"/>
    <s v="Suffolk St &amp; Stanton St"/>
    <x v="524"/>
    <d v="2017-04-19T18:59:45"/>
    <s v="19-04-2017"/>
    <d v="2017-04-19T19:04:15"/>
    <x v="399"/>
  </r>
  <r>
    <s v="6 Ave &amp; W 33 St"/>
    <s v="Forsyth St &amp; Broome St"/>
    <x v="525"/>
    <d v="2017-06-02T15:51:33"/>
    <s v="02-06-2017"/>
    <d v="2017-06-02T15:57:50"/>
    <x v="446"/>
  </r>
  <r>
    <s v="W 46 St &amp; 11 Ave"/>
    <s v="W 46 St &amp; 11 Ave"/>
    <x v="526"/>
    <d v="2017-06-14T14:01:20"/>
    <s v="14-06-2017"/>
    <d v="2017-06-14T14:17:43"/>
    <x v="447"/>
  </r>
  <r>
    <s v="Catherine St &amp; Monroe St"/>
    <s v="South St &amp; Gouverneur Ln"/>
    <x v="527"/>
    <d v="2017-06-09T08:02:04"/>
    <s v="09-06-2017"/>
    <d v="2017-06-09T08:05:33"/>
    <x v="116"/>
  </r>
  <r>
    <s v="E 6 St &amp; Avenue D"/>
    <s v="E 7 St &amp; Avenue A"/>
    <x v="528"/>
    <d v="2017-02-18T11:18:47"/>
    <s v="18-02-2017"/>
    <d v="2017-02-18T11:38:15"/>
    <x v="448"/>
  </r>
  <r>
    <s v="Canal St &amp; Rutgers St"/>
    <s v="Cherry St"/>
    <x v="529"/>
    <d v="2017-05-17T17:56:29"/>
    <s v="17-05-2017"/>
    <d v="2017-05-17T18:06:10"/>
    <x v="449"/>
  </r>
  <r>
    <s v="Avenue D &amp; E 8 St"/>
    <s v="Washington Pl &amp; Broadway"/>
    <x v="530"/>
    <d v="2017-06-12T18:02:25"/>
    <s v="12-06-2017"/>
    <d v="2017-06-12T18:21:45"/>
    <x v="450"/>
  </r>
  <r>
    <s v="Broadway &amp; Roebling St"/>
    <s v="N 8 St &amp; Driggs Ave"/>
    <x v="531"/>
    <d v="2017-02-25T11:02:18"/>
    <s v="25-02-2017"/>
    <d v="2017-02-25T11:47:03"/>
    <x v="451"/>
  </r>
  <r>
    <s v="Montague St &amp; Clinton St"/>
    <s v="DeKalb Ave &amp; S Portland Ave"/>
    <x v="532"/>
    <d v="2017-03-11T11:15:05"/>
    <s v="11-03-2017"/>
    <d v="2017-03-11T11:20:03"/>
    <x v="452"/>
  </r>
  <r>
    <s v="Fulton St &amp; Washington Ave"/>
    <s v="Hanson Pl &amp; Ashland Pl"/>
    <x v="533"/>
    <d v="2017-01-07T10:29:39"/>
    <s v="07-01-2017"/>
    <d v="2017-01-07T10:39:28"/>
    <x v="120"/>
  </r>
  <r>
    <s v="Grand Army Plaza &amp; Central Park S"/>
    <s v="9 Ave &amp; W 45 St"/>
    <x v="534"/>
    <d v="2017-03-21T21:23:02"/>
    <s v="21-03-2017"/>
    <d v="2017-03-21T21:28:04"/>
    <x v="365"/>
  </r>
  <r>
    <s v="E 7 St &amp; Avenue A"/>
    <s v="E 5 St &amp; Avenue C"/>
    <x v="535"/>
    <d v="2017-03-19T12:55:25"/>
    <s v="19-03-2017"/>
    <d v="2017-03-19T13:07:05"/>
    <x v="67"/>
  </r>
  <r>
    <s v="E 25 St &amp; 2 Ave"/>
    <s v="E 15 St &amp; 3 Ave"/>
    <x v="536"/>
    <d v="2017-05-07T13:30:05"/>
    <s v="07-05-2017"/>
    <d v="2017-05-07T13:35:05"/>
    <x v="453"/>
  </r>
  <r>
    <s v="Allen St &amp; Hester St"/>
    <s v="Lexington Ave &amp; E 29 St"/>
    <x v="537"/>
    <d v="2017-02-02T15:25:35"/>
    <s v="02-02-2017"/>
    <d v="2017-02-02T15:37:16"/>
    <x v="454"/>
  </r>
  <r>
    <s v="Lexington Ave &amp; Classon Ave"/>
    <s v="Atlantic Ave &amp; Furman St"/>
    <x v="538"/>
    <d v="2017-05-18T15:19:50"/>
    <s v="18-05-2017"/>
    <d v="2017-05-18T15:25:02"/>
    <x v="455"/>
  </r>
  <r>
    <s v="Canal St &amp; Rutgers St"/>
    <s v="Henry St &amp; Grand St"/>
    <x v="539"/>
    <d v="2017-05-16T15:19:49"/>
    <s v="16-05-2017"/>
    <d v="2017-05-16T15:35:09"/>
    <x v="31"/>
  </r>
  <r>
    <s v="E 25 St &amp; 1 Ave"/>
    <s v="1 Ave &amp; E 16 St"/>
    <x v="540"/>
    <d v="2017-03-12T14:01:25"/>
    <s v="12-03-2017"/>
    <d v="2017-03-12T14:04:16"/>
    <x v="456"/>
  </r>
  <r>
    <s v="W 26 St &amp; 10 Ave"/>
    <s v="9 Ave &amp; W 45 St"/>
    <x v="541"/>
    <d v="2017-05-25T17:09:09"/>
    <s v="25-05-2017"/>
    <d v="2017-05-25T17:13:42"/>
    <x v="101"/>
  </r>
  <r>
    <s v="W 47 St &amp; 10 Ave"/>
    <s v="8 Ave &amp; W 33 St"/>
    <x v="542"/>
    <d v="2017-06-12T08:50:23"/>
    <s v="12-06-2017"/>
    <d v="2017-06-12T09:03:49"/>
    <x v="457"/>
  </r>
  <r>
    <s v="E 12 St &amp; 3 Ave"/>
    <s v="E 11 St &amp; 2 Ave"/>
    <x v="543"/>
    <d v="2017-06-15T18:19:05"/>
    <s v="15-06-2017"/>
    <d v="2017-06-15T18:38:11"/>
    <x v="458"/>
  </r>
  <r>
    <s v="Christopher St &amp; Greenwich St"/>
    <s v="E 12 St &amp; 3 Ave"/>
    <x v="544"/>
    <d v="2017-03-07T19:18:31"/>
    <s v="07-03-2017"/>
    <d v="2017-03-07T19:23:54"/>
    <x v="377"/>
  </r>
  <r>
    <s v="W 20 St &amp; 8 Ave"/>
    <s v="W 26 St &amp; 8 Ave"/>
    <x v="258"/>
    <d v="2017-04-24T21:25:40"/>
    <s v="24-04-2017"/>
    <d v="2017-04-24T21:29:28"/>
    <x v="459"/>
  </r>
  <r>
    <s v="2 Ave &amp; E 31 St"/>
    <s v="Cooper Square &amp; E 7 St"/>
    <x v="545"/>
    <d v="2017-04-05T17:59:38"/>
    <s v="05-04-2017"/>
    <d v="2017-04-05T18:15:33"/>
    <x v="460"/>
  </r>
  <r>
    <s v="W 52 St &amp; 6 Ave"/>
    <s v="Amsterdam Ave &amp; W 73 St"/>
    <x v="546"/>
    <d v="2017-04-12T05:41:01"/>
    <s v="12-04-2017"/>
    <d v="2017-04-12T05:50:21"/>
    <x v="90"/>
  </r>
  <r>
    <s v="Washington Pl &amp; 6 Ave"/>
    <s v="Suffolk St &amp; Stanton St"/>
    <x v="547"/>
    <d v="2017-05-11T12:50:42"/>
    <s v="11-05-2017"/>
    <d v="2017-05-11T13:28:22"/>
    <x v="461"/>
  </r>
  <r>
    <s v="Duane St &amp; Greenwich St"/>
    <s v="South St &amp; Whitehall St"/>
    <x v="548"/>
    <d v="2017-05-03T08:11:27"/>
    <s v="03-05-2017"/>
    <d v="2017-05-03T08:22:42"/>
    <x v="462"/>
  </r>
  <r>
    <s v="8 Ave &amp; W 33 St"/>
    <s v="W 52 St &amp; 5 Ave"/>
    <x v="549"/>
    <d v="2017-05-31T16:42:45"/>
    <s v="31-05-2017"/>
    <d v="2017-05-31T16:50:22"/>
    <x v="463"/>
  </r>
  <r>
    <s v="Carmine St &amp; 6 Ave"/>
    <s v="W Broadway &amp; Spring St"/>
    <x v="550"/>
    <d v="2017-06-15T21:16:55"/>
    <s v="15-06-2017"/>
    <d v="2017-06-15T21:43:19"/>
    <x v="464"/>
  </r>
  <r>
    <s v="Greenwich St &amp; Hubert St"/>
    <s v="Lispenard St &amp; Broadway"/>
    <x v="551"/>
    <d v="2017-05-22T18:29:42"/>
    <s v="22-05-2017"/>
    <d v="2017-05-22T18:37:04"/>
    <x v="25"/>
  </r>
  <r>
    <s v="E 48 St &amp; 5 Ave"/>
    <s v="W 41 St &amp; 8 Ave"/>
    <x v="552"/>
    <d v="2017-06-04T02:17:38"/>
    <s v="04-06-2017"/>
    <d v="2017-06-04T02:34:30"/>
    <x v="465"/>
  </r>
  <r>
    <s v="Carroll St &amp; Smith St"/>
    <s v="Carroll St &amp; Columbia St"/>
    <x v="553"/>
    <d v="2017-06-28T20:26:52"/>
    <s v="28-06-2017"/>
    <d v="2017-06-28T20:51:08"/>
    <x v="466"/>
  </r>
  <r>
    <s v="9 Ave &amp; W 18 St"/>
    <s v="E 53 St &amp; 3 Ave"/>
    <x v="554"/>
    <d v="2017-01-03T06:25:27"/>
    <s v="03-01-2017"/>
    <d v="2017-01-03T06:37:33"/>
    <x v="467"/>
  </r>
  <r>
    <s v="Central Park S &amp; 6 Ave"/>
    <s v="E 58 St &amp; 3 Ave"/>
    <x v="555"/>
    <d v="2017-01-10T20:59:17"/>
    <s v="10-01-2017"/>
    <d v="2017-01-10T21:03:25"/>
    <x v="468"/>
  </r>
  <r>
    <s v="Grand Army Plaza &amp; Plaza St West"/>
    <s v="3 St &amp; 7 Ave"/>
    <x v="556"/>
    <d v="2017-05-03T13:09:04"/>
    <s v="03-05-2017"/>
    <d v="2017-05-03T13:17:18"/>
    <x v="76"/>
  </r>
  <r>
    <s v="Hancock St &amp; Bedford Ave"/>
    <s v="Grand Army Plaza &amp; Plaza St West"/>
    <x v="557"/>
    <d v="2017-02-16T18:05:51"/>
    <s v="16-02-2017"/>
    <d v="2017-02-16T18:11:10"/>
    <x v="469"/>
  </r>
  <r>
    <s v="E 2 St &amp; Avenue B"/>
    <s v="W 17 St &amp; 8 Ave"/>
    <x v="558"/>
    <d v="2017-03-29T08:03:12"/>
    <s v="29-03-2017"/>
    <d v="2017-03-29T08:08:15"/>
    <x v="190"/>
  </r>
  <r>
    <s v="Amsterdam Ave &amp; W 82 St"/>
    <s v="W 90 St &amp; Amsterdam Ave"/>
    <x v="559"/>
    <d v="2017-06-30T23:35:17"/>
    <s v="30-06-2017"/>
    <d v="2017-06-30T23:55:18"/>
    <x v="470"/>
  </r>
  <r>
    <s v="E 30 St &amp; Park Ave S"/>
    <s v="E 67 St &amp; Park Ave"/>
    <x v="560"/>
    <d v="2017-02-06T08:19:16"/>
    <s v="06-02-2017"/>
    <d v="2017-02-06T08:22:54"/>
    <x v="471"/>
  </r>
  <r>
    <s v="Columbia St &amp; Rivington St"/>
    <s v="Madison St &amp; Clinton St"/>
    <x v="561"/>
    <d v="2017-04-23T11:59:36"/>
    <s v="23-04-2017"/>
    <d v="2017-04-23T12:58:41"/>
    <x v="472"/>
  </r>
  <r>
    <s v="West Thames St"/>
    <s v="West St &amp; Chambers St"/>
    <x v="562"/>
    <d v="2017-02-08T11:58:44"/>
    <s v="08-02-2017"/>
    <d v="2017-02-08T12:18:20"/>
    <x v="414"/>
  </r>
  <r>
    <s v="1 Ave &amp; E 78 St"/>
    <s v="W 14 St &amp; The High Line"/>
    <x v="563"/>
    <d v="2017-02-25T12:20:50"/>
    <s v="25-02-2017"/>
    <d v="2017-02-25T12:35:04"/>
    <x v="44"/>
  </r>
  <r>
    <s v="W 16 St &amp; The High Line"/>
    <s v="W 13 St &amp; Hudson St"/>
    <x v="564"/>
    <d v="2017-01-22T14:53:39"/>
    <s v="22-01-2017"/>
    <d v="2017-01-22T14:58:54"/>
    <x v="473"/>
  </r>
  <r>
    <s v="47 Ave &amp; 31 St"/>
    <s v="46 Ave &amp; 5 St"/>
    <x v="565"/>
    <d v="2017-04-05T15:28:06"/>
    <s v="05-04-2017"/>
    <d v="2017-04-05T15:48:18"/>
    <x v="474"/>
  </r>
  <r>
    <s v="E 47 St &amp; 2 Ave"/>
    <s v="Broadway &amp; W 39 St"/>
    <x v="566"/>
    <d v="2017-01-06T11:36:20"/>
    <s v="06-01-2017"/>
    <d v="2017-01-06T11:42:07"/>
    <x v="204"/>
  </r>
  <r>
    <s v="Bushwick Ave &amp; Powers St"/>
    <s v="York St &amp; Jay St"/>
    <x v="567"/>
    <d v="2017-01-25T08:14:42"/>
    <s v="25-01-2017"/>
    <d v="2017-01-25T08:21:36"/>
    <x v="87"/>
  </r>
  <r>
    <s v="E 2 St &amp; Avenue B"/>
    <s v="E 9 St &amp; Avenue C"/>
    <x v="568"/>
    <d v="2017-01-01T18:24:30"/>
    <s v="01-01-2017"/>
    <d v="2017-01-01T18:54:49"/>
    <x v="475"/>
  </r>
  <r>
    <s v="E 6 St &amp; Avenue B"/>
    <s v="Henry St &amp; Grand St"/>
    <x v="569"/>
    <d v="2017-03-02T18:57:03"/>
    <s v="02-03-2017"/>
    <d v="2017-03-02T18:59:43"/>
    <x v="476"/>
  </r>
  <r>
    <s v="W 13 St &amp; 6 Ave"/>
    <s v="E 14 St &amp; Avenue B"/>
    <x v="570"/>
    <d v="2017-06-19T07:36:20"/>
    <s v="19-06-2017"/>
    <d v="2017-06-19T07:44:35"/>
    <x v="206"/>
  </r>
  <r>
    <s v="Central Park S &amp; 6 Ave"/>
    <s v="5 Ave &amp; E 78 St"/>
    <x v="571"/>
    <d v="2017-01-19T17:38:07"/>
    <s v="19-01-2017"/>
    <d v="2017-01-19T17:49:05"/>
    <x v="18"/>
  </r>
  <r>
    <s v="Amsterdam Ave &amp; W 79 St"/>
    <s v="W 95 St &amp; Broadway"/>
    <x v="572"/>
    <d v="2017-05-03T09:01:43"/>
    <s v="03-05-2017"/>
    <d v="2017-05-03T09:29:07"/>
    <x v="477"/>
  </r>
  <r>
    <s v="11 Ave &amp; W 27 St"/>
    <s v="8 Ave &amp; W 31 St"/>
    <x v="573"/>
    <d v="2017-04-23T14:12:02"/>
    <s v="23-04-2017"/>
    <d v="2017-04-23T14:14:54"/>
    <x v="478"/>
  </r>
  <r>
    <s v="Great Jones St"/>
    <s v="Division St &amp; Bowery"/>
    <x v="574"/>
    <d v="2017-06-01T13:05:15"/>
    <s v="01-06-2017"/>
    <d v="2017-06-01T13:11:51"/>
    <x v="479"/>
  </r>
  <r>
    <s v="8 Ave &amp; W 31 St"/>
    <s v="W 22 St &amp; 8 Ave"/>
    <x v="575"/>
    <d v="2017-03-06T06:40:37"/>
    <s v="06-03-2017"/>
    <d v="2017-03-06T06:54:20"/>
    <x v="480"/>
  </r>
  <r>
    <s v="West Thames St"/>
    <s v="Water - Whitehall Plaza"/>
    <x v="576"/>
    <d v="2017-04-23T18:25:59"/>
    <s v="23-04-2017"/>
    <d v="2017-04-23T18:43:45"/>
    <x v="481"/>
  </r>
  <r>
    <s v="E 23 St &amp; 1 Ave"/>
    <s v="Broadway &amp; E 22 St"/>
    <x v="577"/>
    <d v="2017-06-02T13:02:16"/>
    <s v="02-06-2017"/>
    <d v="2017-06-02T13:11:42"/>
    <x v="482"/>
  </r>
  <r>
    <s v="8 Ave &amp; W 33 St"/>
    <s v="1 Ave &amp; E 16 St"/>
    <x v="578"/>
    <d v="2017-06-22T19:00:49"/>
    <s v="22-06-2017"/>
    <d v="2017-06-22T19:07:00"/>
    <x v="438"/>
  </r>
  <r>
    <s v="W 18 St &amp; 6 Ave"/>
    <s v="Washington Pl &amp; Broadway"/>
    <x v="579"/>
    <d v="2017-06-22T12:03:25"/>
    <s v="22-06-2017"/>
    <d v="2017-06-22T12:16:03"/>
    <x v="483"/>
  </r>
  <r>
    <s v="1 Ave &amp; E 16 St"/>
    <s v="1 Ave &amp; E 68 St"/>
    <x v="580"/>
    <d v="2017-05-27T18:46:08"/>
    <s v="27-05-2017"/>
    <d v="2017-05-27T18:52:19"/>
    <x v="438"/>
  </r>
  <r>
    <s v="W 18 St &amp; 6 Ave"/>
    <s v="E 20 St &amp; 2 Ave"/>
    <x v="581"/>
    <d v="2017-03-13T08:23:39"/>
    <s v="13-03-2017"/>
    <d v="2017-03-13T08:30:02"/>
    <x v="296"/>
  </r>
  <r>
    <s v="W 38 St &amp; 8 Ave"/>
    <s v="W 27 St &amp; 7 Ave"/>
    <x v="582"/>
    <d v="2017-06-27T15:24:49"/>
    <s v="27-06-2017"/>
    <d v="2017-06-27T15:31:18"/>
    <x v="484"/>
  </r>
  <r>
    <s v="Central Park West &amp; W 72 St"/>
    <s v="E 97 St &amp; Madison Ave"/>
    <x v="583"/>
    <d v="2017-05-30T17:37:01"/>
    <s v="30-05-2017"/>
    <d v="2017-05-30T17:52:26"/>
    <x v="485"/>
  </r>
  <r>
    <s v="Greenwich Ave &amp; 8 Ave"/>
    <s v="W 26 St &amp; 10 Ave"/>
    <x v="584"/>
    <d v="2017-03-10T18:09:13"/>
    <s v="10-03-2017"/>
    <d v="2017-03-10T18:15:15"/>
    <x v="486"/>
  </r>
  <r>
    <s v="E 20 St &amp; Park Ave"/>
    <s v="Greenwich Ave &amp; 8 Ave"/>
    <x v="585"/>
    <d v="2017-05-30T15:58:06"/>
    <s v="30-05-2017"/>
    <d v="2017-05-30T16:13:12"/>
    <x v="487"/>
  </r>
  <r>
    <s v="Central Park S &amp; 6 Ave"/>
    <s v="Central Park West &amp; W 68 St"/>
    <x v="586"/>
    <d v="2017-01-12T15:00:42"/>
    <s v="12-01-2017"/>
    <d v="2017-01-12T15:09:34"/>
    <x v="488"/>
  </r>
  <r>
    <s v="W 25 St &amp; 6 Ave"/>
    <s v="E 27 St &amp; 1 Ave"/>
    <x v="587"/>
    <d v="2017-01-23T17:28:36"/>
    <s v="23-01-2017"/>
    <d v="2017-01-23T17:51:48"/>
    <x v="489"/>
  </r>
  <r>
    <s v="Bayard St &amp; Baxter St"/>
    <s v="E 33 St &amp; 2 Ave"/>
    <x v="588"/>
    <d v="2017-03-26T12:23:42"/>
    <s v="26-03-2017"/>
    <d v="2017-03-26T12:57:03"/>
    <x v="490"/>
  </r>
  <r>
    <s v="E 7 St &amp; Avenue A"/>
    <s v="Bayard St &amp; Baxter St"/>
    <x v="589"/>
    <d v="2017-06-23T12:44:33"/>
    <s v="23-06-2017"/>
    <d v="2017-06-23T12:52:11"/>
    <x v="491"/>
  </r>
  <r>
    <s v="11 Ave &amp; W 27 St"/>
    <s v="E 10 St &amp; Avenue A"/>
    <x v="590"/>
    <d v="2017-05-25T08:00:26"/>
    <s v="25-05-2017"/>
    <d v="2017-05-25T08:09:45"/>
    <x v="492"/>
  </r>
  <r>
    <s v="E 51 St &amp; 1 Ave"/>
    <s v="E 81 St &amp; York Ave"/>
    <x v="591"/>
    <d v="2017-04-11T17:36:51"/>
    <s v="11-04-2017"/>
    <d v="2017-04-11T17:41:29"/>
    <x v="375"/>
  </r>
  <r>
    <s v="South St &amp; Gouverneur Ln"/>
    <s v="South St &amp; Whitehall St"/>
    <x v="592"/>
    <d v="2017-01-12T15:45:28"/>
    <s v="12-01-2017"/>
    <d v="2017-01-12T15:57:05"/>
    <x v="493"/>
  </r>
  <r>
    <s v="Myrtle Ave &amp; Lewis Ave"/>
    <s v="Clinton Ave &amp; Myrtle Ave"/>
    <x v="593"/>
    <d v="2017-03-13T09:37:54"/>
    <s v="13-03-2017"/>
    <d v="2017-03-13T09:55:51"/>
    <x v="494"/>
  </r>
  <r>
    <s v="Broadway &amp; W 51 St"/>
    <s v="Central Park W &amp; W 96 St"/>
    <x v="594"/>
    <d v="2017-02-26T16:33:49"/>
    <s v="26-02-2017"/>
    <d v="2017-02-26T17:16:55"/>
    <x v="495"/>
  </r>
  <r>
    <s v="Murray St &amp; West St"/>
    <s v="South End Ave &amp; Liberty St"/>
    <x v="595"/>
    <d v="2017-01-05T17:57:38"/>
    <s v="05-01-2017"/>
    <d v="2017-01-05T18:19:27"/>
    <x v="496"/>
  </r>
  <r>
    <s v="Spruce St &amp; Nassau St"/>
    <s v="E 11 St &amp; 1 Ave"/>
    <x v="596"/>
    <d v="2017-03-27T18:54:18"/>
    <s v="27-03-2017"/>
    <d v="2017-03-27T19:11:29"/>
    <x v="497"/>
  </r>
  <r>
    <s v="W 31 St &amp; 7 Ave"/>
    <s v="8 Ave &amp; W 31 St"/>
    <x v="597"/>
    <d v="2017-04-25T08:43:19"/>
    <s v="25-04-2017"/>
    <d v="2017-04-25T08:45:58"/>
    <x v="498"/>
  </r>
  <r>
    <s v="Rivington St &amp; Chrystie St"/>
    <s v="W Broadway &amp; Spring St"/>
    <x v="348"/>
    <d v="2017-02-01T07:22:11"/>
    <s v="01-02-2017"/>
    <d v="2017-02-01T07:35:09"/>
    <x v="499"/>
  </r>
  <r>
    <s v="Bus Slip &amp; State St"/>
    <s v="E 2 St &amp; Avenue C"/>
    <x v="598"/>
    <d v="2017-04-07T17:59:43"/>
    <s v="07-04-2017"/>
    <d v="2017-04-07T18:15:21"/>
    <x v="500"/>
  </r>
  <r>
    <s v="Pier 40 - Hudson River Park"/>
    <s v="Hudson St &amp; Reade St"/>
    <x v="599"/>
    <d v="2017-06-15T08:41:41"/>
    <s v="15-06-2017"/>
    <d v="2017-06-15T09:01:02"/>
    <x v="501"/>
  </r>
  <r>
    <s v="Clermont Ave &amp; Lafayette Ave"/>
    <s v="Metropolitan Ave &amp; Bedford Ave"/>
    <x v="600"/>
    <d v="2017-01-28T21:23:26"/>
    <s v="28-01-2017"/>
    <d v="2017-01-28T21:34:02"/>
    <x v="502"/>
  </r>
  <r>
    <s v="W 21 St &amp; 6 Ave"/>
    <s v="E 6 St &amp; Avenue B"/>
    <x v="601"/>
    <d v="2017-05-16T21:47:53"/>
    <s v="16-05-2017"/>
    <d v="2017-05-16T21:50:03"/>
    <x v="503"/>
  </r>
  <r>
    <s v="E 47 St &amp; Park Ave"/>
    <s v="Broadway &amp; W 58 St"/>
    <x v="602"/>
    <d v="2017-02-25T12:15:10"/>
    <s v="25-02-2017"/>
    <d v="2017-02-25T12:19:18"/>
    <x v="468"/>
  </r>
  <r>
    <s v="W 82 St &amp; Central Park West"/>
    <s v="W 88 St &amp; West End Ave"/>
    <x v="603"/>
    <d v="2017-06-24T12:33:27"/>
    <s v="24-06-2017"/>
    <d v="2017-06-24T12:58:13"/>
    <x v="504"/>
  </r>
  <r>
    <s v="W 43 St &amp; 10 Ave"/>
    <s v="Pershing Square North"/>
    <x v="604"/>
    <d v="2017-03-25T18:05:09"/>
    <s v="25-03-2017"/>
    <d v="2017-03-25T18:18:52"/>
    <x v="480"/>
  </r>
  <r>
    <s v="Smith St &amp; 9 St"/>
    <s v="Fulton St &amp; Clermont Ave"/>
    <x v="605"/>
    <d v="2017-05-16T16:25:37"/>
    <s v="16-05-2017"/>
    <d v="2017-05-16T16:54:10"/>
    <x v="505"/>
  </r>
  <r>
    <s v="Lexington Ave &amp; E 24 St"/>
    <s v="Broadway &amp; W 41 St"/>
    <x v="606"/>
    <d v="2017-06-07T13:03:57"/>
    <s v="07-06-2017"/>
    <d v="2017-06-07T13:16:31"/>
    <x v="506"/>
  </r>
  <r>
    <s v="E 39 St &amp; 3 Ave"/>
    <s v="E 11 St &amp; 1 Ave"/>
    <x v="607"/>
    <d v="2017-02-22T08:19:38"/>
    <s v="22-02-2017"/>
    <d v="2017-02-22T08:31:03"/>
    <x v="259"/>
  </r>
  <r>
    <s v="E 16 St &amp; 5 Ave"/>
    <s v="Perry St &amp; Bleecker St"/>
    <x v="608"/>
    <d v="2017-04-07T10:26:04"/>
    <s v="07-04-2017"/>
    <d v="2017-04-07T10:32:52"/>
    <x v="507"/>
  </r>
  <r>
    <s v="Bayard St &amp; Baxter St"/>
    <s v="Vesey Pl &amp; River Terrace"/>
    <x v="609"/>
    <d v="2017-06-19T06:56:28"/>
    <s v="19-06-2017"/>
    <d v="2017-06-19T07:04:39"/>
    <x v="508"/>
  </r>
  <r>
    <s v="W 13 St &amp; 6 Ave"/>
    <s v="W 52 St &amp; 6 Ave"/>
    <x v="610"/>
    <d v="2017-04-07T15:57:21"/>
    <s v="07-04-2017"/>
    <d v="2017-04-07T16:17:14"/>
    <x v="509"/>
  </r>
  <r>
    <s v="Canal St &amp; Rutgers St"/>
    <s v="Allen St &amp; Stanton St"/>
    <x v="611"/>
    <d v="2017-06-10T12:05:49"/>
    <s v="10-06-2017"/>
    <d v="2017-06-10T12:34:50"/>
    <x v="510"/>
  </r>
  <r>
    <s v="Madison St &amp; Clinton St"/>
    <s v="Madison St &amp; Montgomery St"/>
    <x v="612"/>
    <d v="2017-03-04T11:25:42"/>
    <s v="04-03-2017"/>
    <d v="2017-03-04T11:36:58"/>
    <x v="511"/>
  </r>
  <r>
    <s v="E 9 St &amp; Avenue C"/>
    <s v="Cooper Square &amp; E 7 St"/>
    <x v="613"/>
    <d v="2017-05-20T19:44:50"/>
    <s v="20-05-2017"/>
    <d v="2017-05-20T19:53:24"/>
    <x v="193"/>
  </r>
  <r>
    <s v="Brooklyn Bridge Park - Pier 2"/>
    <s v="Atlantic Ave &amp; Furman St"/>
    <x v="614"/>
    <d v="2017-05-15T15:40:49"/>
    <s v="15-05-2017"/>
    <d v="2017-05-15T15:47:11"/>
    <x v="40"/>
  </r>
  <r>
    <s v="11 Ave &amp; W 27 St"/>
    <s v="E 16 St &amp; 5 Ave"/>
    <x v="615"/>
    <d v="2017-06-01T08:07:52"/>
    <s v="01-06-2017"/>
    <d v="2017-06-01T08:21:51"/>
    <x v="512"/>
  </r>
  <r>
    <s v="Riverside Dr &amp; W 72 St"/>
    <s v="Riverside Dr &amp; W 89 St"/>
    <x v="616"/>
    <d v="2017-05-20T22:50:31"/>
    <s v="20-05-2017"/>
    <d v="2017-05-20T22:54:47"/>
    <x v="317"/>
  </r>
  <r>
    <s v="Allen St &amp; Rivington St"/>
    <s v="Cooper Square &amp; E 7 St"/>
    <x v="617"/>
    <d v="2017-01-20T12:33:52"/>
    <s v="20-01-2017"/>
    <d v="2017-01-20T12:35:35"/>
    <x v="392"/>
  </r>
  <r>
    <s v="Smith St &amp; 9 St"/>
    <s v="Reed St &amp; Van Brunt St"/>
    <x v="618"/>
    <d v="2017-05-17T17:31:53"/>
    <s v="17-05-2017"/>
    <d v="2017-05-17T17:37:54"/>
    <x v="513"/>
  </r>
  <r>
    <s v="Central Park S &amp; 6 Ave"/>
    <s v="Canal St &amp; Rutgers St"/>
    <x v="619"/>
    <d v="2017-05-26T19:27:30"/>
    <s v="26-05-2017"/>
    <d v="2017-05-26T19:32:06"/>
    <x v="514"/>
  </r>
  <r>
    <s v="E 47 St &amp; Park Ave"/>
    <s v="Broadway &amp; W 32 St"/>
    <x v="620"/>
    <d v="2017-06-23T11:36:02"/>
    <s v="23-06-2017"/>
    <d v="2017-06-23T11:54:26"/>
    <x v="318"/>
  </r>
  <r>
    <s v="2 Ave &amp; E 96 St"/>
    <s v="E 25 St &amp; 2 Ave"/>
    <x v="621"/>
    <d v="2017-06-09T18:12:13"/>
    <s v="09-06-2017"/>
    <d v="2017-06-09T18:19:58"/>
    <x v="515"/>
  </r>
  <r>
    <s v="Broadway &amp; W 51 St"/>
    <s v="W 33 St &amp; 7 Ave"/>
    <x v="622"/>
    <d v="2017-05-10T14:46:44"/>
    <s v="10-05-2017"/>
    <d v="2017-05-10T14:52:53"/>
    <x v="49"/>
  </r>
  <r>
    <s v="E 47 St &amp; 2 Ave"/>
    <s v="1 Ave &amp; E 68 St"/>
    <x v="623"/>
    <d v="2017-06-22T08:46:55"/>
    <s v="22-06-2017"/>
    <d v="2017-06-22T08:56:26"/>
    <x v="260"/>
  </r>
  <r>
    <s v="W 44 St &amp; 5 Ave"/>
    <s v="Broadway &amp; W 49 St"/>
    <x v="624"/>
    <d v="2017-05-30T15:37:33"/>
    <s v="30-05-2017"/>
    <d v="2017-05-30T16:15:36"/>
    <x v="516"/>
  </r>
  <r>
    <s v="Metropolitan Ave &amp; Bedford Ave"/>
    <s v="E 7 St &amp; Avenue A"/>
    <x v="625"/>
    <d v="2017-05-03T18:21:35"/>
    <s v="03-05-2017"/>
    <d v="2017-05-03T18:30:23"/>
    <x v="253"/>
  </r>
  <r>
    <s v="Leonard St &amp; Church St"/>
    <s v="Reade St &amp; Broadway"/>
    <x v="626"/>
    <d v="2017-06-10T21:02:45"/>
    <s v="10-06-2017"/>
    <d v="2017-06-10T21:28:57"/>
    <x v="397"/>
  </r>
  <r>
    <s v="N 8 St &amp; Driggs Ave"/>
    <s v="Franklin St &amp; Dupont St"/>
    <x v="627"/>
    <d v="2017-06-26T17:40:59"/>
    <s v="26-06-2017"/>
    <d v="2017-06-26T17:56:57"/>
    <x v="517"/>
  </r>
  <r>
    <s v="E 48 St &amp; 3 Ave"/>
    <s v="W 39 St &amp; 9 Ave"/>
    <x v="628"/>
    <d v="2017-06-27T17:42:21"/>
    <s v="27-06-2017"/>
    <d v="2017-06-27T17:51:09"/>
    <x v="253"/>
  </r>
  <r>
    <s v="Putnam Ave &amp; Throop Ave"/>
    <s v="Marcus Garvey Blvd &amp; Macon St"/>
    <x v="629"/>
    <d v="2017-04-26T17:51:47"/>
    <s v="26-04-2017"/>
    <d v="2017-04-26T17:58:44"/>
    <x v="518"/>
  </r>
  <r>
    <s v="Greenwich Ave &amp; 8 Ave"/>
    <s v="W 38 St &amp; 8 Ave"/>
    <x v="630"/>
    <d v="2017-06-27T10:51:32"/>
    <s v="27-06-2017"/>
    <d v="2017-06-27T11:14:40"/>
    <x v="519"/>
  </r>
  <r>
    <s v="W 49 St &amp; 8 Ave"/>
    <s v="W 22 St &amp; 10 Ave"/>
    <x v="631"/>
    <d v="2017-05-17T07:08:02"/>
    <s v="17-05-2017"/>
    <d v="2017-05-17T07:10:55"/>
    <x v="520"/>
  </r>
  <r>
    <s v="Great Jones St"/>
    <s v="MacDougal St &amp; Prince St"/>
    <x v="632"/>
    <d v="2017-06-21T17:59:35"/>
    <s v="21-06-2017"/>
    <d v="2017-06-21T18:11:39"/>
    <x v="521"/>
  </r>
  <r>
    <s v="W 13 St &amp; 5 Ave"/>
    <s v="E 7 St &amp; Avenue A"/>
    <x v="633"/>
    <d v="2017-01-12T18:26:10"/>
    <s v="12-01-2017"/>
    <d v="2017-01-12T18:38:03"/>
    <x v="522"/>
  </r>
  <r>
    <s v="1 Ave &amp; E 16 St"/>
    <s v="E 55 St &amp; 2 Ave"/>
    <x v="634"/>
    <d v="2017-06-20T19:27:58"/>
    <s v="20-06-2017"/>
    <d v="2017-06-20T19:30:50"/>
    <x v="478"/>
  </r>
  <r>
    <s v="West End Ave &amp; W 94 St"/>
    <s v="W 20 St &amp; 11 Ave"/>
    <x v="635"/>
    <d v="2017-06-28T10:42:39"/>
    <s v="28-06-2017"/>
    <d v="2017-06-28T10:52:06"/>
    <x v="523"/>
  </r>
  <r>
    <s v="5 Ave &amp; E 63 St"/>
    <s v="E 53 St &amp; Madison Ave"/>
    <x v="636"/>
    <d v="2017-06-19T11:07:38"/>
    <s v="19-06-2017"/>
    <d v="2017-06-19T11:22:41"/>
    <x v="524"/>
  </r>
  <r>
    <s v="W 17 St &amp; 8 Ave"/>
    <s v="Broadway &amp; W 55 St"/>
    <x v="637"/>
    <d v="2017-02-08T12:47:19"/>
    <s v="08-02-2017"/>
    <d v="2017-02-08T12:54:39"/>
    <x v="525"/>
  </r>
  <r>
    <s v="2 Ave &amp; E 31 St"/>
    <s v="E 20 St &amp; FDR Drive"/>
    <x v="638"/>
    <d v="2017-06-06T23:04:13"/>
    <s v="06-06-2017"/>
    <d v="2017-06-06T23:16:05"/>
    <x v="526"/>
  </r>
  <r>
    <s v="E 14 St &amp; Avenue B"/>
    <s v="6 Ave &amp; Canal St"/>
    <x v="639"/>
    <d v="2017-03-03T16:35:15"/>
    <s v="03-03-2017"/>
    <d v="2017-03-03T16:52:04"/>
    <x v="527"/>
  </r>
  <r>
    <s v="Rivington St &amp; Ridge St"/>
    <s v="Lispenard St &amp; Broadway"/>
    <x v="640"/>
    <d v="2017-06-03T17:54:44"/>
    <s v="03-06-2017"/>
    <d v="2017-06-03T18:22:39"/>
    <x v="528"/>
  </r>
  <r>
    <s v="E 85 St &amp; 3 Ave"/>
    <s v="Central Park West &amp; W 100 St"/>
    <x v="641"/>
    <d v="2017-01-17T16:38:53"/>
    <s v="17-01-2017"/>
    <d v="2017-01-17T16:43:01"/>
    <x v="468"/>
  </r>
  <r>
    <s v="E 32 St &amp; Park Ave"/>
    <s v="Cathedral Pkwy &amp; Broadway"/>
    <x v="642"/>
    <d v="2017-03-01T08:46:16"/>
    <s v="01-03-2017"/>
    <d v="2017-03-01T08:58:38"/>
    <x v="529"/>
  </r>
  <r>
    <s v="E 33 St &amp; 2 Ave"/>
    <s v="W 33 St &amp; 7 Ave"/>
    <x v="643"/>
    <d v="2017-03-10T16:45:42"/>
    <s v="10-03-2017"/>
    <d v="2017-03-10T16:58:38"/>
    <x v="530"/>
  </r>
  <r>
    <s v="Watts St &amp; Greenwich St"/>
    <s v="Murray St &amp; West St"/>
    <x v="644"/>
    <d v="2017-06-12T09:55:01"/>
    <s v="12-06-2017"/>
    <d v="2017-06-12T10:13:23"/>
    <x v="531"/>
  </r>
  <r>
    <s v="West St &amp; Chambers St"/>
    <s v="Washington St &amp; Gansevoort St"/>
    <x v="645"/>
    <d v="2017-02-25T11:48:12"/>
    <s v="25-02-2017"/>
    <d v="2017-02-25T12:00:53"/>
    <x v="422"/>
  </r>
  <r>
    <s v="Norfolk St &amp; Broome St"/>
    <s v="Bialystoker Pl &amp; Delancey St"/>
    <x v="646"/>
    <d v="2017-06-30T15:27:04"/>
    <s v="30-06-2017"/>
    <d v="2017-06-30T15:50:13"/>
    <x v="34"/>
  </r>
  <r>
    <s v="E 32 St &amp; Park Ave"/>
    <s v="Lexington Ave &amp; E 29 St"/>
    <x v="647"/>
    <d v="2017-04-04T19:41:34"/>
    <s v="04-04-2017"/>
    <d v="2017-04-04T20:17:52"/>
    <x v="532"/>
  </r>
  <r>
    <s v="Pershing Square South"/>
    <s v="Broadway &amp; W 36 St"/>
    <x v="648"/>
    <d v="2017-01-09T17:15:35"/>
    <s v="09-01-2017"/>
    <d v="2017-01-09T17:24:44"/>
    <x v="533"/>
  </r>
  <r>
    <s v="W 104 St &amp; Amsterdam Ave"/>
    <s v="Amsterdam Ave &amp; W 73 St"/>
    <x v="649"/>
    <d v="2017-04-22T19:29:22"/>
    <s v="22-04-2017"/>
    <d v="2017-04-22T19:39:54"/>
    <x v="534"/>
  </r>
  <r>
    <s v="Suffolk St &amp; Stanton St"/>
    <s v="Forsyth St &amp; Canal St"/>
    <x v="650"/>
    <d v="2017-06-10T11:38:21"/>
    <s v="10-06-2017"/>
    <d v="2017-06-10T11:49:56"/>
    <x v="535"/>
  </r>
  <r>
    <s v="E 66 St &amp; Madison Ave"/>
    <s v="W 52 St &amp; 5 Ave"/>
    <x v="651"/>
    <d v="2017-03-11T12:15:31"/>
    <s v="11-03-2017"/>
    <d v="2017-03-11T12:24:44"/>
    <x v="536"/>
  </r>
  <r>
    <s v="Richardson St &amp; N Henry St"/>
    <s v="Putnam Ave &amp; Nostrand Ave"/>
    <x v="652"/>
    <d v="2017-06-01T13:20:32"/>
    <s v="01-06-2017"/>
    <d v="2017-06-01T13:22:38"/>
    <x v="537"/>
  </r>
  <r>
    <m/>
    <m/>
    <x v="653"/>
    <d v="2017-06-13T13:19:01"/>
    <s v="13-06-2017"/>
    <d v="2017-06-13T13:26:25"/>
    <x v="97"/>
  </r>
  <r>
    <m/>
    <m/>
    <x v="653"/>
    <d v="2017-03-23T15:29:41"/>
    <s v="23-03-2017"/>
    <d v="2017-03-23T15:44:54"/>
    <x v="119"/>
  </r>
  <r>
    <m/>
    <m/>
    <x v="653"/>
    <d v="2017-04-28T18:39:51"/>
    <s v="28-04-2017"/>
    <d v="2017-04-28T18:49:10"/>
    <x v="492"/>
  </r>
  <r>
    <m/>
    <m/>
    <x v="653"/>
    <d v="2017-04-15T15:56:05"/>
    <s v="15-04-2017"/>
    <d v="2017-04-15T16:03:58"/>
    <x v="91"/>
  </r>
  <r>
    <m/>
    <m/>
    <x v="653"/>
    <d v="2017-05-05T00:14:46"/>
    <s v="05-05-2017"/>
    <d v="2017-05-05T00:38:49"/>
    <x v="53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B9BD9-0498-44E4-9009-28A95FA7D6F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B28" firstHeaderRow="1" firstDataRow="1" firstDataCol="1"/>
  <pivotFields count="12">
    <pivotField showAll="0"/>
    <pivotField numFmtId="22" showAll="0"/>
    <pivotField numFmtId="22"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items count="8">
        <item x="3"/>
        <item x="6"/>
        <item x="5"/>
        <item x="4"/>
        <item x="0"/>
        <item x="2"/>
        <item x="1"/>
        <item t="default"/>
      </items>
    </pivotField>
    <pivotField showAll="0"/>
  </pivotFields>
  <rowFields count="1">
    <field x="7"/>
  </rowFields>
  <rowItems count="4">
    <i>
      <x/>
    </i>
    <i>
      <x v="1"/>
    </i>
    <i>
      <x v="2"/>
    </i>
    <i t="grand">
      <x/>
    </i>
  </rowItems>
  <colItems count="1">
    <i/>
  </colItems>
  <dataFields count="1">
    <dataField name="Count of Gend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D19D15-EE42-4B9C-915C-64E2B37C3028}"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7:P40" firstHeaderRow="1" firstDataRow="1" firstDataCol="1"/>
  <pivotFields count="12">
    <pivotField showAll="0"/>
    <pivotField numFmtId="22" showAll="0"/>
    <pivotField numFmtId="22" showAll="0"/>
    <pivotField showAll="0"/>
    <pivotField showAll="0"/>
    <pivotField showAll="0">
      <items count="321">
        <item x="291"/>
        <item x="169"/>
        <item x="220"/>
        <item x="15"/>
        <item x="276"/>
        <item x="93"/>
        <item x="154"/>
        <item x="133"/>
        <item x="247"/>
        <item x="90"/>
        <item x="273"/>
        <item x="296"/>
        <item x="116"/>
        <item x="184"/>
        <item x="112"/>
        <item x="205"/>
        <item x="172"/>
        <item x="202"/>
        <item x="303"/>
        <item x="80"/>
        <item x="124"/>
        <item x="137"/>
        <item x="84"/>
        <item x="32"/>
        <item x="72"/>
        <item x="73"/>
        <item x="283"/>
        <item x="86"/>
        <item x="52"/>
        <item x="22"/>
        <item x="89"/>
        <item x="161"/>
        <item x="152"/>
        <item x="261"/>
        <item x="104"/>
        <item x="223"/>
        <item x="183"/>
        <item x="55"/>
        <item x="141"/>
        <item x="206"/>
        <item x="287"/>
        <item x="30"/>
        <item x="71"/>
        <item x="115"/>
        <item x="146"/>
        <item x="267"/>
        <item x="226"/>
        <item x="201"/>
        <item x="0"/>
        <item x="178"/>
        <item x="2"/>
        <item x="25"/>
        <item x="171"/>
        <item x="101"/>
        <item x="313"/>
        <item x="245"/>
        <item x="301"/>
        <item x="241"/>
        <item x="100"/>
        <item x="74"/>
        <item x="148"/>
        <item x="158"/>
        <item x="194"/>
        <item x="240"/>
        <item x="91"/>
        <item x="9"/>
        <item x="113"/>
        <item x="182"/>
        <item x="119"/>
        <item x="40"/>
        <item x="254"/>
        <item x="294"/>
        <item x="139"/>
        <item x="264"/>
        <item x="45"/>
        <item x="3"/>
        <item x="214"/>
        <item x="317"/>
        <item x="121"/>
        <item x="239"/>
        <item x="106"/>
        <item x="233"/>
        <item x="64"/>
        <item x="136"/>
        <item x="69"/>
        <item x="61"/>
        <item x="159"/>
        <item x="170"/>
        <item x="125"/>
        <item x="218"/>
        <item x="151"/>
        <item x="109"/>
        <item x="20"/>
        <item x="7"/>
        <item x="126"/>
        <item x="228"/>
        <item x="173"/>
        <item x="77"/>
        <item x="70"/>
        <item x="165"/>
        <item x="108"/>
        <item x="224"/>
        <item x="235"/>
        <item x="66"/>
        <item x="127"/>
        <item x="269"/>
        <item x="12"/>
        <item x="186"/>
        <item x="60"/>
        <item x="51"/>
        <item x="65"/>
        <item x="29"/>
        <item x="207"/>
        <item x="216"/>
        <item x="75"/>
        <item x="143"/>
        <item x="47"/>
        <item x="255"/>
        <item x="94"/>
        <item x="191"/>
        <item x="275"/>
        <item x="4"/>
        <item x="198"/>
        <item x="197"/>
        <item x="277"/>
        <item x="288"/>
        <item x="117"/>
        <item x="259"/>
        <item x="160"/>
        <item x="132"/>
        <item x="208"/>
        <item x="41"/>
        <item x="147"/>
        <item x="138"/>
        <item x="83"/>
        <item x="8"/>
        <item x="82"/>
        <item x="200"/>
        <item x="78"/>
        <item x="262"/>
        <item x="295"/>
        <item x="316"/>
        <item x="250"/>
        <item x="193"/>
        <item x="227"/>
        <item x="39"/>
        <item x="270"/>
        <item x="107"/>
        <item x="307"/>
        <item x="209"/>
        <item x="299"/>
        <item x="129"/>
        <item x="13"/>
        <item x="187"/>
        <item x="174"/>
        <item x="279"/>
        <item x="248"/>
        <item x="210"/>
        <item x="266"/>
        <item x="122"/>
        <item x="56"/>
        <item x="99"/>
        <item x="302"/>
        <item x="305"/>
        <item x="204"/>
        <item x="215"/>
        <item x="87"/>
        <item x="263"/>
        <item x="131"/>
        <item x="188"/>
        <item x="150"/>
        <item x="110"/>
        <item x="308"/>
        <item x="258"/>
        <item x="221"/>
        <item x="166"/>
        <item x="297"/>
        <item x="268"/>
        <item x="23"/>
        <item x="180"/>
        <item x="67"/>
        <item x="219"/>
        <item x="36"/>
        <item x="35"/>
        <item x="246"/>
        <item x="222"/>
        <item x="203"/>
        <item x="256"/>
        <item x="120"/>
        <item x="306"/>
        <item x="11"/>
        <item x="156"/>
        <item x="1"/>
        <item x="285"/>
        <item x="238"/>
        <item x="229"/>
        <item x="252"/>
        <item x="290"/>
        <item x="6"/>
        <item x="293"/>
        <item x="5"/>
        <item x="59"/>
        <item x="145"/>
        <item x="300"/>
        <item x="310"/>
        <item x="102"/>
        <item x="315"/>
        <item x="213"/>
        <item x="46"/>
        <item x="280"/>
        <item x="135"/>
        <item x="271"/>
        <item x="27"/>
        <item x="98"/>
        <item x="19"/>
        <item x="217"/>
        <item x="128"/>
        <item x="63"/>
        <item x="289"/>
        <item x="95"/>
        <item x="31"/>
        <item x="278"/>
        <item x="286"/>
        <item x="257"/>
        <item x="50"/>
        <item x="179"/>
        <item x="309"/>
        <item x="153"/>
        <item x="33"/>
        <item x="54"/>
        <item x="163"/>
        <item x="282"/>
        <item x="18"/>
        <item x="319"/>
        <item x="164"/>
        <item x="312"/>
        <item x="103"/>
        <item x="281"/>
        <item x="244"/>
        <item x="311"/>
        <item x="26"/>
        <item x="42"/>
        <item x="123"/>
        <item x="68"/>
        <item x="181"/>
        <item x="292"/>
        <item x="49"/>
        <item x="231"/>
        <item x="24"/>
        <item x="57"/>
        <item x="17"/>
        <item x="114"/>
        <item x="177"/>
        <item x="225"/>
        <item x="88"/>
        <item x="237"/>
        <item x="38"/>
        <item x="175"/>
        <item x="44"/>
        <item x="260"/>
        <item x="189"/>
        <item x="192"/>
        <item x="34"/>
        <item x="37"/>
        <item x="58"/>
        <item x="157"/>
        <item x="62"/>
        <item x="10"/>
        <item x="155"/>
        <item x="196"/>
        <item x="212"/>
        <item x="251"/>
        <item x="92"/>
        <item x="134"/>
        <item x="190"/>
        <item x="234"/>
        <item x="242"/>
        <item x="185"/>
        <item x="265"/>
        <item x="142"/>
        <item x="167"/>
        <item x="43"/>
        <item x="274"/>
        <item x="236"/>
        <item x="21"/>
        <item x="314"/>
        <item x="96"/>
        <item x="149"/>
        <item x="118"/>
        <item x="249"/>
        <item x="76"/>
        <item x="14"/>
        <item x="211"/>
        <item x="111"/>
        <item x="195"/>
        <item x="85"/>
        <item x="81"/>
        <item x="105"/>
        <item x="28"/>
        <item x="130"/>
        <item x="53"/>
        <item x="162"/>
        <item x="144"/>
        <item x="284"/>
        <item x="79"/>
        <item x="140"/>
        <item x="298"/>
        <item x="168"/>
        <item x="272"/>
        <item x="232"/>
        <item x="243"/>
        <item x="253"/>
        <item x="176"/>
        <item x="16"/>
        <item x="318"/>
        <item x="304"/>
        <item x="199"/>
        <item x="48"/>
        <item x="230"/>
        <item x="97"/>
        <item t="default"/>
      </items>
    </pivotField>
    <pivotField axis="axisRow" dataField="1" showAll="0">
      <items count="3">
        <item x="1"/>
        <item x="0"/>
        <item t="default"/>
      </items>
    </pivotField>
    <pivotField showAll="0">
      <items count="4">
        <item x="2"/>
        <item x="0"/>
        <item h="1" x="1"/>
        <item t="default"/>
      </items>
    </pivotField>
    <pivotField showAll="0"/>
    <pivotField showAll="0"/>
    <pivotField showAll="0">
      <items count="8">
        <item x="1"/>
        <item x="2"/>
        <item x="0"/>
        <item x="4"/>
        <item x="5"/>
        <item x="6"/>
        <item x="3"/>
        <item t="default"/>
      </items>
    </pivotField>
    <pivotField showAll="0"/>
  </pivotFields>
  <rowFields count="1">
    <field x="6"/>
  </rowFields>
  <rowItems count="3">
    <i>
      <x/>
    </i>
    <i>
      <x v="1"/>
    </i>
    <i t="grand">
      <x/>
    </i>
  </rowItems>
  <colItems count="1">
    <i/>
  </colItems>
  <dataFields count="1">
    <dataField name="Count of User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4C9E692-98F4-407D-ADD8-AC513C007B7C}"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17:J33" firstHeaderRow="1" firstDataRow="1" firstDataCol="1"/>
  <pivotFields count="9">
    <pivotField showAll="0"/>
    <pivotField showAll="0"/>
    <pivotField axis="axisRow" showAll="0" measureFilter="1" sortType="descending">
      <items count="655">
        <item x="653"/>
        <item x="282"/>
        <item x="304"/>
        <item x="284"/>
        <item x="473"/>
        <item x="521"/>
        <item x="320"/>
        <item x="522"/>
        <item x="376"/>
        <item x="392"/>
        <item x="562"/>
        <item x="576"/>
        <item x="175"/>
        <item x="283"/>
        <item x="645"/>
        <item x="366"/>
        <item x="399"/>
        <item x="390"/>
        <item x="167"/>
        <item x="127"/>
        <item x="239"/>
        <item x="635"/>
        <item x="474"/>
        <item x="644"/>
        <item x="321"/>
        <item x="444"/>
        <item x="53"/>
        <item x="134"/>
        <item x="142"/>
        <item x="232"/>
        <item x="201"/>
        <item x="547"/>
        <item x="160"/>
        <item x="270"/>
        <item x="147"/>
        <item x="110"/>
        <item x="91"/>
        <item x="380"/>
        <item x="362"/>
        <item x="205"/>
        <item x="501"/>
        <item x="43"/>
        <item x="60"/>
        <item x="603"/>
        <item x="246"/>
        <item x="58"/>
        <item x="276"/>
        <item x="409"/>
        <item x="368"/>
        <item x="212"/>
        <item x="120"/>
        <item x="404"/>
        <item x="192"/>
        <item x="546"/>
        <item x="326"/>
        <item x="250"/>
        <item x="631"/>
        <item x="129"/>
        <item x="435"/>
        <item x="542"/>
        <item x="526"/>
        <item x="359"/>
        <item x="88"/>
        <item x="453"/>
        <item x="624"/>
        <item x="125"/>
        <item x="393"/>
        <item x="303"/>
        <item x="503"/>
        <item x="360"/>
        <item x="45"/>
        <item x="446"/>
        <item x="316"/>
        <item x="604"/>
        <item x="24"/>
        <item x="374"/>
        <item x="96"/>
        <item x="422"/>
        <item x="340"/>
        <item x="475"/>
        <item x="148"/>
        <item x="477"/>
        <item x="267"/>
        <item x="178"/>
        <item x="471"/>
        <item x="207"/>
        <item x="275"/>
        <item x="582"/>
        <item x="466"/>
        <item x="153"/>
        <item x="499"/>
        <item x="510"/>
        <item x="193"/>
        <item x="482"/>
        <item x="133"/>
        <item x="292"/>
        <item x="227"/>
        <item x="242"/>
        <item x="597"/>
        <item x="469"/>
        <item x="364"/>
        <item x="511"/>
        <item x="22"/>
        <item x="39"/>
        <item x="356"/>
        <item x="541"/>
        <item x="472"/>
        <item x="587"/>
        <item x="172"/>
        <item x="14"/>
        <item x="518"/>
        <item x="601"/>
        <item x="258"/>
        <item x="389"/>
        <item x="206"/>
        <item x="26"/>
        <item x="162"/>
        <item x="436"/>
        <item x="310"/>
        <item x="579"/>
        <item x="318"/>
        <item x="350"/>
        <item x="581"/>
        <item x="450"/>
        <item x="437"/>
        <item x="637"/>
        <item x="415"/>
        <item x="564"/>
        <item x="181"/>
        <item x="462"/>
        <item x="103"/>
        <item x="337"/>
        <item x="610"/>
        <item x="265"/>
        <item x="570"/>
        <item x="245"/>
        <item x="137"/>
        <item x="633"/>
        <item x="449"/>
        <item x="523"/>
        <item x="649"/>
        <item x="353"/>
        <item x="51"/>
        <item x="427"/>
        <item x="507"/>
        <item x="113"/>
        <item x="428"/>
        <item x="98"/>
        <item x="82"/>
        <item x="459"/>
        <item x="16"/>
        <item x="42"/>
        <item x="312"/>
        <item x="223"/>
        <item x="484"/>
        <item x="260"/>
        <item x="328"/>
        <item x="650"/>
        <item x="489"/>
        <item x="11"/>
        <item x="0"/>
        <item x="66"/>
        <item x="336"/>
        <item x="596"/>
        <item x="592"/>
        <item x="123"/>
        <item x="213"/>
        <item x="383"/>
        <item x="618"/>
        <item x="605"/>
        <item x="114"/>
        <item x="411"/>
        <item x="247"/>
        <item x="217"/>
        <item x="115"/>
        <item x="640"/>
        <item x="348"/>
        <item x="476"/>
        <item x="298"/>
        <item x="616"/>
        <item x="244"/>
        <item x="652"/>
        <item x="331"/>
        <item x="118"/>
        <item x="74"/>
        <item x="629"/>
        <item x="151"/>
        <item x="492"/>
        <item x="406"/>
        <item x="59"/>
        <item x="599"/>
        <item x="387"/>
        <item x="502"/>
        <item x="509"/>
        <item x="65"/>
        <item x="648"/>
        <item x="295"/>
        <item x="228"/>
        <item x="183"/>
        <item x="460"/>
        <item x="243"/>
        <item x="388"/>
        <item x="35"/>
        <item x="334"/>
        <item x="219"/>
        <item x="27"/>
        <item x="21"/>
        <item x="155"/>
        <item x="646"/>
        <item x="627"/>
        <item x="166"/>
        <item x="156"/>
        <item x="9"/>
        <item x="306"/>
        <item x="593"/>
        <item x="150"/>
        <item x="595"/>
        <item x="307"/>
        <item x="90"/>
        <item x="532"/>
        <item x="457"/>
        <item x="625"/>
        <item x="456"/>
        <item x="347"/>
        <item x="259"/>
        <item x="496"/>
        <item x="154"/>
        <item x="612"/>
        <item x="490"/>
        <item x="434"/>
        <item x="139"/>
        <item x="465"/>
        <item x="333"/>
        <item x="248"/>
        <item x="236"/>
        <item x="405"/>
        <item x="324"/>
        <item x="165"/>
        <item x="20"/>
        <item x="335"/>
        <item x="606"/>
        <item x="538"/>
        <item x="71"/>
        <item x="626"/>
        <item x="386"/>
        <item x="352"/>
        <item x="253"/>
        <item x="163"/>
        <item x="87"/>
        <item x="451"/>
        <item x="224"/>
        <item x="168"/>
        <item x="112"/>
        <item x="173"/>
        <item x="488"/>
        <item x="268"/>
        <item x="423"/>
        <item x="257"/>
        <item x="233"/>
        <item x="286"/>
        <item x="311"/>
        <item x="240"/>
        <item x="225"/>
        <item x="121"/>
        <item x="512"/>
        <item x="408"/>
        <item x="557"/>
        <item x="439"/>
        <item x="57"/>
        <item x="169"/>
        <item x="222"/>
        <item x="551"/>
        <item x="416"/>
        <item x="630"/>
        <item x="584"/>
        <item x="487"/>
        <item x="111"/>
        <item x="330"/>
        <item x="23"/>
        <item x="632"/>
        <item x="574"/>
        <item x="346"/>
        <item x="25"/>
        <item x="556"/>
        <item x="188"/>
        <item x="158"/>
        <item x="534"/>
        <item x="355"/>
        <item x="478"/>
        <item x="467"/>
        <item x="361"/>
        <item x="533"/>
        <item x="271"/>
        <item x="214"/>
        <item x="38"/>
        <item x="202"/>
        <item x="68"/>
        <item x="440"/>
        <item x="55"/>
        <item x="6"/>
        <item x="343"/>
        <item x="1"/>
        <item x="157"/>
        <item x="86"/>
        <item x="491"/>
        <item x="229"/>
        <item x="141"/>
        <item x="400"/>
        <item x="458"/>
        <item x="116"/>
        <item x="313"/>
        <item x="613"/>
        <item x="161"/>
        <item x="2"/>
        <item x="520"/>
        <item x="329"/>
        <item x="54"/>
        <item x="641"/>
        <item x="421"/>
        <item x="261"/>
        <item x="430"/>
        <item x="391"/>
        <item x="363"/>
        <item x="15"/>
        <item x="494"/>
        <item x="535"/>
        <item x="197"/>
        <item x="589"/>
        <item x="651"/>
        <item x="135"/>
        <item x="149"/>
        <item x="431"/>
        <item x="184"/>
        <item x="442"/>
        <item x="528"/>
        <item x="569"/>
        <item x="108"/>
        <item x="493"/>
        <item x="64"/>
        <item x="204"/>
        <item x="448"/>
        <item x="29"/>
        <item x="302"/>
        <item x="196"/>
        <item x="293"/>
        <item x="44"/>
        <item x="122"/>
        <item x="591"/>
        <item x="410"/>
        <item x="358"/>
        <item x="552"/>
        <item x="628"/>
        <item x="215"/>
        <item x="602"/>
        <item x="620"/>
        <item x="566"/>
        <item x="623"/>
        <item x="48"/>
        <item x="370"/>
        <item x="262"/>
        <item x="272"/>
        <item x="164"/>
        <item x="367"/>
        <item x="607"/>
        <item x="50"/>
        <item x="371"/>
        <item x="505"/>
        <item x="52"/>
        <item x="385"/>
        <item x="308"/>
        <item x="643"/>
        <item x="77"/>
        <item x="647"/>
        <item x="495"/>
        <item x="191"/>
        <item x="126"/>
        <item x="263"/>
        <item x="642"/>
        <item x="105"/>
        <item x="143"/>
        <item x="560"/>
        <item x="187"/>
        <item x="517"/>
        <item x="4"/>
        <item x="322"/>
        <item x="264"/>
        <item x="17"/>
        <item x="536"/>
        <item x="365"/>
        <item x="254"/>
        <item x="269"/>
        <item x="540"/>
        <item x="93"/>
        <item x="426"/>
        <item x="237"/>
        <item x="577"/>
        <item x="506"/>
        <item x="585"/>
        <item x="12"/>
        <item x="252"/>
        <item x="558"/>
        <item x="568"/>
        <item x="519"/>
        <item x="297"/>
        <item x="317"/>
        <item x="524"/>
        <item x="314"/>
        <item x="10"/>
        <item x="61"/>
        <item x="294"/>
        <item x="288"/>
        <item x="608"/>
        <item x="75"/>
        <item x="468"/>
        <item x="279"/>
        <item x="238"/>
        <item x="67"/>
        <item x="639"/>
        <item x="300"/>
        <item x="543"/>
        <item x="216"/>
        <item x="420"/>
        <item x="373"/>
        <item x="454"/>
        <item x="305"/>
        <item x="515"/>
        <item x="418"/>
        <item x="7"/>
        <item x="109"/>
        <item x="70"/>
        <item x="548"/>
        <item x="395"/>
        <item x="438"/>
        <item x="180"/>
        <item x="34"/>
        <item x="327"/>
        <item x="195"/>
        <item x="375"/>
        <item x="417"/>
        <item x="315"/>
        <item x="18"/>
        <item x="377"/>
        <item x="403"/>
        <item x="483"/>
        <item x="99"/>
        <item x="256"/>
        <item x="394"/>
        <item x="249"/>
        <item x="281"/>
        <item x="49"/>
        <item x="561"/>
        <item x="130"/>
        <item x="291"/>
        <item x="210"/>
        <item x="97"/>
        <item x="136"/>
        <item x="102"/>
        <item x="185"/>
        <item x="323"/>
        <item x="47"/>
        <item x="285"/>
        <item x="600"/>
        <item x="455"/>
        <item x="544"/>
        <item x="124"/>
        <item x="280"/>
        <item x="104"/>
        <item x="131"/>
        <item x="203"/>
        <item x="198"/>
        <item x="72"/>
        <item x="369"/>
        <item x="174"/>
        <item x="13"/>
        <item x="583"/>
        <item x="424"/>
        <item x="498"/>
        <item x="95"/>
        <item x="128"/>
        <item x="349"/>
        <item x="513"/>
        <item x="445"/>
        <item x="218"/>
        <item x="62"/>
        <item x="555"/>
        <item x="159"/>
        <item x="586"/>
        <item x="3"/>
        <item x="619"/>
        <item x="101"/>
        <item x="209"/>
        <item x="571"/>
        <item x="357"/>
        <item x="527"/>
        <item x="177"/>
        <item x="32"/>
        <item x="132"/>
        <item x="553"/>
        <item x="508"/>
        <item x="550"/>
        <item x="37"/>
        <item x="194"/>
        <item x="299"/>
        <item x="266"/>
        <item x="539"/>
        <item x="529"/>
        <item x="611"/>
        <item x="345"/>
        <item x="463"/>
        <item x="567"/>
        <item x="414"/>
        <item x="339"/>
        <item x="598"/>
        <item x="107"/>
        <item x="443"/>
        <item x="255"/>
        <item x="614"/>
        <item x="226"/>
        <item x="412"/>
        <item x="401"/>
        <item x="504"/>
        <item x="84"/>
        <item x="83"/>
        <item x="40"/>
        <item x="622"/>
        <item x="461"/>
        <item x="69"/>
        <item x="432"/>
        <item x="594"/>
        <item x="382"/>
        <item x="378"/>
        <item x="94"/>
        <item x="46"/>
        <item x="234"/>
        <item x="433"/>
        <item x="140"/>
        <item x="31"/>
        <item x="100"/>
        <item x="146"/>
        <item x="531"/>
        <item x="78"/>
        <item x="407"/>
        <item x="231"/>
        <item x="36"/>
        <item x="341"/>
        <item x="381"/>
        <item x="342"/>
        <item x="287"/>
        <item x="89"/>
        <item x="413"/>
        <item x="138"/>
        <item x="190"/>
        <item x="80"/>
        <item x="609"/>
        <item x="251"/>
        <item x="588"/>
        <item x="351"/>
        <item x="33"/>
        <item x="85"/>
        <item x="325"/>
        <item x="182"/>
        <item x="76"/>
        <item x="171"/>
        <item x="470"/>
        <item x="274"/>
        <item x="5"/>
        <item x="500"/>
        <item x="530"/>
        <item x="396"/>
        <item x="56"/>
        <item x="559"/>
        <item x="572"/>
        <item x="220"/>
        <item x="19"/>
        <item x="63"/>
        <item x="384"/>
        <item x="617"/>
        <item x="28"/>
        <item x="537"/>
        <item x="402"/>
        <item x="419"/>
        <item x="79"/>
        <item x="464"/>
        <item x="429"/>
        <item x="170"/>
        <item x="309"/>
        <item x="290"/>
        <item x="319"/>
        <item x="354"/>
        <item x="554"/>
        <item x="452"/>
        <item x="30"/>
        <item x="344"/>
        <item x="152"/>
        <item x="92"/>
        <item x="549"/>
        <item x="332"/>
        <item x="221"/>
        <item x="578"/>
        <item x="575"/>
        <item x="241"/>
        <item x="479"/>
        <item x="278"/>
        <item x="41"/>
        <item x="277"/>
        <item x="525"/>
        <item x="208"/>
        <item x="211"/>
        <item x="117"/>
        <item x="176"/>
        <item x="200"/>
        <item x="230"/>
        <item x="398"/>
        <item x="486"/>
        <item x="301"/>
        <item x="338"/>
        <item x="289"/>
        <item x="636"/>
        <item x="447"/>
        <item x="565"/>
        <item x="441"/>
        <item x="480"/>
        <item x="497"/>
        <item x="186"/>
        <item x="235"/>
        <item x="379"/>
        <item x="621"/>
        <item x="481"/>
        <item x="144"/>
        <item x="638"/>
        <item x="119"/>
        <item x="545"/>
        <item x="296"/>
        <item x="514"/>
        <item x="425"/>
        <item x="145"/>
        <item x="199"/>
        <item x="516"/>
        <item x="81"/>
        <item x="615"/>
        <item x="590"/>
        <item x="573"/>
        <item x="485"/>
        <item x="189"/>
        <item x="563"/>
        <item x="273"/>
        <item x="8"/>
        <item x="106"/>
        <item x="179"/>
        <item x="397"/>
        <item x="372"/>
        <item x="634"/>
        <item x="73"/>
        <item x="580"/>
        <item t="default"/>
      </items>
      <autoSortScope>
        <pivotArea dataOnly="0" outline="0" fieldPosition="0">
          <references count="1">
            <reference field="4294967294" count="1" selected="0">
              <x v="0"/>
            </reference>
          </references>
        </pivotArea>
      </autoSortScope>
    </pivotField>
    <pivotField numFmtId="164" showAll="0"/>
    <pivotField showAll="0"/>
    <pivotField numFmtId="164" showAll="0"/>
    <pivotField dataField="1"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x="2"/>
        <item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3">
    <field x="2"/>
    <field x="8"/>
    <field x="7"/>
  </rowFields>
  <rowItems count="16">
    <i>
      <x v="250"/>
    </i>
    <i r="1">
      <x v="3"/>
    </i>
    <i r="2">
      <x v="4"/>
    </i>
    <i>
      <x v="646"/>
    </i>
    <i r="1">
      <x v="2"/>
    </i>
    <i r="2">
      <x v="26"/>
    </i>
    <i>
      <x v="155"/>
    </i>
    <i r="1">
      <x v="2"/>
    </i>
    <i r="2">
      <x v="24"/>
    </i>
    <i>
      <x v="550"/>
    </i>
    <i r="1">
      <x v="2"/>
    </i>
    <i r="2">
      <x v="16"/>
    </i>
    <i>
      <x v="427"/>
    </i>
    <i r="1">
      <x v="2"/>
    </i>
    <i r="2">
      <x v="8"/>
    </i>
    <i t="grand">
      <x/>
    </i>
  </rowItems>
  <colItems count="1">
    <i/>
  </colItems>
  <dataFields count="1">
    <dataField name="Max of Duration" fld="6" subtotal="max" baseField="2" baseItem="25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5087DD5-35D9-4BF9-8ECC-B91F1A92C4F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37:M40" firstHeaderRow="1" firstDataRow="1" firstDataCol="1"/>
  <pivotFields count="12">
    <pivotField showAll="0"/>
    <pivotField numFmtId="22" showAll="0"/>
    <pivotField numFmtId="22" showAll="0"/>
    <pivotField showAll="0"/>
    <pivotField showAll="0"/>
    <pivotField showAll="0">
      <items count="321">
        <item x="291"/>
        <item x="169"/>
        <item x="220"/>
        <item x="15"/>
        <item x="276"/>
        <item x="93"/>
        <item x="154"/>
        <item x="133"/>
        <item x="247"/>
        <item x="90"/>
        <item x="273"/>
        <item x="296"/>
        <item x="116"/>
        <item x="184"/>
        <item x="112"/>
        <item x="205"/>
        <item x="172"/>
        <item x="202"/>
        <item x="303"/>
        <item x="80"/>
        <item x="124"/>
        <item x="137"/>
        <item x="84"/>
        <item x="32"/>
        <item x="72"/>
        <item x="73"/>
        <item x="283"/>
        <item x="86"/>
        <item x="52"/>
        <item x="22"/>
        <item x="89"/>
        <item x="161"/>
        <item x="152"/>
        <item x="261"/>
        <item x="104"/>
        <item x="223"/>
        <item x="183"/>
        <item x="55"/>
        <item x="141"/>
        <item x="206"/>
        <item x="287"/>
        <item x="30"/>
        <item x="71"/>
        <item x="115"/>
        <item x="146"/>
        <item x="267"/>
        <item x="226"/>
        <item x="201"/>
        <item x="0"/>
        <item x="178"/>
        <item x="2"/>
        <item x="25"/>
        <item x="171"/>
        <item x="101"/>
        <item x="313"/>
        <item x="245"/>
        <item x="301"/>
        <item x="241"/>
        <item x="100"/>
        <item x="74"/>
        <item x="148"/>
        <item x="158"/>
        <item x="194"/>
        <item x="240"/>
        <item x="91"/>
        <item x="9"/>
        <item x="113"/>
        <item x="182"/>
        <item x="119"/>
        <item x="40"/>
        <item x="254"/>
        <item x="294"/>
        <item x="139"/>
        <item x="264"/>
        <item x="45"/>
        <item x="3"/>
        <item x="214"/>
        <item x="317"/>
        <item x="121"/>
        <item x="239"/>
        <item x="106"/>
        <item x="233"/>
        <item x="64"/>
        <item x="136"/>
        <item x="69"/>
        <item x="61"/>
        <item x="159"/>
        <item x="170"/>
        <item x="125"/>
        <item x="218"/>
        <item x="151"/>
        <item x="109"/>
        <item x="20"/>
        <item x="7"/>
        <item x="126"/>
        <item x="228"/>
        <item x="173"/>
        <item x="77"/>
        <item x="70"/>
        <item x="165"/>
        <item x="108"/>
        <item x="224"/>
        <item x="235"/>
        <item x="66"/>
        <item x="127"/>
        <item x="269"/>
        <item x="12"/>
        <item x="186"/>
        <item x="60"/>
        <item x="51"/>
        <item x="65"/>
        <item x="29"/>
        <item x="207"/>
        <item x="216"/>
        <item x="75"/>
        <item x="143"/>
        <item x="47"/>
        <item x="255"/>
        <item x="94"/>
        <item x="191"/>
        <item x="275"/>
        <item x="4"/>
        <item x="198"/>
        <item x="197"/>
        <item x="277"/>
        <item x="288"/>
        <item x="117"/>
        <item x="259"/>
        <item x="160"/>
        <item x="132"/>
        <item x="208"/>
        <item x="41"/>
        <item x="147"/>
        <item x="138"/>
        <item x="83"/>
        <item x="8"/>
        <item x="82"/>
        <item x="200"/>
        <item x="78"/>
        <item x="262"/>
        <item x="295"/>
        <item x="316"/>
        <item x="250"/>
        <item x="193"/>
        <item x="227"/>
        <item x="39"/>
        <item x="270"/>
        <item x="107"/>
        <item x="307"/>
        <item x="209"/>
        <item x="299"/>
        <item x="129"/>
        <item x="13"/>
        <item x="187"/>
        <item x="174"/>
        <item x="279"/>
        <item x="248"/>
        <item x="210"/>
        <item x="266"/>
        <item x="122"/>
        <item x="56"/>
        <item x="99"/>
        <item x="302"/>
        <item x="305"/>
        <item x="204"/>
        <item x="215"/>
        <item x="87"/>
        <item x="263"/>
        <item x="131"/>
        <item x="188"/>
        <item x="150"/>
        <item x="110"/>
        <item x="308"/>
        <item x="258"/>
        <item x="221"/>
        <item x="166"/>
        <item x="297"/>
        <item x="268"/>
        <item x="23"/>
        <item x="180"/>
        <item x="67"/>
        <item x="219"/>
        <item x="36"/>
        <item x="35"/>
        <item x="246"/>
        <item x="222"/>
        <item x="203"/>
        <item x="256"/>
        <item x="120"/>
        <item x="306"/>
        <item x="11"/>
        <item x="156"/>
        <item x="1"/>
        <item x="285"/>
        <item x="238"/>
        <item x="229"/>
        <item x="252"/>
        <item x="290"/>
        <item x="6"/>
        <item x="293"/>
        <item x="5"/>
        <item x="59"/>
        <item x="145"/>
        <item x="300"/>
        <item x="310"/>
        <item x="102"/>
        <item x="315"/>
        <item x="213"/>
        <item x="46"/>
        <item x="280"/>
        <item x="135"/>
        <item x="271"/>
        <item x="27"/>
        <item x="98"/>
        <item x="19"/>
        <item x="217"/>
        <item x="128"/>
        <item x="63"/>
        <item x="289"/>
        <item x="95"/>
        <item x="31"/>
        <item x="278"/>
        <item x="286"/>
        <item x="257"/>
        <item x="50"/>
        <item x="179"/>
        <item x="309"/>
        <item x="153"/>
        <item x="33"/>
        <item x="54"/>
        <item x="163"/>
        <item x="282"/>
        <item x="18"/>
        <item x="319"/>
        <item x="164"/>
        <item x="312"/>
        <item x="103"/>
        <item x="281"/>
        <item x="244"/>
        <item x="311"/>
        <item x="26"/>
        <item x="42"/>
        <item x="123"/>
        <item x="68"/>
        <item x="181"/>
        <item x="292"/>
        <item x="49"/>
        <item x="231"/>
        <item x="24"/>
        <item x="57"/>
        <item x="17"/>
        <item x="114"/>
        <item x="177"/>
        <item x="225"/>
        <item x="88"/>
        <item x="237"/>
        <item x="38"/>
        <item x="175"/>
        <item x="44"/>
        <item x="260"/>
        <item x="189"/>
        <item x="192"/>
        <item x="34"/>
        <item x="37"/>
        <item x="58"/>
        <item x="157"/>
        <item x="62"/>
        <item x="10"/>
        <item x="155"/>
        <item x="196"/>
        <item x="212"/>
        <item x="251"/>
        <item x="92"/>
        <item x="134"/>
        <item x="190"/>
        <item x="234"/>
        <item x="242"/>
        <item x="185"/>
        <item x="265"/>
        <item x="142"/>
        <item x="167"/>
        <item x="43"/>
        <item x="274"/>
        <item x="236"/>
        <item x="21"/>
        <item x="314"/>
        <item x="96"/>
        <item x="149"/>
        <item x="118"/>
        <item x="249"/>
        <item x="76"/>
        <item x="14"/>
        <item x="211"/>
        <item x="111"/>
        <item x="195"/>
        <item x="85"/>
        <item x="81"/>
        <item x="105"/>
        <item x="28"/>
        <item x="130"/>
        <item x="53"/>
        <item x="162"/>
        <item x="144"/>
        <item x="284"/>
        <item x="79"/>
        <item x="140"/>
        <item x="298"/>
        <item x="168"/>
        <item x="272"/>
        <item x="232"/>
        <item x="243"/>
        <item x="253"/>
        <item x="176"/>
        <item x="16"/>
        <item x="318"/>
        <item x="304"/>
        <item x="199"/>
        <item x="48"/>
        <item x="230"/>
        <item x="97"/>
        <item t="default"/>
      </items>
    </pivotField>
    <pivotField showAll="0"/>
    <pivotField axis="axisRow" dataField="1" showAll="0">
      <items count="4">
        <item x="2"/>
        <item x="0"/>
        <item h="1" x="1"/>
        <item t="default"/>
      </items>
    </pivotField>
    <pivotField showAll="0"/>
    <pivotField showAll="0"/>
    <pivotField showAll="0">
      <items count="8">
        <item x="1"/>
        <item x="2"/>
        <item x="0"/>
        <item x="4"/>
        <item x="5"/>
        <item x="6"/>
        <item x="3"/>
        <item t="default"/>
      </items>
    </pivotField>
    <pivotField showAll="0"/>
  </pivotFields>
  <rowFields count="1">
    <field x="7"/>
  </rowFields>
  <rowItems count="3">
    <i>
      <x/>
    </i>
    <i>
      <x v="1"/>
    </i>
    <i t="grand">
      <x/>
    </i>
  </rowItems>
  <colItems count="1">
    <i/>
  </colItems>
  <dataFields count="1">
    <dataField name="Count of Gend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1EEAD4C-C450-4369-A31E-9A8AF6A2B32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M21" firstHeaderRow="1" firstDataRow="1" firstDataCol="0"/>
  <pivotFields count="4">
    <pivotField numFmtId="164" showAll="0"/>
    <pivotField showAll="0"/>
    <pivotField numFmtId="164" showAll="0"/>
    <pivotField numFmtId="164"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1EEEC-8C53-4143-BDF6-F1F14040D36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F41" firstHeaderRow="1" firstDataRow="1" firstDataCol="1"/>
  <pivotFields count="12">
    <pivotField showAll="0"/>
    <pivotField numFmtId="22" showAll="0"/>
    <pivotField numFmtId="22" showAll="0"/>
    <pivotField showAll="0"/>
    <pivotField showAll="0"/>
    <pivotField axis="axisRow" dataField="1" showAll="0" measureFilter="1" sortType="ascending">
      <items count="321">
        <item x="291"/>
        <item x="169"/>
        <item x="220"/>
        <item x="15"/>
        <item x="276"/>
        <item x="93"/>
        <item x="154"/>
        <item x="133"/>
        <item x="247"/>
        <item x="90"/>
        <item x="273"/>
        <item x="296"/>
        <item x="116"/>
        <item x="184"/>
        <item x="112"/>
        <item x="205"/>
        <item x="172"/>
        <item x="202"/>
        <item x="303"/>
        <item x="80"/>
        <item x="124"/>
        <item x="137"/>
        <item x="84"/>
        <item x="32"/>
        <item x="72"/>
        <item x="73"/>
        <item x="283"/>
        <item x="86"/>
        <item x="52"/>
        <item x="22"/>
        <item x="89"/>
        <item x="161"/>
        <item x="152"/>
        <item x="261"/>
        <item x="104"/>
        <item x="223"/>
        <item x="183"/>
        <item x="55"/>
        <item x="141"/>
        <item x="206"/>
        <item x="287"/>
        <item x="30"/>
        <item x="71"/>
        <item x="115"/>
        <item x="146"/>
        <item x="267"/>
        <item x="226"/>
        <item x="201"/>
        <item x="0"/>
        <item x="178"/>
        <item x="2"/>
        <item x="25"/>
        <item x="171"/>
        <item x="101"/>
        <item x="313"/>
        <item x="245"/>
        <item x="301"/>
        <item x="241"/>
        <item x="100"/>
        <item x="74"/>
        <item x="148"/>
        <item x="158"/>
        <item x="194"/>
        <item x="240"/>
        <item x="91"/>
        <item x="9"/>
        <item x="113"/>
        <item x="182"/>
        <item x="119"/>
        <item x="40"/>
        <item x="254"/>
        <item x="294"/>
        <item x="139"/>
        <item x="264"/>
        <item x="45"/>
        <item x="3"/>
        <item x="214"/>
        <item x="317"/>
        <item x="121"/>
        <item x="239"/>
        <item x="106"/>
        <item x="233"/>
        <item x="64"/>
        <item x="136"/>
        <item x="69"/>
        <item x="61"/>
        <item x="159"/>
        <item x="170"/>
        <item x="125"/>
        <item x="218"/>
        <item x="151"/>
        <item x="109"/>
        <item x="20"/>
        <item x="7"/>
        <item x="126"/>
        <item x="228"/>
        <item x="173"/>
        <item x="77"/>
        <item x="70"/>
        <item x="165"/>
        <item x="108"/>
        <item x="224"/>
        <item x="235"/>
        <item x="66"/>
        <item x="127"/>
        <item x="269"/>
        <item x="12"/>
        <item x="186"/>
        <item x="60"/>
        <item x="51"/>
        <item x="65"/>
        <item x="29"/>
        <item x="207"/>
        <item x="216"/>
        <item x="75"/>
        <item x="143"/>
        <item x="47"/>
        <item x="255"/>
        <item x="94"/>
        <item x="191"/>
        <item x="275"/>
        <item x="4"/>
        <item x="198"/>
        <item x="197"/>
        <item x="277"/>
        <item x="288"/>
        <item x="117"/>
        <item x="259"/>
        <item x="160"/>
        <item x="132"/>
        <item x="208"/>
        <item x="41"/>
        <item x="147"/>
        <item x="138"/>
        <item x="83"/>
        <item x="8"/>
        <item x="82"/>
        <item x="200"/>
        <item x="78"/>
        <item x="262"/>
        <item x="295"/>
        <item x="316"/>
        <item x="250"/>
        <item x="193"/>
        <item x="227"/>
        <item x="39"/>
        <item x="270"/>
        <item x="107"/>
        <item x="307"/>
        <item x="209"/>
        <item x="299"/>
        <item x="129"/>
        <item x="13"/>
        <item x="187"/>
        <item x="174"/>
        <item x="279"/>
        <item x="248"/>
        <item x="210"/>
        <item x="266"/>
        <item x="122"/>
        <item x="56"/>
        <item x="99"/>
        <item x="302"/>
        <item x="305"/>
        <item x="204"/>
        <item x="215"/>
        <item x="87"/>
        <item x="263"/>
        <item x="131"/>
        <item x="188"/>
        <item x="150"/>
        <item x="110"/>
        <item x="308"/>
        <item x="258"/>
        <item x="221"/>
        <item x="166"/>
        <item x="297"/>
        <item x="268"/>
        <item x="23"/>
        <item x="180"/>
        <item x="67"/>
        <item x="219"/>
        <item x="36"/>
        <item x="35"/>
        <item x="246"/>
        <item x="222"/>
        <item x="203"/>
        <item x="256"/>
        <item x="120"/>
        <item x="306"/>
        <item x="11"/>
        <item x="156"/>
        <item x="1"/>
        <item x="285"/>
        <item x="238"/>
        <item x="229"/>
        <item x="252"/>
        <item x="290"/>
        <item x="6"/>
        <item x="293"/>
        <item x="5"/>
        <item x="59"/>
        <item x="145"/>
        <item x="300"/>
        <item x="310"/>
        <item x="102"/>
        <item x="315"/>
        <item x="213"/>
        <item x="46"/>
        <item x="280"/>
        <item x="135"/>
        <item x="271"/>
        <item x="27"/>
        <item x="98"/>
        <item x="19"/>
        <item x="217"/>
        <item x="128"/>
        <item x="63"/>
        <item x="289"/>
        <item x="95"/>
        <item x="31"/>
        <item x="278"/>
        <item x="286"/>
        <item x="257"/>
        <item x="50"/>
        <item x="179"/>
        <item x="309"/>
        <item x="153"/>
        <item x="33"/>
        <item x="54"/>
        <item x="163"/>
        <item x="282"/>
        <item x="18"/>
        <item x="319"/>
        <item x="164"/>
        <item x="312"/>
        <item x="103"/>
        <item x="281"/>
        <item x="244"/>
        <item x="311"/>
        <item x="26"/>
        <item x="42"/>
        <item x="123"/>
        <item x="68"/>
        <item x="181"/>
        <item x="292"/>
        <item x="49"/>
        <item x="231"/>
        <item x="24"/>
        <item x="57"/>
        <item x="17"/>
        <item x="114"/>
        <item x="177"/>
        <item x="225"/>
        <item x="88"/>
        <item x="237"/>
        <item x="38"/>
        <item x="175"/>
        <item x="44"/>
        <item x="260"/>
        <item x="189"/>
        <item x="192"/>
        <item x="34"/>
        <item x="37"/>
        <item x="58"/>
        <item x="157"/>
        <item x="62"/>
        <item x="10"/>
        <item x="155"/>
        <item x="196"/>
        <item x="212"/>
        <item x="251"/>
        <item x="92"/>
        <item x="134"/>
        <item x="190"/>
        <item x="234"/>
        <item x="242"/>
        <item x="185"/>
        <item x="265"/>
        <item x="142"/>
        <item x="167"/>
        <item x="43"/>
        <item x="274"/>
        <item x="236"/>
        <item x="21"/>
        <item x="314"/>
        <item x="96"/>
        <item x="149"/>
        <item x="118"/>
        <item x="249"/>
        <item x="76"/>
        <item x="14"/>
        <item x="211"/>
        <item x="111"/>
        <item x="195"/>
        <item x="85"/>
        <item x="81"/>
        <item x="105"/>
        <item x="28"/>
        <item x="130"/>
        <item x="53"/>
        <item x="162"/>
        <item x="144"/>
        <item x="284"/>
        <item x="79"/>
        <item x="140"/>
        <item x="298"/>
        <item x="168"/>
        <item x="272"/>
        <item x="232"/>
        <item x="243"/>
        <item x="253"/>
        <item x="176"/>
        <item x="16"/>
        <item x="318"/>
        <item x="304"/>
        <item x="199"/>
        <item x="48"/>
        <item x="230"/>
        <item x="9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5"/>
  </rowFields>
  <rowItems count="11">
    <i>
      <x v="3"/>
    </i>
    <i>
      <x v="180"/>
    </i>
    <i>
      <x v="109"/>
    </i>
    <i>
      <x v="243"/>
    </i>
    <i>
      <x v="317"/>
    </i>
    <i>
      <x v="118"/>
    </i>
    <i>
      <x v="280"/>
    </i>
    <i>
      <x v="284"/>
    </i>
    <i>
      <x v="151"/>
    </i>
    <i>
      <x v="111"/>
    </i>
    <i t="grand">
      <x/>
    </i>
  </rowItems>
  <colItems count="1">
    <i/>
  </colItems>
  <dataFields count="1">
    <dataField name="Count of End Station"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BCEC88-B627-465F-AA4B-8801D50AA15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7:J45" firstHeaderRow="1" firstDataRow="1" firstDataCol="1"/>
  <pivotFields count="12">
    <pivotField showAll="0"/>
    <pivotField numFmtId="22" showAll="0"/>
    <pivotField numFmtId="22" showAll="0"/>
    <pivotField showAll="0"/>
    <pivotField showAll="0"/>
    <pivotField showAll="0">
      <items count="321">
        <item x="291"/>
        <item x="169"/>
        <item x="220"/>
        <item x="15"/>
        <item x="276"/>
        <item x="93"/>
        <item x="154"/>
        <item x="133"/>
        <item x="247"/>
        <item x="90"/>
        <item x="273"/>
        <item x="296"/>
        <item x="116"/>
        <item x="184"/>
        <item x="112"/>
        <item x="205"/>
        <item x="172"/>
        <item x="202"/>
        <item x="303"/>
        <item x="80"/>
        <item x="124"/>
        <item x="137"/>
        <item x="84"/>
        <item x="32"/>
        <item x="72"/>
        <item x="73"/>
        <item x="283"/>
        <item x="86"/>
        <item x="52"/>
        <item x="22"/>
        <item x="89"/>
        <item x="161"/>
        <item x="152"/>
        <item x="261"/>
        <item x="104"/>
        <item x="223"/>
        <item x="183"/>
        <item x="55"/>
        <item x="141"/>
        <item x="206"/>
        <item x="287"/>
        <item x="30"/>
        <item x="71"/>
        <item x="115"/>
        <item x="146"/>
        <item x="267"/>
        <item x="226"/>
        <item x="201"/>
        <item x="0"/>
        <item x="178"/>
        <item x="2"/>
        <item x="25"/>
        <item x="171"/>
        <item x="101"/>
        <item x="313"/>
        <item x="245"/>
        <item x="301"/>
        <item x="241"/>
        <item x="100"/>
        <item x="74"/>
        <item x="148"/>
        <item x="158"/>
        <item x="194"/>
        <item x="240"/>
        <item x="91"/>
        <item x="9"/>
        <item x="113"/>
        <item x="182"/>
        <item x="119"/>
        <item x="40"/>
        <item x="254"/>
        <item x="294"/>
        <item x="139"/>
        <item x="264"/>
        <item x="45"/>
        <item x="3"/>
        <item x="214"/>
        <item x="317"/>
        <item x="121"/>
        <item x="239"/>
        <item x="106"/>
        <item x="233"/>
        <item x="64"/>
        <item x="136"/>
        <item x="69"/>
        <item x="61"/>
        <item x="159"/>
        <item x="170"/>
        <item x="125"/>
        <item x="218"/>
        <item x="151"/>
        <item x="109"/>
        <item x="20"/>
        <item x="7"/>
        <item x="126"/>
        <item x="228"/>
        <item x="173"/>
        <item x="77"/>
        <item x="70"/>
        <item x="165"/>
        <item x="108"/>
        <item x="224"/>
        <item x="235"/>
        <item x="66"/>
        <item x="127"/>
        <item x="269"/>
        <item x="12"/>
        <item x="186"/>
        <item x="60"/>
        <item x="51"/>
        <item x="65"/>
        <item x="29"/>
        <item x="207"/>
        <item x="216"/>
        <item x="75"/>
        <item x="143"/>
        <item x="47"/>
        <item x="255"/>
        <item x="94"/>
        <item x="191"/>
        <item x="275"/>
        <item x="4"/>
        <item x="198"/>
        <item x="197"/>
        <item x="277"/>
        <item x="288"/>
        <item x="117"/>
        <item x="259"/>
        <item x="160"/>
        <item x="132"/>
        <item x="208"/>
        <item x="41"/>
        <item x="147"/>
        <item x="138"/>
        <item x="83"/>
        <item x="8"/>
        <item x="82"/>
        <item x="200"/>
        <item x="78"/>
        <item x="262"/>
        <item x="295"/>
        <item x="316"/>
        <item x="250"/>
        <item x="193"/>
        <item x="227"/>
        <item x="39"/>
        <item x="270"/>
        <item x="107"/>
        <item x="307"/>
        <item x="209"/>
        <item x="299"/>
        <item x="129"/>
        <item x="13"/>
        <item x="187"/>
        <item x="174"/>
        <item x="279"/>
        <item x="248"/>
        <item x="210"/>
        <item x="266"/>
        <item x="122"/>
        <item x="56"/>
        <item x="99"/>
        <item x="302"/>
        <item x="305"/>
        <item x="204"/>
        <item x="215"/>
        <item x="87"/>
        <item x="263"/>
        <item x="131"/>
        <item x="188"/>
        <item x="150"/>
        <item x="110"/>
        <item x="308"/>
        <item x="258"/>
        <item x="221"/>
        <item x="166"/>
        <item x="297"/>
        <item x="268"/>
        <item x="23"/>
        <item x="180"/>
        <item x="67"/>
        <item x="219"/>
        <item x="36"/>
        <item x="35"/>
        <item x="246"/>
        <item x="222"/>
        <item x="203"/>
        <item x="256"/>
        <item x="120"/>
        <item x="306"/>
        <item x="11"/>
        <item x="156"/>
        <item x="1"/>
        <item x="285"/>
        <item x="238"/>
        <item x="229"/>
        <item x="252"/>
        <item x="290"/>
        <item x="6"/>
        <item x="293"/>
        <item x="5"/>
        <item x="59"/>
        <item x="145"/>
        <item x="300"/>
        <item x="310"/>
        <item x="102"/>
        <item x="315"/>
        <item x="213"/>
        <item x="46"/>
        <item x="280"/>
        <item x="135"/>
        <item x="271"/>
        <item x="27"/>
        <item x="98"/>
        <item x="19"/>
        <item x="217"/>
        <item x="128"/>
        <item x="63"/>
        <item x="289"/>
        <item x="95"/>
        <item x="31"/>
        <item x="278"/>
        <item x="286"/>
        <item x="257"/>
        <item x="50"/>
        <item x="179"/>
        <item x="309"/>
        <item x="153"/>
        <item x="33"/>
        <item x="54"/>
        <item x="163"/>
        <item x="282"/>
        <item x="18"/>
        <item x="319"/>
        <item x="164"/>
        <item x="312"/>
        <item x="103"/>
        <item x="281"/>
        <item x="244"/>
        <item x="311"/>
        <item x="26"/>
        <item x="42"/>
        <item x="123"/>
        <item x="68"/>
        <item x="181"/>
        <item x="292"/>
        <item x="49"/>
        <item x="231"/>
        <item x="24"/>
        <item x="57"/>
        <item x="17"/>
        <item x="114"/>
        <item x="177"/>
        <item x="225"/>
        <item x="88"/>
        <item x="237"/>
        <item x="38"/>
        <item x="175"/>
        <item x="44"/>
        <item x="260"/>
        <item x="189"/>
        <item x="192"/>
        <item x="34"/>
        <item x="37"/>
        <item x="58"/>
        <item x="157"/>
        <item x="62"/>
        <item x="10"/>
        <item x="155"/>
        <item x="196"/>
        <item x="212"/>
        <item x="251"/>
        <item x="92"/>
        <item x="134"/>
        <item x="190"/>
        <item x="234"/>
        <item x="242"/>
        <item x="185"/>
        <item x="265"/>
        <item x="142"/>
        <item x="167"/>
        <item x="43"/>
        <item x="274"/>
        <item x="236"/>
        <item x="21"/>
        <item x="314"/>
        <item x="96"/>
        <item x="149"/>
        <item x="118"/>
        <item x="249"/>
        <item x="76"/>
        <item x="14"/>
        <item x="211"/>
        <item x="111"/>
        <item x="195"/>
        <item x="85"/>
        <item x="81"/>
        <item x="105"/>
        <item x="28"/>
        <item x="130"/>
        <item x="53"/>
        <item x="162"/>
        <item x="144"/>
        <item x="284"/>
        <item x="79"/>
        <item x="140"/>
        <item x="298"/>
        <item x="168"/>
        <item x="272"/>
        <item x="232"/>
        <item x="243"/>
        <item x="253"/>
        <item x="176"/>
        <item x="16"/>
        <item x="318"/>
        <item x="304"/>
        <item x="199"/>
        <item x="48"/>
        <item x="230"/>
        <item x="97"/>
        <item t="default"/>
      </items>
    </pivotField>
    <pivotField showAll="0"/>
    <pivotField showAll="0"/>
    <pivotField showAll="0"/>
    <pivotField showAll="0"/>
    <pivotField axis="axisRow" dataField="1" showAll="0">
      <items count="8">
        <item x="1"/>
        <item x="2"/>
        <item x="0"/>
        <item x="4"/>
        <item x="5"/>
        <item x="6"/>
        <item x="3"/>
        <item t="default"/>
      </items>
    </pivotField>
    <pivotField showAll="0"/>
  </pivotFields>
  <rowFields count="1">
    <field x="10"/>
  </rowFields>
  <rowItems count="8">
    <i>
      <x/>
    </i>
    <i>
      <x v="1"/>
    </i>
    <i>
      <x v="2"/>
    </i>
    <i>
      <x v="3"/>
    </i>
    <i>
      <x v="4"/>
    </i>
    <i>
      <x v="5"/>
    </i>
    <i>
      <x v="6"/>
    </i>
    <i t="grand">
      <x/>
    </i>
  </rowItems>
  <colItems count="1">
    <i/>
  </colItems>
  <dataFields count="1">
    <dataField name="Count of Day"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6D670E-BCCE-4505-A93C-C6A16DC33D70}"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7:F25" firstHeaderRow="1" firstDataRow="1" firstDataCol="1"/>
  <pivotFields count="3">
    <pivotField showAll="0"/>
    <pivotField showAll="0"/>
    <pivotField axis="axisRow" dataField="1" showAll="0" sortType="descending">
      <items count="10">
        <item h="1" x="8"/>
        <item h="1" x="2"/>
        <item x="7"/>
        <item x="6"/>
        <item x="3"/>
        <item x="4"/>
        <item x="1"/>
        <item x="0"/>
        <item x="5"/>
        <item t="default"/>
      </items>
      <autoSortScope>
        <pivotArea dataOnly="0" outline="0" fieldPosition="0">
          <references count="1">
            <reference field="4294967294" count="1" selected="0">
              <x v="0"/>
            </reference>
          </references>
        </pivotArea>
      </autoSortScope>
    </pivotField>
  </pivotFields>
  <rowFields count="1">
    <field x="2"/>
  </rowFields>
  <rowItems count="8">
    <i>
      <x v="7"/>
    </i>
    <i>
      <x v="6"/>
    </i>
    <i>
      <x v="5"/>
    </i>
    <i>
      <x v="4"/>
    </i>
    <i>
      <x v="8"/>
    </i>
    <i>
      <x v="3"/>
    </i>
    <i>
      <x v="2"/>
    </i>
    <i t="grand">
      <x/>
    </i>
  </rowItems>
  <colItems count="1">
    <i/>
  </colItems>
  <dataFields count="1">
    <dataField name="Count of Age group"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93E33D-61DC-4EA5-AE44-6711B100933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F14" firstHeaderRow="1" firstDataRow="1" firstDataCol="1"/>
  <pivotFields count="12">
    <pivotField showAll="0"/>
    <pivotField numFmtId="22" showAll="0"/>
    <pivotField numFmtId="22" showAll="0"/>
    <pivotField showAll="0"/>
    <pivotField axis="axisRow" dataField="1" showAll="0" measureFilter="1" sortType="descending">
      <items count="326">
        <item x="190"/>
        <item x="290"/>
        <item x="205"/>
        <item x="291"/>
        <item x="231"/>
        <item x="136"/>
        <item x="111"/>
        <item x="321"/>
        <item x="278"/>
        <item x="206"/>
        <item x="265"/>
        <item x="50"/>
        <item x="153"/>
        <item x="131"/>
        <item x="97"/>
        <item x="84"/>
        <item x="156"/>
        <item x="40"/>
        <item x="56"/>
        <item x="176"/>
        <item x="54"/>
        <item x="247"/>
        <item x="226"/>
        <item x="105"/>
        <item x="243"/>
        <item x="147"/>
        <item x="209"/>
        <item x="178"/>
        <item x="112"/>
        <item x="299"/>
        <item x="222"/>
        <item x="81"/>
        <item x="270"/>
        <item x="42"/>
        <item x="23"/>
        <item x="87"/>
        <item x="122"/>
        <item x="137"/>
        <item x="157"/>
        <item x="126"/>
        <item x="285"/>
        <item x="148"/>
        <item x="116"/>
        <item x="168"/>
        <item x="225"/>
        <item x="21"/>
        <item x="219"/>
        <item x="277"/>
        <item x="134"/>
        <item x="13"/>
        <item x="288"/>
        <item x="312"/>
        <item x="183"/>
        <item x="25"/>
        <item x="204"/>
        <item x="262"/>
        <item x="251"/>
        <item x="139"/>
        <item x="92"/>
        <item x="187"/>
        <item x="118"/>
        <item x="268"/>
        <item x="292"/>
        <item x="324"/>
        <item x="217"/>
        <item x="48"/>
        <item x="259"/>
        <item x="76"/>
        <item x="15"/>
        <item x="166"/>
        <item x="281"/>
        <item x="185"/>
        <item x="210"/>
        <item x="0"/>
        <item x="60"/>
        <item x="310"/>
        <item x="108"/>
        <item x="159"/>
        <item x="313"/>
        <item x="100"/>
        <item x="248"/>
        <item x="163"/>
        <item x="101"/>
        <item x="215"/>
        <item x="195"/>
        <item x="175"/>
        <item x="211"/>
        <item x="68"/>
        <item x="320"/>
        <item x="125"/>
        <item x="284"/>
        <item x="245"/>
        <item x="55"/>
        <item x="59"/>
        <item x="140"/>
        <item x="34"/>
        <item x="26"/>
        <item x="20"/>
        <item x="128"/>
        <item x="318"/>
        <item x="129"/>
        <item x="9"/>
        <item x="198"/>
        <item x="124"/>
        <item x="199"/>
        <item x="83"/>
        <item x="296"/>
        <item x="273"/>
        <item x="316"/>
        <item x="272"/>
        <item x="184"/>
        <item x="127"/>
        <item x="314"/>
        <item x="283"/>
        <item x="120"/>
        <item x="172"/>
        <item x="244"/>
        <item x="208"/>
        <item x="19"/>
        <item x="212"/>
        <item x="298"/>
        <item x="65"/>
        <item x="317"/>
        <item x="238"/>
        <item x="80"/>
        <item x="99"/>
        <item x="188"/>
        <item x="256"/>
        <item x="182"/>
        <item x="170"/>
        <item x="201"/>
        <item x="106"/>
        <item x="287"/>
        <item x="246"/>
        <item x="302"/>
        <item x="53"/>
        <item x="165"/>
        <item x="252"/>
        <item x="98"/>
        <item x="22"/>
        <item x="24"/>
        <item x="301"/>
        <item x="130"/>
        <item x="218"/>
        <item x="279"/>
        <item x="276"/>
        <item x="223"/>
        <item x="297"/>
        <item x="160"/>
        <item x="37"/>
        <item x="154"/>
        <item x="62"/>
        <item x="6"/>
        <item x="1"/>
        <item x="79"/>
        <item x="121"/>
        <item x="241"/>
        <item x="274"/>
        <item x="102"/>
        <item x="315"/>
        <item x="2"/>
        <item x="289"/>
        <item x="51"/>
        <item x="255"/>
        <item x="186"/>
        <item x="239"/>
        <item x="224"/>
        <item x="14"/>
        <item x="151"/>
        <item x="117"/>
        <item x="123"/>
        <item x="141"/>
        <item x="264"/>
        <item x="96"/>
        <item x="58"/>
        <item x="155"/>
        <item x="267"/>
        <item x="28"/>
        <item x="150"/>
        <item x="41"/>
        <item x="107"/>
        <item x="221"/>
        <item x="300"/>
        <item x="319"/>
        <item x="161"/>
        <item x="306"/>
        <item x="45"/>
        <item x="227"/>
        <item x="132"/>
        <item x="47"/>
        <item x="49"/>
        <item x="237"/>
        <item x="200"/>
        <item x="71"/>
        <item x="110"/>
        <item x="94"/>
        <item x="144"/>
        <item x="4"/>
        <item x="207"/>
        <item x="16"/>
        <item x="179"/>
        <item x="85"/>
        <item x="173"/>
        <item x="309"/>
        <item x="11"/>
        <item x="194"/>
        <item x="203"/>
        <item x="293"/>
        <item x="10"/>
        <item x="69"/>
        <item x="61"/>
        <item x="323"/>
        <item x="196"/>
        <item x="162"/>
        <item x="254"/>
        <item x="229"/>
        <item x="271"/>
        <item x="197"/>
        <item x="7"/>
        <item x="64"/>
        <item x="33"/>
        <item x="149"/>
        <item x="230"/>
        <item x="253"/>
        <item x="202"/>
        <item x="17"/>
        <item x="232"/>
        <item x="89"/>
        <item x="181"/>
        <item x="177"/>
        <item x="46"/>
        <item x="113"/>
        <item x="193"/>
        <item x="88"/>
        <item x="91"/>
        <item x="142"/>
        <item x="44"/>
        <item x="311"/>
        <item x="109"/>
        <item x="93"/>
        <item x="114"/>
        <item x="66"/>
        <item x="135"/>
        <item x="12"/>
        <item x="308"/>
        <item x="257"/>
        <item x="86"/>
        <item x="216"/>
        <item x="3"/>
        <item x="220"/>
        <item x="31"/>
        <item x="115"/>
        <item x="36"/>
        <item x="294"/>
        <item x="214"/>
        <item x="275"/>
        <item x="250"/>
        <item x="95"/>
        <item x="180"/>
        <item x="167"/>
        <item x="77"/>
        <item x="38"/>
        <item x="63"/>
        <item x="236"/>
        <item x="233"/>
        <item x="43"/>
        <item x="261"/>
        <item x="30"/>
        <item x="90"/>
        <item x="72"/>
        <item x="35"/>
        <item x="213"/>
        <item x="235"/>
        <item x="191"/>
        <item x="82"/>
        <item x="249"/>
        <item x="119"/>
        <item x="146"/>
        <item x="74"/>
        <item x="32"/>
        <item x="78"/>
        <item x="70"/>
        <item x="189"/>
        <item x="5"/>
        <item x="286"/>
        <item x="295"/>
        <item x="52"/>
        <item x="303"/>
        <item x="307"/>
        <item x="18"/>
        <item x="57"/>
        <item x="27"/>
        <item x="242"/>
        <item x="73"/>
        <item x="260"/>
        <item x="133"/>
        <item x="269"/>
        <item x="29"/>
        <item x="164"/>
        <item x="174"/>
        <item x="39"/>
        <item x="158"/>
        <item x="103"/>
        <item x="152"/>
        <item x="169"/>
        <item x="192"/>
        <item x="322"/>
        <item x="266"/>
        <item x="305"/>
        <item x="263"/>
        <item x="280"/>
        <item x="143"/>
        <item x="171"/>
        <item x="234"/>
        <item x="104"/>
        <item x="258"/>
        <item x="75"/>
        <item x="282"/>
        <item x="145"/>
        <item x="304"/>
        <item x="8"/>
        <item x="138"/>
        <item x="240"/>
        <item x="228"/>
        <item x="6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8">
        <item x="3"/>
        <item x="6"/>
        <item x="5"/>
        <item x="4"/>
        <item x="0"/>
        <item x="2"/>
        <item x="1"/>
        <item t="default"/>
      </items>
    </pivotField>
    <pivotField showAll="0"/>
  </pivotFields>
  <rowFields count="1">
    <field x="4"/>
  </rowFields>
  <rowItems count="11">
    <i>
      <x v="248"/>
    </i>
    <i>
      <x v="6"/>
    </i>
    <i>
      <x v="314"/>
    </i>
    <i>
      <x v="33"/>
    </i>
    <i>
      <x v="124"/>
    </i>
    <i>
      <x v="279"/>
    </i>
    <i>
      <x v="194"/>
    </i>
    <i>
      <x v="53"/>
    </i>
    <i>
      <x v="219"/>
    </i>
    <i>
      <x v="94"/>
    </i>
    <i t="grand">
      <x/>
    </i>
  </rowItems>
  <colItems count="1">
    <i/>
  </colItems>
  <dataFields count="1">
    <dataField name="Count of Start Station"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E4BCE1-B430-4FCD-907E-417046DEC6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A3:B11" firstHeaderRow="1" firstDataRow="1" firstDataCol="1"/>
  <pivotFields count="12">
    <pivotField showAll="0"/>
    <pivotField numFmtId="22" showAll="0"/>
    <pivotField numFmtId="22" showAll="0"/>
    <pivotField showAll="0"/>
    <pivotField showAll="0"/>
    <pivotField showAll="0"/>
    <pivotField showAll="0"/>
    <pivotField showAll="0"/>
    <pivotField showAll="0"/>
    <pivotField showAll="0"/>
    <pivotField axis="axisRow" dataField="1" showAll="0" sortType="descending">
      <items count="8">
        <item x="3"/>
        <item x="6"/>
        <item x="5"/>
        <item x="4"/>
        <item x="0"/>
        <item x="2"/>
        <item x="1"/>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8">
    <i>
      <x v="4"/>
    </i>
    <i>
      <x v="3"/>
    </i>
    <i>
      <x v="2"/>
    </i>
    <i>
      <x v="5"/>
    </i>
    <i>
      <x v="6"/>
    </i>
    <i>
      <x v="1"/>
    </i>
    <i>
      <x/>
    </i>
    <i t="grand">
      <x/>
    </i>
  </rowItems>
  <colItems count="1">
    <i/>
  </colItems>
  <dataFields count="1">
    <dataField name="Count of Day"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B69E43-3850-42E7-B133-5AC313F2EDCC}"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B37" firstHeaderRow="1" firstDataRow="1" firstDataCol="1"/>
  <pivotFields count="12">
    <pivotField showAll="0"/>
    <pivotField numFmtId="22" showAll="0"/>
    <pivotField numFmtId="22" showAll="0"/>
    <pivotField showAll="0"/>
    <pivotField showAll="0"/>
    <pivotField showAll="0"/>
    <pivotField showAll="0">
      <items count="3">
        <item x="1"/>
        <item x="0"/>
        <item t="default"/>
      </items>
    </pivotField>
    <pivotField axis="axisRow" dataField="1" showAll="0">
      <items count="4">
        <item x="2"/>
        <item x="0"/>
        <item x="1"/>
        <item t="default"/>
      </items>
    </pivotField>
    <pivotField showAll="0"/>
    <pivotField showAll="0"/>
    <pivotField showAll="0">
      <items count="8">
        <item x="3"/>
        <item x="6"/>
        <item x="5"/>
        <item x="4"/>
        <item x="0"/>
        <item x="2"/>
        <item x="1"/>
        <item t="default"/>
      </items>
    </pivotField>
    <pivotField showAll="0"/>
  </pivotFields>
  <rowFields count="1">
    <field x="7"/>
  </rowFields>
  <rowItems count="4">
    <i>
      <x/>
    </i>
    <i>
      <x v="1"/>
    </i>
    <i>
      <x v="2"/>
    </i>
    <i t="grand">
      <x/>
    </i>
  </rowItems>
  <colItems count="1">
    <i/>
  </colItems>
  <dataFields count="1">
    <dataField name="Count of Gender"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455A0C8-A662-46EE-BA4B-B5E7D23B57FC}"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12" firstHeaderRow="1" firstDataRow="1" firstDataCol="1"/>
  <pivotFields count="12">
    <pivotField showAll="0"/>
    <pivotField numFmtId="22" showAll="0"/>
    <pivotField numFmtId="22" showAll="0"/>
    <pivotField showAll="0"/>
    <pivotField showAll="0"/>
    <pivotField showAll="0"/>
    <pivotField showAll="0"/>
    <pivotField showAll="0"/>
    <pivotField showAll="0"/>
    <pivotField showAll="0"/>
    <pivotField showAll="0"/>
    <pivotField axis="axisRow" dataField="1" showAll="0" measureFilter="1" sortType="descending">
      <items count="654">
        <item x="282"/>
        <item x="304"/>
        <item x="284"/>
        <item x="473"/>
        <item x="521"/>
        <item x="320"/>
        <item x="522"/>
        <item x="376"/>
        <item x="392"/>
        <item x="562"/>
        <item x="576"/>
        <item x="175"/>
        <item x="283"/>
        <item x="645"/>
        <item x="366"/>
        <item x="399"/>
        <item x="390"/>
        <item x="167"/>
        <item x="127"/>
        <item x="239"/>
        <item x="635"/>
        <item x="474"/>
        <item x="644"/>
        <item x="321"/>
        <item x="444"/>
        <item x="53"/>
        <item x="134"/>
        <item x="142"/>
        <item x="232"/>
        <item x="201"/>
        <item x="547"/>
        <item x="160"/>
        <item x="270"/>
        <item x="147"/>
        <item x="110"/>
        <item x="91"/>
        <item x="380"/>
        <item x="362"/>
        <item x="205"/>
        <item x="501"/>
        <item x="43"/>
        <item x="60"/>
        <item x="603"/>
        <item x="246"/>
        <item x="58"/>
        <item x="276"/>
        <item x="409"/>
        <item x="368"/>
        <item x="212"/>
        <item x="120"/>
        <item x="404"/>
        <item x="192"/>
        <item x="546"/>
        <item x="326"/>
        <item x="250"/>
        <item x="631"/>
        <item x="129"/>
        <item x="435"/>
        <item x="542"/>
        <item x="526"/>
        <item x="359"/>
        <item x="88"/>
        <item x="453"/>
        <item x="624"/>
        <item x="125"/>
        <item x="393"/>
        <item x="303"/>
        <item x="503"/>
        <item x="360"/>
        <item x="45"/>
        <item x="446"/>
        <item x="316"/>
        <item x="604"/>
        <item x="24"/>
        <item x="374"/>
        <item x="96"/>
        <item x="422"/>
        <item x="340"/>
        <item x="475"/>
        <item x="148"/>
        <item x="477"/>
        <item x="267"/>
        <item x="178"/>
        <item x="471"/>
        <item x="207"/>
        <item x="275"/>
        <item x="582"/>
        <item x="466"/>
        <item x="153"/>
        <item x="499"/>
        <item x="510"/>
        <item x="193"/>
        <item x="482"/>
        <item x="133"/>
        <item x="292"/>
        <item x="227"/>
        <item x="242"/>
        <item x="597"/>
        <item x="469"/>
        <item x="364"/>
        <item x="511"/>
        <item x="22"/>
        <item x="39"/>
        <item x="356"/>
        <item x="541"/>
        <item x="472"/>
        <item x="587"/>
        <item x="172"/>
        <item x="14"/>
        <item x="518"/>
        <item x="601"/>
        <item x="258"/>
        <item x="389"/>
        <item x="206"/>
        <item x="26"/>
        <item x="162"/>
        <item x="436"/>
        <item x="310"/>
        <item x="579"/>
        <item x="318"/>
        <item x="350"/>
        <item x="581"/>
        <item x="450"/>
        <item x="437"/>
        <item x="637"/>
        <item x="415"/>
        <item x="564"/>
        <item x="181"/>
        <item x="462"/>
        <item x="103"/>
        <item x="337"/>
        <item x="610"/>
        <item x="265"/>
        <item x="570"/>
        <item x="245"/>
        <item x="137"/>
        <item x="633"/>
        <item x="449"/>
        <item x="523"/>
        <item x="649"/>
        <item x="353"/>
        <item x="51"/>
        <item x="427"/>
        <item x="507"/>
        <item x="113"/>
        <item x="428"/>
        <item x="98"/>
        <item x="82"/>
        <item x="459"/>
        <item x="16"/>
        <item x="42"/>
        <item x="312"/>
        <item x="223"/>
        <item x="484"/>
        <item x="260"/>
        <item x="328"/>
        <item x="650"/>
        <item x="489"/>
        <item x="11"/>
        <item x="0"/>
        <item x="66"/>
        <item x="336"/>
        <item x="596"/>
        <item x="592"/>
        <item x="123"/>
        <item x="213"/>
        <item x="383"/>
        <item x="618"/>
        <item x="605"/>
        <item x="114"/>
        <item x="411"/>
        <item x="247"/>
        <item x="217"/>
        <item x="115"/>
        <item x="640"/>
        <item x="348"/>
        <item x="476"/>
        <item x="298"/>
        <item x="616"/>
        <item x="244"/>
        <item x="652"/>
        <item x="331"/>
        <item x="118"/>
        <item x="74"/>
        <item x="629"/>
        <item x="151"/>
        <item x="492"/>
        <item x="406"/>
        <item x="59"/>
        <item x="599"/>
        <item x="387"/>
        <item x="502"/>
        <item x="509"/>
        <item x="65"/>
        <item x="648"/>
        <item x="295"/>
        <item x="228"/>
        <item x="183"/>
        <item x="460"/>
        <item x="243"/>
        <item x="388"/>
        <item x="35"/>
        <item x="334"/>
        <item x="219"/>
        <item x="27"/>
        <item x="21"/>
        <item x="155"/>
        <item x="646"/>
        <item x="627"/>
        <item x="166"/>
        <item x="156"/>
        <item x="9"/>
        <item x="306"/>
        <item x="593"/>
        <item x="150"/>
        <item x="595"/>
        <item x="307"/>
        <item x="90"/>
        <item x="532"/>
        <item x="457"/>
        <item x="625"/>
        <item x="456"/>
        <item x="347"/>
        <item x="259"/>
        <item x="496"/>
        <item x="154"/>
        <item x="612"/>
        <item x="490"/>
        <item x="434"/>
        <item x="139"/>
        <item x="465"/>
        <item x="333"/>
        <item x="248"/>
        <item x="236"/>
        <item x="405"/>
        <item x="324"/>
        <item x="165"/>
        <item x="20"/>
        <item x="335"/>
        <item x="606"/>
        <item x="538"/>
        <item x="71"/>
        <item x="626"/>
        <item x="386"/>
        <item x="352"/>
        <item x="253"/>
        <item x="163"/>
        <item x="87"/>
        <item x="451"/>
        <item x="224"/>
        <item x="168"/>
        <item x="112"/>
        <item x="173"/>
        <item x="488"/>
        <item x="268"/>
        <item x="423"/>
        <item x="257"/>
        <item x="233"/>
        <item x="286"/>
        <item x="311"/>
        <item x="240"/>
        <item x="225"/>
        <item x="121"/>
        <item x="512"/>
        <item x="408"/>
        <item x="557"/>
        <item x="439"/>
        <item x="57"/>
        <item x="169"/>
        <item x="222"/>
        <item x="551"/>
        <item x="416"/>
        <item x="630"/>
        <item x="584"/>
        <item x="487"/>
        <item x="111"/>
        <item x="330"/>
        <item x="23"/>
        <item x="632"/>
        <item x="574"/>
        <item x="346"/>
        <item x="25"/>
        <item x="556"/>
        <item x="188"/>
        <item x="158"/>
        <item x="534"/>
        <item x="355"/>
        <item x="478"/>
        <item x="467"/>
        <item x="361"/>
        <item x="533"/>
        <item x="271"/>
        <item x="214"/>
        <item x="38"/>
        <item x="202"/>
        <item x="68"/>
        <item x="440"/>
        <item x="55"/>
        <item x="6"/>
        <item x="343"/>
        <item x="1"/>
        <item x="157"/>
        <item x="86"/>
        <item x="491"/>
        <item x="229"/>
        <item x="141"/>
        <item x="400"/>
        <item x="458"/>
        <item x="116"/>
        <item x="313"/>
        <item x="613"/>
        <item x="161"/>
        <item x="2"/>
        <item x="520"/>
        <item x="329"/>
        <item x="54"/>
        <item x="641"/>
        <item x="421"/>
        <item x="261"/>
        <item x="430"/>
        <item x="391"/>
        <item x="363"/>
        <item x="15"/>
        <item x="494"/>
        <item x="535"/>
        <item x="197"/>
        <item x="589"/>
        <item x="651"/>
        <item x="135"/>
        <item x="149"/>
        <item x="431"/>
        <item x="184"/>
        <item x="442"/>
        <item x="528"/>
        <item x="569"/>
        <item x="108"/>
        <item x="493"/>
        <item x="64"/>
        <item x="204"/>
        <item x="448"/>
        <item x="29"/>
        <item x="302"/>
        <item x="196"/>
        <item x="293"/>
        <item x="44"/>
        <item x="122"/>
        <item x="591"/>
        <item x="410"/>
        <item x="358"/>
        <item x="552"/>
        <item x="628"/>
        <item x="215"/>
        <item x="602"/>
        <item x="620"/>
        <item x="566"/>
        <item x="623"/>
        <item x="48"/>
        <item x="370"/>
        <item x="262"/>
        <item x="272"/>
        <item x="164"/>
        <item x="367"/>
        <item x="607"/>
        <item x="50"/>
        <item x="371"/>
        <item x="505"/>
        <item x="52"/>
        <item x="385"/>
        <item x="308"/>
        <item x="643"/>
        <item x="77"/>
        <item x="647"/>
        <item x="495"/>
        <item x="191"/>
        <item x="126"/>
        <item x="263"/>
        <item x="642"/>
        <item x="105"/>
        <item x="143"/>
        <item x="560"/>
        <item x="187"/>
        <item x="517"/>
        <item x="4"/>
        <item x="322"/>
        <item x="264"/>
        <item x="17"/>
        <item x="536"/>
        <item x="365"/>
        <item x="254"/>
        <item x="269"/>
        <item x="540"/>
        <item x="93"/>
        <item x="426"/>
        <item x="237"/>
        <item x="577"/>
        <item x="506"/>
        <item x="585"/>
        <item x="252"/>
        <item x="12"/>
        <item x="558"/>
        <item x="568"/>
        <item x="519"/>
        <item x="297"/>
        <item x="317"/>
        <item x="524"/>
        <item x="314"/>
        <item x="10"/>
        <item x="61"/>
        <item x="294"/>
        <item x="288"/>
        <item x="608"/>
        <item x="75"/>
        <item x="468"/>
        <item x="279"/>
        <item x="238"/>
        <item x="67"/>
        <item x="639"/>
        <item x="300"/>
        <item x="543"/>
        <item x="216"/>
        <item x="420"/>
        <item x="373"/>
        <item x="454"/>
        <item x="305"/>
        <item x="515"/>
        <item x="418"/>
        <item x="7"/>
        <item x="109"/>
        <item x="70"/>
        <item x="548"/>
        <item x="395"/>
        <item x="438"/>
        <item x="180"/>
        <item x="34"/>
        <item x="327"/>
        <item x="195"/>
        <item x="375"/>
        <item x="417"/>
        <item x="315"/>
        <item x="18"/>
        <item x="377"/>
        <item x="403"/>
        <item x="483"/>
        <item x="99"/>
        <item x="256"/>
        <item x="394"/>
        <item x="249"/>
        <item x="281"/>
        <item x="49"/>
        <item x="561"/>
        <item x="130"/>
        <item x="291"/>
        <item x="210"/>
        <item x="97"/>
        <item x="136"/>
        <item x="102"/>
        <item x="185"/>
        <item x="323"/>
        <item x="47"/>
        <item x="285"/>
        <item x="600"/>
        <item x="455"/>
        <item x="544"/>
        <item x="124"/>
        <item x="280"/>
        <item x="104"/>
        <item x="131"/>
        <item x="203"/>
        <item x="198"/>
        <item x="72"/>
        <item x="369"/>
        <item x="174"/>
        <item x="13"/>
        <item x="583"/>
        <item x="424"/>
        <item x="498"/>
        <item x="95"/>
        <item x="128"/>
        <item x="349"/>
        <item x="513"/>
        <item x="445"/>
        <item x="218"/>
        <item x="62"/>
        <item x="555"/>
        <item x="159"/>
        <item x="586"/>
        <item x="3"/>
        <item x="619"/>
        <item x="101"/>
        <item x="209"/>
        <item x="571"/>
        <item x="357"/>
        <item x="527"/>
        <item x="177"/>
        <item x="32"/>
        <item x="132"/>
        <item x="553"/>
        <item x="508"/>
        <item x="550"/>
        <item x="37"/>
        <item x="194"/>
        <item x="299"/>
        <item x="266"/>
        <item x="539"/>
        <item x="529"/>
        <item x="611"/>
        <item x="345"/>
        <item x="463"/>
        <item x="567"/>
        <item x="414"/>
        <item x="339"/>
        <item x="598"/>
        <item x="107"/>
        <item x="443"/>
        <item x="255"/>
        <item x="614"/>
        <item x="226"/>
        <item x="412"/>
        <item x="401"/>
        <item x="504"/>
        <item x="84"/>
        <item x="83"/>
        <item x="40"/>
        <item x="622"/>
        <item x="461"/>
        <item x="69"/>
        <item x="432"/>
        <item x="594"/>
        <item x="382"/>
        <item x="378"/>
        <item x="94"/>
        <item x="46"/>
        <item x="234"/>
        <item x="433"/>
        <item x="140"/>
        <item x="31"/>
        <item x="100"/>
        <item x="146"/>
        <item x="531"/>
        <item x="78"/>
        <item x="407"/>
        <item x="231"/>
        <item x="36"/>
        <item x="341"/>
        <item x="381"/>
        <item x="342"/>
        <item x="287"/>
        <item x="89"/>
        <item x="413"/>
        <item x="138"/>
        <item x="190"/>
        <item x="80"/>
        <item x="609"/>
        <item x="251"/>
        <item x="588"/>
        <item x="351"/>
        <item x="33"/>
        <item x="85"/>
        <item x="325"/>
        <item x="182"/>
        <item x="76"/>
        <item x="171"/>
        <item x="470"/>
        <item x="274"/>
        <item x="5"/>
        <item x="500"/>
        <item x="530"/>
        <item x="396"/>
        <item x="56"/>
        <item x="559"/>
        <item x="572"/>
        <item x="220"/>
        <item x="19"/>
        <item x="63"/>
        <item x="384"/>
        <item x="617"/>
        <item x="28"/>
        <item x="537"/>
        <item x="402"/>
        <item x="419"/>
        <item x="79"/>
        <item x="464"/>
        <item x="429"/>
        <item x="170"/>
        <item x="309"/>
        <item x="290"/>
        <item x="319"/>
        <item x="354"/>
        <item x="554"/>
        <item x="452"/>
        <item x="30"/>
        <item x="344"/>
        <item x="152"/>
        <item x="92"/>
        <item x="549"/>
        <item x="332"/>
        <item x="221"/>
        <item x="578"/>
        <item x="575"/>
        <item x="241"/>
        <item x="479"/>
        <item x="278"/>
        <item x="41"/>
        <item x="277"/>
        <item x="525"/>
        <item x="208"/>
        <item x="211"/>
        <item x="117"/>
        <item x="176"/>
        <item x="200"/>
        <item x="230"/>
        <item x="398"/>
        <item x="486"/>
        <item x="301"/>
        <item x="338"/>
        <item x="289"/>
        <item x="636"/>
        <item x="447"/>
        <item x="565"/>
        <item x="441"/>
        <item x="480"/>
        <item x="497"/>
        <item x="186"/>
        <item x="235"/>
        <item x="379"/>
        <item x="621"/>
        <item x="481"/>
        <item x="144"/>
        <item x="638"/>
        <item x="119"/>
        <item x="545"/>
        <item x="296"/>
        <item x="514"/>
        <item x="425"/>
        <item x="145"/>
        <item x="199"/>
        <item x="516"/>
        <item x="81"/>
        <item x="615"/>
        <item x="590"/>
        <item x="573"/>
        <item x="485"/>
        <item x="189"/>
        <item x="563"/>
        <item x="273"/>
        <item x="8"/>
        <item x="106"/>
        <item x="179"/>
        <item x="397"/>
        <item x="372"/>
        <item x="634"/>
        <item x="73"/>
        <item x="580"/>
        <item t="default"/>
      </items>
      <autoSortScope>
        <pivotArea dataOnly="0" outline="0" fieldPosition="0">
          <references count="1">
            <reference field="4294967294" count="1" selected="0">
              <x v="0"/>
            </reference>
          </references>
        </pivotArea>
      </autoSortScope>
    </pivotField>
  </pivotFields>
  <rowFields count="1">
    <field x="11"/>
  </rowFields>
  <rowItems count="9">
    <i>
      <x v="556"/>
    </i>
    <i>
      <x v="196"/>
    </i>
    <i>
      <x v="175"/>
    </i>
    <i>
      <x v="101"/>
    </i>
    <i>
      <x v="486"/>
    </i>
    <i>
      <x v="111"/>
    </i>
    <i>
      <x/>
    </i>
    <i>
      <x v="149"/>
    </i>
    <i t="grand">
      <x/>
    </i>
  </rowItems>
  <colItems count="1">
    <i/>
  </colItems>
  <dataFields count="1">
    <dataField name="Count of Trip data" fld="11" subtotal="count" baseField="0" baseItem="0"/>
  </dataFields>
  <pivotTableStyleInfo name="PivotStyleLight16" showRowHeaders="1" showColHeaders="1" showRowStripes="0" showColStripes="0" showLastColumn="1"/>
  <filters count="1">
    <filter fld="11" type="valueEqual" evalOrder="-1" id="2" iMeasureFld="0">
      <autoFilter ref="A1">
        <filterColumn colId="0">
          <customFilters>
            <customFilter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2CB3D3-88D6-43D5-AAE5-0996AFBE62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0" firstHeaderRow="1" firstDataRow="1" firstDataCol="1"/>
  <pivotFields count="12">
    <pivotField showAll="0"/>
    <pivotField numFmtId="22" showAll="0"/>
    <pivotField numFmtId="22" showAll="0"/>
    <pivotField showAll="0"/>
    <pivotField showAll="0"/>
    <pivotField showAll="0"/>
    <pivotField axis="axisRow" dataField="1" showAll="0">
      <items count="3">
        <item x="1"/>
        <item x="0"/>
        <item t="default"/>
      </items>
    </pivotField>
    <pivotField showAll="0">
      <items count="4">
        <item x="2"/>
        <item x="0"/>
        <item x="1"/>
        <item t="default"/>
      </items>
    </pivotField>
    <pivotField showAll="0"/>
    <pivotField showAll="0"/>
    <pivotField showAll="0">
      <items count="8">
        <item x="3"/>
        <item x="6"/>
        <item x="5"/>
        <item x="4"/>
        <item x="0"/>
        <item x="2"/>
        <item x="1"/>
        <item t="default"/>
      </items>
    </pivotField>
    <pivotField showAll="0"/>
  </pivotFields>
  <rowFields count="1">
    <field x="6"/>
  </rowFields>
  <rowItems count="3">
    <i>
      <x/>
    </i>
    <i>
      <x v="1"/>
    </i>
    <i t="grand">
      <x/>
    </i>
  </rowItems>
  <colItems count="1">
    <i/>
  </colItems>
  <dataFields count="1">
    <dataField name="Count of User 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83498-8036-459B-B1EE-4334C14D4493}">
  <dimension ref="A2:P45"/>
  <sheetViews>
    <sheetView workbookViewId="0">
      <selection activeCell="B45" sqref="B45"/>
    </sheetView>
  </sheetViews>
  <sheetFormatPr defaultRowHeight="14.5" x14ac:dyDescent="0.35"/>
  <cols>
    <col min="1" max="1" width="12.36328125" bestFit="1" customWidth="1"/>
    <col min="2" max="2" width="14.81640625" bestFit="1" customWidth="1"/>
    <col min="3" max="3" width="11.81640625" bestFit="1" customWidth="1"/>
    <col min="5" max="5" width="12.36328125" bestFit="1" customWidth="1"/>
    <col min="6" max="6" width="17.1796875" bestFit="1" customWidth="1"/>
    <col min="9" max="9" width="12.36328125" bestFit="1" customWidth="1"/>
    <col min="10" max="10" width="11.81640625" bestFit="1" customWidth="1"/>
    <col min="12" max="12" width="12.36328125" bestFit="1" customWidth="1"/>
    <col min="13" max="13" width="14.81640625" bestFit="1" customWidth="1"/>
    <col min="15" max="15" width="12.36328125" bestFit="1" customWidth="1"/>
    <col min="16" max="16" width="17" bestFit="1" customWidth="1"/>
    <col min="17" max="17" width="5" bestFit="1" customWidth="1"/>
    <col min="18" max="18" width="10.81640625" bestFit="1" customWidth="1"/>
  </cols>
  <sheetData>
    <row r="2" spans="1:10" x14ac:dyDescent="0.35">
      <c r="A2" t="s">
        <v>500</v>
      </c>
      <c r="E2" t="s">
        <v>501</v>
      </c>
      <c r="I2" t="s">
        <v>504</v>
      </c>
    </row>
    <row r="3" spans="1:10" x14ac:dyDescent="0.35">
      <c r="A3" s="5" t="s">
        <v>467</v>
      </c>
      <c r="B3" t="s">
        <v>477</v>
      </c>
      <c r="E3" s="5" t="s">
        <v>467</v>
      </c>
      <c r="F3" t="s">
        <v>478</v>
      </c>
      <c r="I3" s="5" t="s">
        <v>467</v>
      </c>
      <c r="J3" t="s">
        <v>487</v>
      </c>
    </row>
    <row r="4" spans="1:10" x14ac:dyDescent="0.35">
      <c r="A4" s="6" t="s">
        <v>472</v>
      </c>
      <c r="B4">
        <v>119</v>
      </c>
      <c r="E4" s="6" t="s">
        <v>27</v>
      </c>
      <c r="F4">
        <v>12</v>
      </c>
      <c r="I4" s="6" t="s">
        <v>479</v>
      </c>
      <c r="J4">
        <v>2</v>
      </c>
    </row>
    <row r="5" spans="1:10" x14ac:dyDescent="0.35">
      <c r="A5" s="6" t="s">
        <v>473</v>
      </c>
      <c r="B5">
        <v>117</v>
      </c>
      <c r="E5" s="6" t="s">
        <v>113</v>
      </c>
      <c r="F5">
        <v>8</v>
      </c>
      <c r="I5" s="6" t="s">
        <v>481</v>
      </c>
      <c r="J5">
        <v>2</v>
      </c>
    </row>
    <row r="6" spans="1:10" x14ac:dyDescent="0.35">
      <c r="A6" s="6" t="s">
        <v>474</v>
      </c>
      <c r="B6">
        <v>96</v>
      </c>
      <c r="E6" s="6" t="s">
        <v>197</v>
      </c>
      <c r="F6">
        <v>7</v>
      </c>
      <c r="I6" s="6" t="s">
        <v>482</v>
      </c>
      <c r="J6">
        <v>2</v>
      </c>
    </row>
    <row r="7" spans="1:10" x14ac:dyDescent="0.35">
      <c r="A7" s="6" t="s">
        <v>471</v>
      </c>
      <c r="B7">
        <v>89</v>
      </c>
      <c r="E7" s="6" t="s">
        <v>97</v>
      </c>
      <c r="F7">
        <v>7</v>
      </c>
      <c r="I7" s="6" t="s">
        <v>485</v>
      </c>
      <c r="J7">
        <v>2</v>
      </c>
    </row>
    <row r="8" spans="1:10" x14ac:dyDescent="0.35">
      <c r="A8" s="6" t="s">
        <v>470</v>
      </c>
      <c r="B8">
        <v>83</v>
      </c>
      <c r="E8" s="6" t="s">
        <v>159</v>
      </c>
      <c r="F8">
        <v>7</v>
      </c>
      <c r="I8" s="6" t="s">
        <v>480</v>
      </c>
      <c r="J8">
        <v>2</v>
      </c>
    </row>
    <row r="9" spans="1:10" x14ac:dyDescent="0.35">
      <c r="A9" s="6" t="s">
        <v>475</v>
      </c>
      <c r="B9">
        <v>83</v>
      </c>
      <c r="E9" s="6" t="s">
        <v>78</v>
      </c>
      <c r="F9">
        <v>6</v>
      </c>
      <c r="I9" s="6" t="s">
        <v>484</v>
      </c>
      <c r="J9">
        <v>2</v>
      </c>
    </row>
    <row r="10" spans="1:10" x14ac:dyDescent="0.35">
      <c r="A10" s="6" t="s">
        <v>476</v>
      </c>
      <c r="B10">
        <v>74</v>
      </c>
      <c r="E10" s="6" t="s">
        <v>207</v>
      </c>
      <c r="F10">
        <v>6</v>
      </c>
      <c r="I10" s="6" t="s">
        <v>486</v>
      </c>
      <c r="J10">
        <v>2</v>
      </c>
    </row>
    <row r="11" spans="1:10" x14ac:dyDescent="0.35">
      <c r="A11" s="6" t="s">
        <v>468</v>
      </c>
      <c r="B11">
        <v>661</v>
      </c>
      <c r="E11" s="6" t="s">
        <v>66</v>
      </c>
      <c r="F11">
        <v>6</v>
      </c>
      <c r="I11" s="6" t="s">
        <v>483</v>
      </c>
      <c r="J11">
        <v>2</v>
      </c>
    </row>
    <row r="12" spans="1:10" x14ac:dyDescent="0.35">
      <c r="E12" s="6" t="s">
        <v>134</v>
      </c>
      <c r="F12">
        <v>6</v>
      </c>
      <c r="I12" s="6" t="s">
        <v>468</v>
      </c>
      <c r="J12">
        <v>16</v>
      </c>
    </row>
    <row r="13" spans="1:10" x14ac:dyDescent="0.35">
      <c r="E13" s="6" t="s">
        <v>254</v>
      </c>
      <c r="F13">
        <v>6</v>
      </c>
    </row>
    <row r="14" spans="1:10" x14ac:dyDescent="0.35">
      <c r="E14" s="6" t="s">
        <v>468</v>
      </c>
      <c r="F14">
        <v>71</v>
      </c>
    </row>
    <row r="16" spans="1:10" x14ac:dyDescent="0.35">
      <c r="A16" t="s">
        <v>498</v>
      </c>
      <c r="E16" s="6" t="s">
        <v>502</v>
      </c>
    </row>
    <row r="17" spans="1:10" x14ac:dyDescent="0.35">
      <c r="A17" s="5" t="s">
        <v>467</v>
      </c>
      <c r="B17" t="s">
        <v>488</v>
      </c>
      <c r="E17" s="5" t="s">
        <v>467</v>
      </c>
      <c r="F17" t="s">
        <v>489</v>
      </c>
      <c r="I17" s="5" t="s">
        <v>467</v>
      </c>
      <c r="J17" t="s">
        <v>519</v>
      </c>
    </row>
    <row r="18" spans="1:10" x14ac:dyDescent="0.35">
      <c r="A18" s="6" t="s">
        <v>28</v>
      </c>
      <c r="B18">
        <v>73</v>
      </c>
      <c r="E18" s="6" t="s">
        <v>458</v>
      </c>
      <c r="F18">
        <v>216</v>
      </c>
      <c r="I18" s="6" t="s">
        <v>510</v>
      </c>
      <c r="J18">
        <v>8.549768518518519E-2</v>
      </c>
    </row>
    <row r="19" spans="1:10" x14ac:dyDescent="0.35">
      <c r="A19" s="6" t="s">
        <v>11</v>
      </c>
      <c r="B19">
        <v>588</v>
      </c>
      <c r="E19" s="6" t="s">
        <v>459</v>
      </c>
      <c r="F19">
        <v>156</v>
      </c>
      <c r="I19" s="24" t="s">
        <v>518</v>
      </c>
      <c r="J19">
        <v>8.549768518518519E-2</v>
      </c>
    </row>
    <row r="20" spans="1:10" x14ac:dyDescent="0.35">
      <c r="A20" s="6" t="s">
        <v>468</v>
      </c>
      <c r="B20">
        <v>661</v>
      </c>
      <c r="E20" s="6" t="s">
        <v>460</v>
      </c>
      <c r="F20">
        <v>101</v>
      </c>
      <c r="I20" s="25" t="s">
        <v>516</v>
      </c>
      <c r="J20">
        <v>8.549768518518519E-2</v>
      </c>
    </row>
    <row r="21" spans="1:10" x14ac:dyDescent="0.35">
      <c r="E21" s="6" t="s">
        <v>461</v>
      </c>
      <c r="F21">
        <v>52</v>
      </c>
      <c r="I21" s="6" t="s">
        <v>507</v>
      </c>
      <c r="J21">
        <v>5.9398148148148144E-2</v>
      </c>
    </row>
    <row r="22" spans="1:10" x14ac:dyDescent="0.35">
      <c r="E22" s="6" t="s">
        <v>457</v>
      </c>
      <c r="F22">
        <v>43</v>
      </c>
      <c r="I22" s="24" t="s">
        <v>512</v>
      </c>
      <c r="J22">
        <v>5.9398148148148144E-2</v>
      </c>
    </row>
    <row r="23" spans="1:10" x14ac:dyDescent="0.35">
      <c r="A23" s="6" t="s">
        <v>499</v>
      </c>
      <c r="E23" s="6" t="s">
        <v>462</v>
      </c>
      <c r="F23">
        <v>15</v>
      </c>
      <c r="I23" s="25" t="s">
        <v>513</v>
      </c>
      <c r="J23">
        <v>5.9398148148148144E-2</v>
      </c>
    </row>
    <row r="24" spans="1:10" x14ac:dyDescent="0.35">
      <c r="A24" s="5" t="s">
        <v>467</v>
      </c>
      <c r="B24" t="s">
        <v>469</v>
      </c>
      <c r="E24" s="6" t="s">
        <v>463</v>
      </c>
      <c r="F24">
        <v>2</v>
      </c>
      <c r="I24" s="6" t="s">
        <v>511</v>
      </c>
      <c r="J24">
        <v>5.7928240740740738E-2</v>
      </c>
    </row>
    <row r="25" spans="1:10" x14ac:dyDescent="0.35">
      <c r="A25" s="6" t="s">
        <v>18</v>
      </c>
      <c r="B25">
        <v>125</v>
      </c>
      <c r="E25" s="6" t="s">
        <v>468</v>
      </c>
      <c r="F25">
        <v>585</v>
      </c>
      <c r="I25" s="24" t="s">
        <v>512</v>
      </c>
      <c r="J25">
        <v>5.7928240740740738E-2</v>
      </c>
    </row>
    <row r="26" spans="1:10" x14ac:dyDescent="0.35">
      <c r="A26" s="6" t="s">
        <v>12</v>
      </c>
      <c r="B26">
        <v>457</v>
      </c>
      <c r="I26" s="25" t="s">
        <v>514</v>
      </c>
      <c r="J26">
        <v>5.7928240740740738E-2</v>
      </c>
    </row>
    <row r="27" spans="1:10" x14ac:dyDescent="0.35">
      <c r="A27" s="6" t="s">
        <v>497</v>
      </c>
      <c r="I27" s="6" t="s">
        <v>508</v>
      </c>
      <c r="J27">
        <v>5.2696759259259263E-2</v>
      </c>
    </row>
    <row r="28" spans="1:10" x14ac:dyDescent="0.35">
      <c r="A28" s="6" t="s">
        <v>468</v>
      </c>
      <c r="B28">
        <v>582</v>
      </c>
      <c r="I28" s="24" t="s">
        <v>512</v>
      </c>
      <c r="J28">
        <v>5.2696759259259263E-2</v>
      </c>
    </row>
    <row r="29" spans="1:10" x14ac:dyDescent="0.35">
      <c r="E29" s="6" t="s">
        <v>503</v>
      </c>
      <c r="I29" s="25" t="s">
        <v>515</v>
      </c>
      <c r="J29">
        <v>5.2696759259259263E-2</v>
      </c>
    </row>
    <row r="30" spans="1:10" x14ac:dyDescent="0.35">
      <c r="E30" s="5" t="s">
        <v>467</v>
      </c>
      <c r="F30" t="s">
        <v>491</v>
      </c>
      <c r="I30" s="6" t="s">
        <v>509</v>
      </c>
      <c r="J30">
        <v>4.673611111111111E-2</v>
      </c>
    </row>
    <row r="31" spans="1:10" x14ac:dyDescent="0.35">
      <c r="E31" s="6" t="s">
        <v>37</v>
      </c>
      <c r="F31">
        <v>6</v>
      </c>
      <c r="I31" s="24" t="s">
        <v>512</v>
      </c>
      <c r="J31">
        <v>4.673611111111111E-2</v>
      </c>
    </row>
    <row r="32" spans="1:10" x14ac:dyDescent="0.35">
      <c r="A32" s="6" t="s">
        <v>499</v>
      </c>
      <c r="E32" s="6" t="s">
        <v>143</v>
      </c>
      <c r="F32">
        <v>6</v>
      </c>
      <c r="I32" s="25" t="s">
        <v>517</v>
      </c>
      <c r="J32">
        <v>4.673611111111111E-2</v>
      </c>
    </row>
    <row r="33" spans="1:16" x14ac:dyDescent="0.35">
      <c r="A33" s="5" t="s">
        <v>467</v>
      </c>
      <c r="B33" t="s">
        <v>469</v>
      </c>
      <c r="E33" s="6" t="s">
        <v>117</v>
      </c>
      <c r="F33">
        <v>6</v>
      </c>
      <c r="I33" s="6" t="s">
        <v>468</v>
      </c>
      <c r="J33">
        <v>8.549768518518519E-2</v>
      </c>
    </row>
    <row r="34" spans="1:16" x14ac:dyDescent="0.35">
      <c r="A34" s="6" t="s">
        <v>18</v>
      </c>
      <c r="B34">
        <v>125</v>
      </c>
      <c r="E34" s="6" t="s">
        <v>145</v>
      </c>
      <c r="F34">
        <v>6</v>
      </c>
    </row>
    <row r="35" spans="1:16" x14ac:dyDescent="0.35">
      <c r="A35" s="6" t="s">
        <v>12</v>
      </c>
      <c r="B35">
        <v>457</v>
      </c>
      <c r="E35" s="6" t="s">
        <v>113</v>
      </c>
      <c r="F35">
        <v>6</v>
      </c>
    </row>
    <row r="36" spans="1:16" x14ac:dyDescent="0.35">
      <c r="A36" s="6" t="s">
        <v>497</v>
      </c>
      <c r="E36" s="6" t="s">
        <v>186</v>
      </c>
      <c r="F36">
        <v>6</v>
      </c>
    </row>
    <row r="37" spans="1:16" x14ac:dyDescent="0.35">
      <c r="A37" s="6" t="s">
        <v>468</v>
      </c>
      <c r="B37">
        <v>582</v>
      </c>
      <c r="E37" s="6" t="s">
        <v>288</v>
      </c>
      <c r="F37">
        <v>8</v>
      </c>
      <c r="I37" s="5" t="s">
        <v>467</v>
      </c>
      <c r="J37" t="s">
        <v>477</v>
      </c>
      <c r="L37" s="5" t="s">
        <v>467</v>
      </c>
      <c r="M37" t="s">
        <v>469</v>
      </c>
      <c r="O37" s="5" t="s">
        <v>467</v>
      </c>
      <c r="P37" t="s">
        <v>488</v>
      </c>
    </row>
    <row r="38" spans="1:16" x14ac:dyDescent="0.35">
      <c r="E38" s="6" t="s">
        <v>60</v>
      </c>
      <c r="F38">
        <v>8</v>
      </c>
      <c r="I38" s="6" t="s">
        <v>470</v>
      </c>
      <c r="J38">
        <v>83</v>
      </c>
      <c r="L38" s="6" t="s">
        <v>18</v>
      </c>
      <c r="M38">
        <v>125</v>
      </c>
      <c r="O38" s="6" t="s">
        <v>28</v>
      </c>
      <c r="P38">
        <v>73</v>
      </c>
    </row>
    <row r="39" spans="1:16" x14ac:dyDescent="0.35">
      <c r="E39" s="6" t="s">
        <v>239</v>
      </c>
      <c r="F39">
        <v>10</v>
      </c>
      <c r="I39" s="6" t="s">
        <v>471</v>
      </c>
      <c r="J39">
        <v>89</v>
      </c>
      <c r="L39" s="6" t="s">
        <v>12</v>
      </c>
      <c r="M39">
        <v>457</v>
      </c>
      <c r="O39" s="6" t="s">
        <v>11</v>
      </c>
      <c r="P39">
        <v>588</v>
      </c>
    </row>
    <row r="40" spans="1:16" x14ac:dyDescent="0.35">
      <c r="E40" s="6" t="s">
        <v>41</v>
      </c>
      <c r="F40">
        <v>10</v>
      </c>
      <c r="I40" s="6" t="s">
        <v>472</v>
      </c>
      <c r="J40">
        <v>119</v>
      </c>
      <c r="L40" s="6" t="s">
        <v>468</v>
      </c>
      <c r="M40">
        <v>582</v>
      </c>
      <c r="O40" s="6" t="s">
        <v>468</v>
      </c>
      <c r="P40">
        <v>661</v>
      </c>
    </row>
    <row r="41" spans="1:16" x14ac:dyDescent="0.35">
      <c r="E41" s="6" t="s">
        <v>468</v>
      </c>
      <c r="F41">
        <v>72</v>
      </c>
      <c r="I41" s="6" t="s">
        <v>473</v>
      </c>
      <c r="J41">
        <v>117</v>
      </c>
    </row>
    <row r="42" spans="1:16" x14ac:dyDescent="0.35">
      <c r="I42" s="6" t="s">
        <v>474</v>
      </c>
      <c r="J42">
        <v>96</v>
      </c>
    </row>
    <row r="43" spans="1:16" x14ac:dyDescent="0.35">
      <c r="I43" s="6" t="s">
        <v>475</v>
      </c>
      <c r="J43">
        <v>83</v>
      </c>
    </row>
    <row r="44" spans="1:16" x14ac:dyDescent="0.35">
      <c r="I44" s="6" t="s">
        <v>476</v>
      </c>
      <c r="J44">
        <v>74</v>
      </c>
    </row>
    <row r="45" spans="1:16" x14ac:dyDescent="0.35">
      <c r="I45" s="6" t="s">
        <v>468</v>
      </c>
      <c r="J45">
        <v>661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D7F40-57DA-406C-B918-B75AD36A2EE2}">
  <dimension ref="A1:X97"/>
  <sheetViews>
    <sheetView showGridLines="0" topLeftCell="A67" zoomScale="66" zoomScaleNormal="106" workbookViewId="0">
      <selection activeCell="W10" sqref="W10:X19"/>
    </sheetView>
  </sheetViews>
  <sheetFormatPr defaultColWidth="0" defaultRowHeight="14.5" zeroHeight="1" x14ac:dyDescent="0.35"/>
  <cols>
    <col min="1" max="24" width="8.81640625" customWidth="1"/>
    <col min="25" max="26" width="8.81640625" hidden="1" customWidth="1"/>
    <col min="27" max="16384" width="8.81640625"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customFormat="1" x14ac:dyDescent="0.35"/>
    <row r="32" customFormat="1" x14ac:dyDescent="0.35"/>
    <row r="33" customFormat="1" x14ac:dyDescent="0.35"/>
    <row r="34" customFormat="1" x14ac:dyDescent="0.35"/>
    <row r="35" customFormat="1" x14ac:dyDescent="0.35"/>
    <row r="36" customFormat="1" x14ac:dyDescent="0.35"/>
    <row r="37" customFormat="1" x14ac:dyDescent="0.35"/>
    <row r="38" customFormat="1" x14ac:dyDescent="0.35"/>
    <row r="39" customFormat="1" x14ac:dyDescent="0.35"/>
    <row r="40" customFormat="1" x14ac:dyDescent="0.35"/>
    <row r="41" customFormat="1" x14ac:dyDescent="0.35"/>
    <row r="42" customFormat="1" x14ac:dyDescent="0.35"/>
    <row r="43" customFormat="1" x14ac:dyDescent="0.35"/>
    <row r="44" customFormat="1" x14ac:dyDescent="0.35"/>
    <row r="45" customFormat="1" x14ac:dyDescent="0.35"/>
    <row r="46" customFormat="1" x14ac:dyDescent="0.35"/>
    <row r="47" customFormat="1" x14ac:dyDescent="0.35"/>
    <row r="48" customFormat="1" x14ac:dyDescent="0.35"/>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row r="60" customFormat="1" x14ac:dyDescent="0.35"/>
    <row r="61" customFormat="1" x14ac:dyDescent="0.35"/>
    <row r="62" customFormat="1" x14ac:dyDescent="0.35"/>
    <row r="63" customFormat="1" x14ac:dyDescent="0.35"/>
    <row r="64" customFormat="1" x14ac:dyDescent="0.35"/>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5"/>
  <sheetViews>
    <sheetView tabSelected="1" zoomScale="98" zoomScaleNormal="98" workbookViewId="0">
      <pane ySplit="1" topLeftCell="A653" activePane="bottomLeft" state="frozen"/>
      <selection activeCell="E1" sqref="E1"/>
      <selection pane="bottomLeft" activeCell="G667" sqref="G667"/>
    </sheetView>
  </sheetViews>
  <sheetFormatPr defaultColWidth="14.453125" defaultRowHeight="15" customHeight="1" x14ac:dyDescent="0.35"/>
  <cols>
    <col min="1" max="1" width="8" customWidth="1"/>
    <col min="2" max="2" width="16" style="10" customWidth="1"/>
    <col min="3" max="3" width="18.453125" style="13" customWidth="1"/>
    <col min="4" max="4" width="15.54296875" style="13" bestFit="1" customWidth="1"/>
    <col min="5" max="5" width="13.6328125" customWidth="1"/>
    <col min="6" max="6" width="12.54296875" customWidth="1"/>
    <col min="7" max="7" width="32.1796875" customWidth="1"/>
    <col min="8" max="8" width="43.81640625" customWidth="1"/>
    <col min="9" max="9" width="10.1796875" customWidth="1"/>
    <col min="10" max="10" width="7.54296875" customWidth="1"/>
    <col min="11" max="11" width="9.54296875" customWidth="1"/>
    <col min="12" max="13" width="8.81640625" customWidth="1"/>
    <col min="14" max="14" width="43.6328125" bestFit="1" customWidth="1"/>
    <col min="15" max="15" width="9.6328125" bestFit="1" customWidth="1"/>
    <col min="16" max="16" width="8.81640625" customWidth="1"/>
    <col min="17" max="17" width="10.54296875" bestFit="1" customWidth="1"/>
    <col min="18" max="28" width="8.81640625" customWidth="1"/>
  </cols>
  <sheetData>
    <row r="1" spans="1:25" s="2" customFormat="1" ht="14.5" x14ac:dyDescent="0.35">
      <c r="A1" s="2" t="s">
        <v>0</v>
      </c>
      <c r="B1" s="8" t="s">
        <v>495</v>
      </c>
      <c r="C1" s="13" t="s">
        <v>1</v>
      </c>
      <c r="D1" s="13" t="s">
        <v>2</v>
      </c>
      <c r="E1" s="2" t="s">
        <v>506</v>
      </c>
      <c r="F1" s="2" t="s">
        <v>3</v>
      </c>
      <c r="G1" s="2" t="s">
        <v>4</v>
      </c>
      <c r="H1" s="2" t="s">
        <v>5</v>
      </c>
      <c r="I1" s="2" t="s">
        <v>6</v>
      </c>
      <c r="J1" s="2" t="s">
        <v>7</v>
      </c>
      <c r="K1" s="2" t="s">
        <v>8</v>
      </c>
      <c r="L1" s="2" t="s">
        <v>450</v>
      </c>
      <c r="M1" s="2" t="s">
        <v>451</v>
      </c>
      <c r="N1" s="2" t="s">
        <v>452</v>
      </c>
    </row>
    <row r="2" spans="1:25" ht="14.5" x14ac:dyDescent="0.35">
      <c r="A2" s="1">
        <v>1285652</v>
      </c>
      <c r="B2" s="9">
        <v>42788</v>
      </c>
      <c r="C2" s="13">
        <v>42897.62158564815</v>
      </c>
      <c r="D2" s="13">
        <v>42897.630798611113</v>
      </c>
      <c r="E2" s="7">
        <f>D2-C2</f>
        <v>9.2129629629198462E-3</v>
      </c>
      <c r="F2" s="1">
        <v>998</v>
      </c>
      <c r="G2" s="1" t="s">
        <v>21</v>
      </c>
      <c r="H2" s="1" t="s">
        <v>22</v>
      </c>
      <c r="I2" s="1" t="s">
        <v>11</v>
      </c>
      <c r="J2" s="1" t="s">
        <v>12</v>
      </c>
      <c r="K2" s="1">
        <v>1986</v>
      </c>
      <c r="L2">
        <f ca="1">YEAR(NOW())-K2</f>
        <v>36</v>
      </c>
      <c r="M2" t="str">
        <f t="shared" ref="M2:M65" si="0">TEXT(B2, "ddd")</f>
        <v>Wed</v>
      </c>
      <c r="N2" t="str">
        <f>CONCATENATE(G2, " ", "to"," ", H2)</f>
        <v>State St &amp; Smith St to Bond St &amp; Fulton St</v>
      </c>
    </row>
    <row r="3" spans="1:25" ht="14.5" x14ac:dyDescent="0.35">
      <c r="A3" s="1">
        <v>1675753</v>
      </c>
      <c r="B3" s="9">
        <v>42800</v>
      </c>
      <c r="C3" s="13">
        <v>42866.645960648151</v>
      </c>
      <c r="D3" s="13">
        <v>42866.653969907406</v>
      </c>
      <c r="E3" s="7">
        <f t="shared" ref="E3:E66" si="1">D3-C3</f>
        <v>8.0092592543223873E-3</v>
      </c>
      <c r="F3" s="1">
        <v>478</v>
      </c>
      <c r="G3" s="1" t="s">
        <v>23</v>
      </c>
      <c r="H3" s="1" t="s">
        <v>24</v>
      </c>
      <c r="I3" s="1" t="s">
        <v>11</v>
      </c>
      <c r="J3" s="1" t="s">
        <v>12</v>
      </c>
      <c r="K3" s="1">
        <v>1982</v>
      </c>
      <c r="L3">
        <f t="shared" ref="L3:L66" ca="1" si="2">YEAR(NOW())-K3</f>
        <v>40</v>
      </c>
      <c r="M3" t="str">
        <f t="shared" si="0"/>
        <v>Mon</v>
      </c>
      <c r="N3" t="str">
        <f t="shared" ref="N3:N61" si="3">CONCATENATE(G3, " ", "to"," ", H3)</f>
        <v>Front St &amp; Gold St to Lafayette Ave &amp; Fort Greene Pl</v>
      </c>
    </row>
    <row r="4" spans="1:25" ht="14.5" x14ac:dyDescent="0.35">
      <c r="A4" s="1">
        <v>1692245</v>
      </c>
      <c r="B4" s="9">
        <v>42801</v>
      </c>
      <c r="C4" s="13">
        <v>42823.560023148151</v>
      </c>
      <c r="D4" s="13">
        <v>42823.575358796297</v>
      </c>
      <c r="E4" s="7">
        <f t="shared" si="1"/>
        <v>1.5335648145992309E-2</v>
      </c>
      <c r="F4" s="1">
        <v>4038</v>
      </c>
      <c r="G4" s="1" t="s">
        <v>25</v>
      </c>
      <c r="H4" s="1" t="s">
        <v>26</v>
      </c>
      <c r="I4" s="1" t="s">
        <v>11</v>
      </c>
      <c r="J4" s="1" t="s">
        <v>12</v>
      </c>
      <c r="K4" s="1">
        <v>1984</v>
      </c>
      <c r="L4">
        <f t="shared" ca="1" si="2"/>
        <v>38</v>
      </c>
      <c r="M4" t="str">
        <f t="shared" si="0"/>
        <v>Tue</v>
      </c>
      <c r="N4" t="str">
        <f t="shared" si="3"/>
        <v>E 89 St &amp; York Ave to Broadway &amp; Battery Pl</v>
      </c>
      <c r="T4" s="3" t="s">
        <v>453</v>
      </c>
      <c r="Y4" s="11"/>
    </row>
    <row r="5" spans="1:25" ht="14.5" x14ac:dyDescent="0.35">
      <c r="A5" s="1">
        <v>2271331</v>
      </c>
      <c r="B5" s="9">
        <v>42827</v>
      </c>
      <c r="C5" s="13">
        <v>42863.824513888889</v>
      </c>
      <c r="D5" s="13">
        <v>42863.832650462966</v>
      </c>
      <c r="E5" s="7">
        <f t="shared" si="1"/>
        <v>8.1365740770706907E-3</v>
      </c>
      <c r="F5" s="1">
        <v>5132</v>
      </c>
      <c r="G5" s="1" t="s">
        <v>27</v>
      </c>
      <c r="H5" s="1" t="s">
        <v>27</v>
      </c>
      <c r="I5" s="1" t="s">
        <v>28</v>
      </c>
      <c r="J5" s="27" t="s">
        <v>520</v>
      </c>
      <c r="K5" s="26">
        <v>0</v>
      </c>
      <c r="L5">
        <f t="shared" ca="1" si="2"/>
        <v>2022</v>
      </c>
      <c r="M5" t="str">
        <f t="shared" si="0"/>
        <v>Sun</v>
      </c>
      <c r="N5" t="str">
        <f t="shared" si="3"/>
        <v>Central Park S &amp; 6 Ave to Central Park S &amp; 6 Ave</v>
      </c>
      <c r="S5" s="3" t="s">
        <v>11</v>
      </c>
      <c r="T5">
        <f>COUNTIF(I2:I662, "subscriber")</f>
        <v>588</v>
      </c>
    </row>
    <row r="6" spans="1:25" ht="14.5" x14ac:dyDescent="0.35">
      <c r="A6" s="1">
        <v>1558339</v>
      </c>
      <c r="B6" s="9">
        <v>42795</v>
      </c>
      <c r="C6" s="13">
        <v>42907.325879629629</v>
      </c>
      <c r="D6" s="13">
        <v>42907.329699074071</v>
      </c>
      <c r="E6" s="7">
        <f t="shared" si="1"/>
        <v>3.8194444423425011E-3</v>
      </c>
      <c r="F6" s="1">
        <v>309</v>
      </c>
      <c r="G6" s="1" t="s">
        <v>29</v>
      </c>
      <c r="H6" s="1" t="s">
        <v>30</v>
      </c>
      <c r="I6" s="1" t="s">
        <v>11</v>
      </c>
      <c r="J6" s="1" t="s">
        <v>12</v>
      </c>
      <c r="K6" s="1">
        <v>1992</v>
      </c>
      <c r="L6">
        <f t="shared" ca="1" si="2"/>
        <v>30</v>
      </c>
      <c r="M6" t="str">
        <f t="shared" si="0"/>
        <v>Wed</v>
      </c>
      <c r="N6" t="str">
        <f t="shared" si="3"/>
        <v>E 3 St &amp; 1 Ave to E 25 St &amp; 2 Ave</v>
      </c>
      <c r="S6" s="3" t="s">
        <v>28</v>
      </c>
      <c r="T6">
        <f>COUNTIF(I2:I662, "customer")</f>
        <v>73</v>
      </c>
    </row>
    <row r="7" spans="1:25" ht="14.5" x14ac:dyDescent="0.35">
      <c r="A7" s="1">
        <v>2287178</v>
      </c>
      <c r="B7" s="9">
        <v>42827</v>
      </c>
      <c r="C7" s="13">
        <v>42788.788472222222</v>
      </c>
      <c r="D7" s="13">
        <v>42788.800034722219</v>
      </c>
      <c r="E7" s="7">
        <f t="shared" si="1"/>
        <v>1.1562499996216502E-2</v>
      </c>
      <c r="F7" s="1">
        <v>1131</v>
      </c>
      <c r="G7" s="1" t="s">
        <v>31</v>
      </c>
      <c r="H7" s="1" t="s">
        <v>32</v>
      </c>
      <c r="I7" s="1" t="s">
        <v>28</v>
      </c>
      <c r="J7" s="27" t="s">
        <v>520</v>
      </c>
      <c r="K7" s="26">
        <v>0</v>
      </c>
      <c r="L7">
        <f t="shared" ca="1" si="2"/>
        <v>2022</v>
      </c>
      <c r="M7" t="str">
        <f t="shared" si="0"/>
        <v>Sun</v>
      </c>
      <c r="N7" t="str">
        <f t="shared" si="3"/>
        <v>Bank St &amp; Washington St to Little West St &amp; 1 Pl</v>
      </c>
      <c r="S7" t="s">
        <v>12</v>
      </c>
      <c r="T7">
        <f>COUNTIF(J2:J662, "Male")</f>
        <v>457</v>
      </c>
    </row>
    <row r="8" spans="1:25" ht="14.5" x14ac:dyDescent="0.35">
      <c r="A8" s="1">
        <v>2744874</v>
      </c>
      <c r="B8" s="9">
        <v>42838</v>
      </c>
      <c r="C8" s="13">
        <v>42800.682557870372</v>
      </c>
      <c r="D8" s="13">
        <v>42800.688090277778</v>
      </c>
      <c r="E8" s="7">
        <f t="shared" si="1"/>
        <v>5.5324074055533856E-3</v>
      </c>
      <c r="F8" s="1">
        <v>319</v>
      </c>
      <c r="G8" s="1" t="s">
        <v>33</v>
      </c>
      <c r="H8" s="1" t="s">
        <v>34</v>
      </c>
      <c r="I8" s="1" t="s">
        <v>11</v>
      </c>
      <c r="J8" s="1" t="s">
        <v>12</v>
      </c>
      <c r="K8" s="1">
        <v>1955</v>
      </c>
      <c r="L8">
        <f t="shared" ca="1" si="2"/>
        <v>67</v>
      </c>
      <c r="M8" t="str">
        <f t="shared" si="0"/>
        <v>Thu</v>
      </c>
      <c r="N8" t="str">
        <f t="shared" si="3"/>
        <v>Front St &amp; Maiden Ln to Liberty St &amp; Broadway</v>
      </c>
      <c r="S8" t="s">
        <v>466</v>
      </c>
      <c r="T8">
        <f>COUNTIF(J2:J662, "Female")</f>
        <v>125</v>
      </c>
    </row>
    <row r="9" spans="1:25" ht="14.5" x14ac:dyDescent="0.35">
      <c r="A9" s="1">
        <v>3398180</v>
      </c>
      <c r="B9" s="9">
        <v>42852</v>
      </c>
      <c r="C9" s="13">
        <v>42801.321111111109</v>
      </c>
      <c r="D9" s="13">
        <v>42801.367847222224</v>
      </c>
      <c r="E9" s="7">
        <f t="shared" si="1"/>
        <v>4.6736111115023959E-2</v>
      </c>
      <c r="F9" s="1">
        <v>2301</v>
      </c>
      <c r="G9" s="1" t="s">
        <v>35</v>
      </c>
      <c r="H9" s="1" t="s">
        <v>36</v>
      </c>
      <c r="I9" s="1" t="s">
        <v>11</v>
      </c>
      <c r="J9" s="1" t="s">
        <v>12</v>
      </c>
      <c r="K9" s="1">
        <v>1971</v>
      </c>
      <c r="L9">
        <f t="shared" ca="1" si="2"/>
        <v>51</v>
      </c>
      <c r="M9" t="str">
        <f t="shared" si="0"/>
        <v>Thu</v>
      </c>
      <c r="N9" t="str">
        <f t="shared" si="3"/>
        <v>E 10 St &amp; 5 Ave to Columbus Ave &amp; W 72 St</v>
      </c>
    </row>
    <row r="10" spans="1:25" ht="14.5" x14ac:dyDescent="0.35">
      <c r="A10" s="1">
        <v>991609</v>
      </c>
      <c r="B10" s="9">
        <v>42779</v>
      </c>
      <c r="C10" s="13">
        <v>42827.335138888891</v>
      </c>
      <c r="D10" s="13">
        <v>42827.394537037035</v>
      </c>
      <c r="E10" s="7">
        <f t="shared" si="1"/>
        <v>5.9398148143372964E-2</v>
      </c>
      <c r="F10" s="1">
        <v>1172</v>
      </c>
      <c r="G10" s="1" t="s">
        <v>37</v>
      </c>
      <c r="H10" s="1" t="s">
        <v>38</v>
      </c>
      <c r="I10" s="1" t="s">
        <v>11</v>
      </c>
      <c r="J10" s="1" t="s">
        <v>12</v>
      </c>
      <c r="K10" s="1">
        <v>1993</v>
      </c>
      <c r="L10">
        <f t="shared" ca="1" si="2"/>
        <v>29</v>
      </c>
      <c r="M10" t="str">
        <f t="shared" si="0"/>
        <v>Mon</v>
      </c>
      <c r="N10" t="str">
        <f t="shared" si="3"/>
        <v>1 Ave &amp; E 68 St to E 47 St &amp; Park Ave</v>
      </c>
    </row>
    <row r="11" spans="1:25" ht="14.5" x14ac:dyDescent="0.35">
      <c r="A11" s="1">
        <v>1512596</v>
      </c>
      <c r="B11" s="9">
        <v>42794</v>
      </c>
      <c r="C11" s="13">
        <v>42795.959386574075</v>
      </c>
      <c r="D11" s="13">
        <v>42795.96297453704</v>
      </c>
      <c r="E11" s="7">
        <f t="shared" si="1"/>
        <v>3.5879629649571143E-3</v>
      </c>
      <c r="F11" s="1">
        <v>518</v>
      </c>
      <c r="G11" s="1" t="s">
        <v>39</v>
      </c>
      <c r="H11" s="1" t="s">
        <v>40</v>
      </c>
      <c r="I11" s="1" t="s">
        <v>11</v>
      </c>
      <c r="J11" s="1" t="s">
        <v>12</v>
      </c>
      <c r="K11" s="1">
        <v>1983</v>
      </c>
      <c r="L11">
        <f t="shared" ca="1" si="2"/>
        <v>39</v>
      </c>
      <c r="M11" t="str">
        <f t="shared" si="0"/>
        <v>Tue</v>
      </c>
      <c r="N11" t="str">
        <f t="shared" si="3"/>
        <v>N 11 St &amp; Wythe Ave to Bushwick Ave &amp; Powers St</v>
      </c>
      <c r="S11" s="3" t="s">
        <v>494</v>
      </c>
      <c r="U11" s="11">
        <f>AVERAGE(E2:E662)</f>
        <v>9.4392615005861984E-3</v>
      </c>
      <c r="X11" s="11"/>
    </row>
    <row r="12" spans="1:25" ht="14.5" x14ac:dyDescent="0.35">
      <c r="A12" s="1">
        <v>187466</v>
      </c>
      <c r="B12" s="9">
        <v>42746</v>
      </c>
      <c r="C12" s="13">
        <v>42827.609259259261</v>
      </c>
      <c r="D12" s="13">
        <v>42827.622361111113</v>
      </c>
      <c r="E12" s="7">
        <f t="shared" si="1"/>
        <v>1.3101851851388346E-2</v>
      </c>
      <c r="F12" s="1">
        <v>285</v>
      </c>
      <c r="G12" s="1" t="s">
        <v>41</v>
      </c>
      <c r="H12" s="1" t="s">
        <v>42</v>
      </c>
      <c r="I12" s="1" t="s">
        <v>11</v>
      </c>
      <c r="J12" s="1" t="s">
        <v>12</v>
      </c>
      <c r="K12" s="1">
        <v>1972</v>
      </c>
      <c r="L12">
        <f t="shared" ca="1" si="2"/>
        <v>50</v>
      </c>
      <c r="M12" t="str">
        <f t="shared" si="0"/>
        <v>Wed</v>
      </c>
      <c r="N12" t="str">
        <f t="shared" si="3"/>
        <v>E 17 St &amp; Broadway to W 17 St &amp; 8 Ave</v>
      </c>
      <c r="R12" t="s">
        <v>492</v>
      </c>
      <c r="S12" s="3"/>
      <c r="U12" s="11">
        <f>MIN(E2:E662)</f>
        <v>8.7962963152676821E-4</v>
      </c>
      <c r="X12" s="11"/>
    </row>
    <row r="13" spans="1:25" ht="14.5" x14ac:dyDescent="0.35">
      <c r="A13" s="1">
        <v>2195658</v>
      </c>
      <c r="B13" s="9">
        <v>42823</v>
      </c>
      <c r="C13" s="13">
        <v>42838.569895833331</v>
      </c>
      <c r="D13" s="13">
        <v>42838.573599537034</v>
      </c>
      <c r="E13" s="7">
        <f t="shared" si="1"/>
        <v>3.7037037036498077E-3</v>
      </c>
      <c r="F13" s="1">
        <v>263</v>
      </c>
      <c r="G13" s="1" t="s">
        <v>21</v>
      </c>
      <c r="H13" s="1" t="s">
        <v>43</v>
      </c>
      <c r="I13" s="1" t="s">
        <v>11</v>
      </c>
      <c r="J13" s="1" t="s">
        <v>12</v>
      </c>
      <c r="K13" s="1">
        <v>1982</v>
      </c>
      <c r="L13">
        <f t="shared" ca="1" si="2"/>
        <v>40</v>
      </c>
      <c r="M13" t="str">
        <f t="shared" si="0"/>
        <v>Wed</v>
      </c>
      <c r="N13" t="str">
        <f t="shared" si="3"/>
        <v>State St &amp; Smith St to Johnson St &amp; Gold St</v>
      </c>
      <c r="R13" t="s">
        <v>493</v>
      </c>
      <c r="S13" s="3"/>
      <c r="U13" s="11">
        <f>MAX(E2:E662)</f>
        <v>8.5497685184236616E-2</v>
      </c>
    </row>
    <row r="14" spans="1:25" ht="14.5" x14ac:dyDescent="0.35">
      <c r="A14" s="1">
        <v>6388534</v>
      </c>
      <c r="B14" s="9">
        <v>42909</v>
      </c>
      <c r="C14" s="13">
        <v>42852.977442129632</v>
      </c>
      <c r="D14" s="13">
        <v>42853.00408564815</v>
      </c>
      <c r="E14" s="7">
        <f t="shared" si="1"/>
        <v>2.6643518518540077E-2</v>
      </c>
      <c r="F14" s="1">
        <v>525</v>
      </c>
      <c r="G14" s="1" t="s">
        <v>44</v>
      </c>
      <c r="H14" s="4" t="s">
        <v>490</v>
      </c>
      <c r="I14" s="1" t="s">
        <v>11</v>
      </c>
      <c r="J14" s="1" t="s">
        <v>18</v>
      </c>
      <c r="K14" s="1">
        <v>1997</v>
      </c>
      <c r="L14">
        <f t="shared" ca="1" si="2"/>
        <v>25</v>
      </c>
      <c r="M14" t="str">
        <f t="shared" si="0"/>
        <v>Fri</v>
      </c>
      <c r="N14" t="str">
        <f t="shared" si="3"/>
        <v>E 2 St &amp; Avenue C to Trip da</v>
      </c>
      <c r="U14" s="11"/>
    </row>
    <row r="15" spans="1:25" ht="14.5" x14ac:dyDescent="0.35">
      <c r="A15" s="1">
        <v>4733837</v>
      </c>
      <c r="B15" s="9">
        <v>42879</v>
      </c>
      <c r="C15" s="13">
        <v>42779.653391203705</v>
      </c>
      <c r="D15" s="13">
        <v>42779.666967592595</v>
      </c>
      <c r="E15" s="7">
        <f t="shared" si="1"/>
        <v>1.357638889021473E-2</v>
      </c>
      <c r="F15" s="1">
        <v>658</v>
      </c>
      <c r="G15" s="1" t="s">
        <v>46</v>
      </c>
      <c r="H15" s="1" t="s">
        <v>47</v>
      </c>
      <c r="I15" s="1" t="s">
        <v>11</v>
      </c>
      <c r="J15" s="1" t="s">
        <v>12</v>
      </c>
      <c r="K15" s="1">
        <v>1979</v>
      </c>
      <c r="L15">
        <f t="shared" ca="1" si="2"/>
        <v>43</v>
      </c>
      <c r="M15" t="str">
        <f t="shared" si="0"/>
        <v>Wed</v>
      </c>
      <c r="N15" t="str">
        <f t="shared" si="3"/>
        <v>Central Park West &amp; W 76 St to E 72 St &amp; York Ave</v>
      </c>
      <c r="U15" s="11"/>
    </row>
    <row r="16" spans="1:25" ht="15.75" customHeight="1" x14ac:dyDescent="0.35">
      <c r="A16" s="1">
        <v>5857</v>
      </c>
      <c r="B16" s="9">
        <v>42736</v>
      </c>
      <c r="C16" s="13">
        <v>42794.810219907406</v>
      </c>
      <c r="D16" s="13">
        <v>42794.81621527778</v>
      </c>
      <c r="E16" s="7">
        <f t="shared" si="1"/>
        <v>5.9953703748760745E-3</v>
      </c>
      <c r="F16" s="1">
        <v>1038</v>
      </c>
      <c r="G16" s="1" t="s">
        <v>48</v>
      </c>
      <c r="H16" s="1" t="s">
        <v>49</v>
      </c>
      <c r="I16" s="1" t="s">
        <v>28</v>
      </c>
      <c r="J16" s="27" t="s">
        <v>520</v>
      </c>
      <c r="K16" s="26">
        <v>0</v>
      </c>
      <c r="L16">
        <f t="shared" ca="1" si="2"/>
        <v>2022</v>
      </c>
      <c r="M16" t="str">
        <f t="shared" si="0"/>
        <v>Sun</v>
      </c>
      <c r="N16" t="str">
        <f t="shared" si="3"/>
        <v>W 22 St &amp; 8 Ave to W 45 St &amp; 6 Ave</v>
      </c>
    </row>
    <row r="17" spans="1:14" ht="15.75" customHeight="1" x14ac:dyDescent="0.35">
      <c r="A17" s="1">
        <v>1132766</v>
      </c>
      <c r="B17" s="9">
        <v>42784</v>
      </c>
      <c r="C17" s="13">
        <v>42746.479513888888</v>
      </c>
      <c r="D17" s="13">
        <v>42746.482812499999</v>
      </c>
      <c r="E17" s="7">
        <f t="shared" si="1"/>
        <v>3.2986111109494232E-3</v>
      </c>
      <c r="F17" s="1">
        <v>82</v>
      </c>
      <c r="G17" s="1" t="s">
        <v>50</v>
      </c>
      <c r="H17" s="1" t="s">
        <v>37</v>
      </c>
      <c r="I17" s="1" t="s">
        <v>11</v>
      </c>
      <c r="J17" s="1" t="s">
        <v>12</v>
      </c>
      <c r="K17" s="1">
        <v>1983</v>
      </c>
      <c r="L17">
        <f t="shared" ca="1" si="2"/>
        <v>39</v>
      </c>
      <c r="M17" t="str">
        <f t="shared" si="0"/>
        <v>Sat</v>
      </c>
      <c r="N17" t="str">
        <f t="shared" si="3"/>
        <v>E 71 St &amp; 1 Ave to 1 Ave &amp; E 68 St</v>
      </c>
    </row>
    <row r="18" spans="1:14" ht="15.75" customHeight="1" x14ac:dyDescent="0.35">
      <c r="A18" s="1">
        <v>3358474</v>
      </c>
      <c r="B18" s="9">
        <v>42852</v>
      </c>
      <c r="C18" s="13">
        <v>42823.847037037034</v>
      </c>
      <c r="D18" s="13">
        <v>42823.850081018521</v>
      </c>
      <c r="E18" s="7">
        <f t="shared" si="1"/>
        <v>3.0439814872806892E-3</v>
      </c>
      <c r="F18" s="1">
        <v>204</v>
      </c>
      <c r="G18" s="1" t="s">
        <v>51</v>
      </c>
      <c r="H18" s="1" t="s">
        <v>52</v>
      </c>
      <c r="I18" s="1" t="s">
        <v>11</v>
      </c>
      <c r="J18" s="1" t="s">
        <v>12</v>
      </c>
      <c r="K18" s="1">
        <v>1988</v>
      </c>
      <c r="L18">
        <f t="shared" ca="1" si="2"/>
        <v>34</v>
      </c>
      <c r="M18" t="str">
        <f t="shared" si="0"/>
        <v>Thu</v>
      </c>
      <c r="N18" t="str">
        <f t="shared" si="3"/>
        <v>University Pl &amp; E 14 St to Washington Pl &amp; Broadway</v>
      </c>
    </row>
    <row r="19" spans="1:14" ht="15.75" customHeight="1" x14ac:dyDescent="0.35">
      <c r="A19" s="1">
        <v>1778858</v>
      </c>
      <c r="B19" s="9">
        <v>42803</v>
      </c>
      <c r="C19" s="13">
        <v>42909.890266203707</v>
      </c>
      <c r="D19" s="13">
        <v>42909.896354166667</v>
      </c>
      <c r="E19" s="7">
        <f t="shared" si="1"/>
        <v>6.0879629600094631E-3</v>
      </c>
      <c r="F19" s="1">
        <v>803</v>
      </c>
      <c r="G19" s="1" t="s">
        <v>30</v>
      </c>
      <c r="H19" s="1" t="s">
        <v>9</v>
      </c>
      <c r="I19" s="1" t="s">
        <v>11</v>
      </c>
      <c r="J19" s="1" t="s">
        <v>18</v>
      </c>
      <c r="K19" s="1">
        <v>1978</v>
      </c>
      <c r="L19">
        <f t="shared" ca="1" si="2"/>
        <v>44</v>
      </c>
      <c r="M19" t="str">
        <f t="shared" si="0"/>
        <v>Thu</v>
      </c>
      <c r="N19" t="str">
        <f t="shared" si="3"/>
        <v>E 25 St &amp; 2 Ave to Suffolk St &amp; Stanton St</v>
      </c>
    </row>
    <row r="20" spans="1:14" ht="15.75" customHeight="1" x14ac:dyDescent="0.35">
      <c r="A20" s="1">
        <v>2497952</v>
      </c>
      <c r="B20" s="9">
        <v>42833</v>
      </c>
      <c r="C20" s="13">
        <v>42879.370509259257</v>
      </c>
      <c r="D20" s="13">
        <v>42879.378125000003</v>
      </c>
      <c r="E20" s="7">
        <f t="shared" si="1"/>
        <v>7.6157407456776127E-3</v>
      </c>
      <c r="F20" s="1">
        <v>1476</v>
      </c>
      <c r="G20" s="1" t="s">
        <v>53</v>
      </c>
      <c r="H20" s="1" t="s">
        <v>54</v>
      </c>
      <c r="I20" s="1" t="s">
        <v>28</v>
      </c>
      <c r="J20" s="27" t="s">
        <v>520</v>
      </c>
      <c r="K20" s="26">
        <v>0</v>
      </c>
      <c r="L20">
        <f t="shared" ca="1" si="2"/>
        <v>2022</v>
      </c>
      <c r="M20" t="str">
        <f t="shared" si="0"/>
        <v>Sat</v>
      </c>
      <c r="N20" t="str">
        <f t="shared" si="3"/>
        <v>Dean St &amp; Hoyt St to Plaza St West &amp; Flatbush Ave</v>
      </c>
    </row>
    <row r="21" spans="1:14" ht="15.75" customHeight="1" x14ac:dyDescent="0.35">
      <c r="A21" s="1">
        <v>2905932</v>
      </c>
      <c r="B21" s="9">
        <v>42841</v>
      </c>
      <c r="C21" s="13">
        <v>42736.564340277779</v>
      </c>
      <c r="D21" s="13">
        <v>42736.576354166667</v>
      </c>
      <c r="E21" s="7">
        <f t="shared" si="1"/>
        <v>1.2013888888759539E-2</v>
      </c>
      <c r="F21" s="1">
        <v>1605</v>
      </c>
      <c r="G21" s="1" t="s">
        <v>55</v>
      </c>
      <c r="H21" s="1" t="s">
        <v>56</v>
      </c>
      <c r="I21" s="1" t="s">
        <v>11</v>
      </c>
      <c r="J21" s="1" t="s">
        <v>12</v>
      </c>
      <c r="K21" s="1">
        <v>1983</v>
      </c>
      <c r="L21">
        <f t="shared" ca="1" si="2"/>
        <v>39</v>
      </c>
      <c r="M21" t="str">
        <f t="shared" si="0"/>
        <v>Sun</v>
      </c>
      <c r="N21" t="str">
        <f t="shared" si="3"/>
        <v>Allen St &amp; Stanton St to Mott St &amp; Prince St</v>
      </c>
    </row>
    <row r="22" spans="1:14" ht="15.75" customHeight="1" x14ac:dyDescent="0.35">
      <c r="A22" s="1">
        <v>3123311</v>
      </c>
      <c r="B22" s="9">
        <v>42846</v>
      </c>
      <c r="C22" s="13">
        <v>42784.561898148146</v>
      </c>
      <c r="D22" s="13">
        <v>42784.562858796293</v>
      </c>
      <c r="E22" s="7">
        <f t="shared" si="1"/>
        <v>9.6064814715646207E-4</v>
      </c>
      <c r="F22" s="1">
        <v>441</v>
      </c>
      <c r="G22" s="1" t="s">
        <v>13</v>
      </c>
      <c r="H22" s="1" t="s">
        <v>37</v>
      </c>
      <c r="I22" s="1" t="s">
        <v>11</v>
      </c>
      <c r="J22" s="1" t="s">
        <v>18</v>
      </c>
      <c r="K22" s="1">
        <v>1965</v>
      </c>
      <c r="L22">
        <f t="shared" ca="1" si="2"/>
        <v>57</v>
      </c>
      <c r="M22" t="str">
        <f t="shared" si="0"/>
        <v>Fri</v>
      </c>
      <c r="N22" t="str">
        <f t="shared" si="3"/>
        <v>Lexington Ave &amp; E 63 St to 1 Ave &amp; E 68 St</v>
      </c>
    </row>
    <row r="23" spans="1:14" ht="15.75" customHeight="1" x14ac:dyDescent="0.35">
      <c r="A23" s="1">
        <v>2959550</v>
      </c>
      <c r="B23" s="9">
        <v>42842</v>
      </c>
      <c r="C23" s="13">
        <v>42852.405960648146</v>
      </c>
      <c r="D23" s="13">
        <v>42852.408333333333</v>
      </c>
      <c r="E23" s="7">
        <f t="shared" si="1"/>
        <v>2.3726851868559606E-3</v>
      </c>
      <c r="F23" s="1">
        <v>1750</v>
      </c>
      <c r="G23" s="1" t="s">
        <v>57</v>
      </c>
      <c r="H23" s="1" t="s">
        <v>58</v>
      </c>
      <c r="I23" s="1" t="s">
        <v>11</v>
      </c>
      <c r="J23" s="1" t="s">
        <v>12</v>
      </c>
      <c r="K23" s="1">
        <v>1975</v>
      </c>
      <c r="L23">
        <f t="shared" ca="1" si="2"/>
        <v>47</v>
      </c>
      <c r="M23" t="str">
        <f t="shared" si="0"/>
        <v>Mon</v>
      </c>
      <c r="N23" t="str">
        <f t="shared" si="3"/>
        <v>NYCBS Depot - SSP to Columbia St &amp; Degraw St</v>
      </c>
    </row>
    <row r="24" spans="1:14" ht="15.75" customHeight="1" x14ac:dyDescent="0.35">
      <c r="A24" s="1">
        <v>2067887</v>
      </c>
      <c r="B24" s="9">
        <v>42819</v>
      </c>
      <c r="C24" s="13">
        <v>42803.469201388885</v>
      </c>
      <c r="D24" s="13">
        <v>42803.478506944448</v>
      </c>
      <c r="E24" s="7">
        <f t="shared" si="1"/>
        <v>9.30555556260515E-3</v>
      </c>
      <c r="F24" s="1">
        <v>393</v>
      </c>
      <c r="G24" s="1" t="s">
        <v>59</v>
      </c>
      <c r="H24" s="1" t="s">
        <v>60</v>
      </c>
      <c r="I24" s="1" t="s">
        <v>11</v>
      </c>
      <c r="J24" s="1" t="s">
        <v>18</v>
      </c>
      <c r="K24" s="1">
        <v>1960</v>
      </c>
      <c r="L24">
        <f t="shared" ca="1" si="2"/>
        <v>62</v>
      </c>
      <c r="M24" t="str">
        <f t="shared" si="0"/>
        <v>Sat</v>
      </c>
      <c r="N24" t="str">
        <f t="shared" si="3"/>
        <v>W 26 St &amp; 8 Ave to W 38 St &amp; 8 Ave</v>
      </c>
    </row>
    <row r="25" spans="1:14" ht="15.75" customHeight="1" x14ac:dyDescent="0.35">
      <c r="A25" s="1">
        <v>3518426</v>
      </c>
      <c r="B25" s="9">
        <v>42854</v>
      </c>
      <c r="C25" s="13">
        <v>42833.569305555553</v>
      </c>
      <c r="D25" s="13">
        <v>42833.586388888885</v>
      </c>
      <c r="E25" s="7">
        <f t="shared" si="1"/>
        <v>1.7083333332266193E-2</v>
      </c>
      <c r="F25" s="1">
        <v>215</v>
      </c>
      <c r="G25" s="1" t="s">
        <v>61</v>
      </c>
      <c r="H25" s="1" t="s">
        <v>56</v>
      </c>
      <c r="I25" s="1" t="s">
        <v>11</v>
      </c>
      <c r="J25" s="1" t="s">
        <v>12</v>
      </c>
      <c r="K25" s="1">
        <v>1986</v>
      </c>
      <c r="L25">
        <f t="shared" ca="1" si="2"/>
        <v>36</v>
      </c>
      <c r="M25" t="str">
        <f t="shared" si="0"/>
        <v>Sat</v>
      </c>
      <c r="N25" t="str">
        <f t="shared" si="3"/>
        <v>Great Jones St to Mott St &amp; Prince St</v>
      </c>
    </row>
    <row r="26" spans="1:14" ht="15.75" customHeight="1" x14ac:dyDescent="0.35">
      <c r="A26" s="1">
        <v>5383277</v>
      </c>
      <c r="B26" s="9">
        <v>42892</v>
      </c>
      <c r="C26" s="13">
        <v>42841.733402777776</v>
      </c>
      <c r="D26" s="13">
        <v>42841.75199074074</v>
      </c>
      <c r="E26" s="7">
        <f t="shared" si="1"/>
        <v>1.8587962964375038E-2</v>
      </c>
      <c r="F26" s="1">
        <v>205</v>
      </c>
      <c r="G26" s="1" t="s">
        <v>62</v>
      </c>
      <c r="H26" s="1" t="s">
        <v>63</v>
      </c>
      <c r="I26" s="1" t="s">
        <v>11</v>
      </c>
      <c r="J26" s="1" t="s">
        <v>12</v>
      </c>
      <c r="K26" s="1">
        <v>1951</v>
      </c>
      <c r="L26">
        <f t="shared" ca="1" si="2"/>
        <v>71</v>
      </c>
      <c r="M26" t="str">
        <f t="shared" si="0"/>
        <v>Tue</v>
      </c>
      <c r="N26" t="str">
        <f t="shared" si="3"/>
        <v>W 43 St &amp; 10 Ave to 9 Ave &amp; W 45 St</v>
      </c>
    </row>
    <row r="27" spans="1:14" ht="15.75" customHeight="1" x14ac:dyDescent="0.35">
      <c r="A27" s="1">
        <v>3146215</v>
      </c>
      <c r="B27" s="9">
        <v>42846</v>
      </c>
      <c r="C27" s="13">
        <v>42846.403634259259</v>
      </c>
      <c r="D27" s="13">
        <v>42846.408750000002</v>
      </c>
      <c r="E27" s="7">
        <f t="shared" si="1"/>
        <v>5.1157407433493063E-3</v>
      </c>
      <c r="F27" s="1">
        <v>294</v>
      </c>
      <c r="G27" s="1" t="s">
        <v>64</v>
      </c>
      <c r="H27" s="1" t="s">
        <v>65</v>
      </c>
      <c r="I27" s="1" t="s">
        <v>11</v>
      </c>
      <c r="J27" s="1" t="s">
        <v>18</v>
      </c>
      <c r="K27" s="1">
        <v>1995</v>
      </c>
      <c r="L27">
        <f t="shared" ca="1" si="2"/>
        <v>27</v>
      </c>
      <c r="M27" t="str">
        <f t="shared" si="0"/>
        <v>Fri</v>
      </c>
      <c r="N27" t="str">
        <f t="shared" si="3"/>
        <v>Grand St &amp; Elizabeth St to Grand St &amp; Greene St</v>
      </c>
    </row>
    <row r="28" spans="1:14" ht="15.75" customHeight="1" x14ac:dyDescent="0.35">
      <c r="A28" s="1">
        <v>2018488</v>
      </c>
      <c r="B28" s="9">
        <v>42817</v>
      </c>
      <c r="C28" s="13">
        <v>42842.769016203703</v>
      </c>
      <c r="D28" s="13">
        <v>42842.789270833331</v>
      </c>
      <c r="E28" s="7">
        <f t="shared" si="1"/>
        <v>2.025462962774327E-2</v>
      </c>
      <c r="F28" s="1">
        <v>920</v>
      </c>
      <c r="G28" s="1" t="s">
        <v>66</v>
      </c>
      <c r="H28" s="1" t="s">
        <v>67</v>
      </c>
      <c r="I28" s="1" t="s">
        <v>11</v>
      </c>
      <c r="J28" s="1" t="s">
        <v>12</v>
      </c>
      <c r="K28" s="1">
        <v>1951</v>
      </c>
      <c r="L28">
        <f t="shared" ca="1" si="2"/>
        <v>71</v>
      </c>
      <c r="M28" t="str">
        <f t="shared" si="0"/>
        <v>Thu</v>
      </c>
      <c r="N28" t="str">
        <f t="shared" si="3"/>
        <v>W 20 St &amp; 11 Ave to St Marks Pl &amp; 2 Ave</v>
      </c>
    </row>
    <row r="29" spans="1:14" ht="15.75" customHeight="1" x14ac:dyDescent="0.35">
      <c r="A29" s="1">
        <v>3676202</v>
      </c>
      <c r="B29" s="9">
        <v>42857</v>
      </c>
      <c r="C29" s="13">
        <v>42819.501516203702</v>
      </c>
      <c r="D29" s="13">
        <v>42819.506064814814</v>
      </c>
      <c r="E29" s="7">
        <f t="shared" si="1"/>
        <v>4.5486111121135764E-3</v>
      </c>
      <c r="F29" s="1">
        <v>2746</v>
      </c>
      <c r="G29" s="1" t="s">
        <v>68</v>
      </c>
      <c r="H29" s="1" t="s">
        <v>69</v>
      </c>
      <c r="I29" s="1" t="s">
        <v>28</v>
      </c>
      <c r="J29" s="27" t="s">
        <v>520</v>
      </c>
      <c r="K29" s="26">
        <v>0</v>
      </c>
      <c r="L29">
        <f t="shared" ca="1" si="2"/>
        <v>2022</v>
      </c>
      <c r="M29" t="str">
        <f t="shared" si="0"/>
        <v>Tue</v>
      </c>
      <c r="N29" t="str">
        <f t="shared" si="3"/>
        <v>Old Fulton St to Broadway &amp; E 14 St</v>
      </c>
    </row>
    <row r="30" spans="1:14" ht="15.75" customHeight="1" x14ac:dyDescent="0.35">
      <c r="A30" s="1">
        <v>1389460</v>
      </c>
      <c r="B30" s="9">
        <v>42791</v>
      </c>
      <c r="C30" s="13">
        <v>42854.999120370368</v>
      </c>
      <c r="D30" s="13">
        <v>42855.001608796294</v>
      </c>
      <c r="E30" s="7">
        <f t="shared" si="1"/>
        <v>2.488425925548654E-3</v>
      </c>
      <c r="F30" s="1">
        <v>298</v>
      </c>
      <c r="G30" s="1" t="s">
        <v>70</v>
      </c>
      <c r="H30" s="1" t="s">
        <v>71</v>
      </c>
      <c r="I30" s="1" t="s">
        <v>11</v>
      </c>
      <c r="J30" s="1" t="s">
        <v>12</v>
      </c>
      <c r="K30" s="1">
        <v>1986</v>
      </c>
      <c r="L30">
        <f t="shared" ca="1" si="2"/>
        <v>36</v>
      </c>
      <c r="M30" t="str">
        <f t="shared" si="0"/>
        <v>Sat</v>
      </c>
      <c r="N30" t="str">
        <f t="shared" si="3"/>
        <v>Allen St &amp; Hester St to Rivington St &amp; Chrystie St</v>
      </c>
    </row>
    <row r="31" spans="1:14" ht="15.75" customHeight="1" x14ac:dyDescent="0.35">
      <c r="A31" s="1">
        <v>6321417</v>
      </c>
      <c r="B31" s="9">
        <v>42908</v>
      </c>
      <c r="C31" s="13">
        <v>42892.474652777775</v>
      </c>
      <c r="D31" s="13">
        <v>42892.477037037039</v>
      </c>
      <c r="E31" s="7">
        <f t="shared" si="1"/>
        <v>2.384259263635613E-3</v>
      </c>
      <c r="F31" s="1">
        <v>1388</v>
      </c>
      <c r="G31" s="1" t="s">
        <v>72</v>
      </c>
      <c r="H31" s="1" t="s">
        <v>73</v>
      </c>
      <c r="I31" s="1" t="s">
        <v>11</v>
      </c>
      <c r="J31" s="1" t="s">
        <v>12</v>
      </c>
      <c r="K31" s="1">
        <v>1988</v>
      </c>
      <c r="L31">
        <f t="shared" ca="1" si="2"/>
        <v>34</v>
      </c>
      <c r="M31" t="str">
        <f t="shared" si="0"/>
        <v>Thu</v>
      </c>
      <c r="N31" t="str">
        <f t="shared" si="3"/>
        <v>E 55 St &amp; 3 Ave to Milton St &amp; Franklin St</v>
      </c>
    </row>
    <row r="32" spans="1:14" ht="15.75" customHeight="1" x14ac:dyDescent="0.35">
      <c r="A32" s="1">
        <v>936709</v>
      </c>
      <c r="B32" s="9">
        <v>42774</v>
      </c>
      <c r="C32" s="13">
        <v>42846.756493055553</v>
      </c>
      <c r="D32" s="13">
        <v>42846.759895833333</v>
      </c>
      <c r="E32" s="7">
        <f t="shared" si="1"/>
        <v>3.4027777801384218E-3</v>
      </c>
      <c r="F32" s="1">
        <v>111</v>
      </c>
      <c r="G32" s="1" t="s">
        <v>74</v>
      </c>
      <c r="H32" s="1" t="s">
        <v>75</v>
      </c>
      <c r="I32" s="1" t="s">
        <v>11</v>
      </c>
      <c r="J32" s="1" t="s">
        <v>12</v>
      </c>
      <c r="K32" s="1">
        <v>1975</v>
      </c>
      <c r="L32">
        <f t="shared" ca="1" si="2"/>
        <v>47</v>
      </c>
      <c r="M32" t="str">
        <f t="shared" si="0"/>
        <v>Wed</v>
      </c>
      <c r="N32" t="str">
        <f t="shared" si="3"/>
        <v>8 Ave &amp; W 52 St to W 54 St &amp; 9 Ave</v>
      </c>
    </row>
    <row r="33" spans="1:14" ht="15.75" customHeight="1" x14ac:dyDescent="0.35">
      <c r="A33" s="1">
        <v>1975396</v>
      </c>
      <c r="B33" s="9">
        <v>42816</v>
      </c>
      <c r="C33" s="13">
        <v>42817.774375000001</v>
      </c>
      <c r="D33" s="13">
        <v>42817.78502314815</v>
      </c>
      <c r="E33" s="7">
        <f t="shared" si="1"/>
        <v>1.0648148148902692E-2</v>
      </c>
      <c r="F33" s="1">
        <v>630</v>
      </c>
      <c r="G33" s="1" t="s">
        <v>76</v>
      </c>
      <c r="H33" s="1" t="s">
        <v>41</v>
      </c>
      <c r="I33" s="1" t="s">
        <v>28</v>
      </c>
      <c r="J33" s="27" t="s">
        <v>520</v>
      </c>
      <c r="K33" s="26">
        <v>0</v>
      </c>
      <c r="L33">
        <f t="shared" ca="1" si="2"/>
        <v>2022</v>
      </c>
      <c r="M33" t="str">
        <f t="shared" si="0"/>
        <v>Wed</v>
      </c>
      <c r="N33" t="str">
        <f t="shared" si="3"/>
        <v>Broadway &amp; W 29 St to E 17 St &amp; Broadway</v>
      </c>
    </row>
    <row r="34" spans="1:14" ht="15.75" customHeight="1" x14ac:dyDescent="0.35">
      <c r="A34" s="1">
        <v>642530</v>
      </c>
      <c r="B34" s="9">
        <v>42763</v>
      </c>
      <c r="C34" s="13">
        <v>42857.905185185184</v>
      </c>
      <c r="D34" s="13">
        <v>42857.936979166669</v>
      </c>
      <c r="E34" s="7">
        <f t="shared" si="1"/>
        <v>3.1793981484952383E-2</v>
      </c>
      <c r="F34" s="1">
        <v>1284</v>
      </c>
      <c r="G34" s="1" t="s">
        <v>77</v>
      </c>
      <c r="H34" s="1" t="s">
        <v>27</v>
      </c>
      <c r="I34" s="1" t="s">
        <v>11</v>
      </c>
      <c r="J34" s="1" t="s">
        <v>12</v>
      </c>
      <c r="K34" s="1">
        <v>1974</v>
      </c>
      <c r="L34">
        <f t="shared" ca="1" si="2"/>
        <v>48</v>
      </c>
      <c r="M34" t="str">
        <f t="shared" si="0"/>
        <v>Sat</v>
      </c>
      <c r="N34" t="str">
        <f t="shared" si="3"/>
        <v>Cathedral Pkwy &amp; Broadway to Central Park S &amp; 6 Ave</v>
      </c>
    </row>
    <row r="35" spans="1:14" ht="15.75" customHeight="1" x14ac:dyDescent="0.35">
      <c r="A35" s="1">
        <v>5630375</v>
      </c>
      <c r="B35" s="9">
        <v>42896</v>
      </c>
      <c r="C35" s="13">
        <v>42791.457048611112</v>
      </c>
      <c r="D35" s="13">
        <v>42791.460509259261</v>
      </c>
      <c r="E35" s="7">
        <f t="shared" si="1"/>
        <v>3.4606481494847685E-3</v>
      </c>
      <c r="F35" s="1">
        <v>76</v>
      </c>
      <c r="G35" s="1" t="s">
        <v>78</v>
      </c>
      <c r="H35" s="1" t="s">
        <v>78</v>
      </c>
      <c r="I35" s="1" t="s">
        <v>28</v>
      </c>
      <c r="J35" s="27" t="s">
        <v>520</v>
      </c>
      <c r="K35" s="26">
        <v>0</v>
      </c>
      <c r="L35">
        <f t="shared" ca="1" si="2"/>
        <v>2022</v>
      </c>
      <c r="M35" t="str">
        <f t="shared" si="0"/>
        <v>Sat</v>
      </c>
      <c r="N35" t="str">
        <f t="shared" si="3"/>
        <v>Bayard St &amp; Baxter St to Bayard St &amp; Baxter St</v>
      </c>
    </row>
    <row r="36" spans="1:14" ht="15.75" customHeight="1" x14ac:dyDescent="0.35">
      <c r="A36" s="1">
        <v>5481113</v>
      </c>
      <c r="B36" s="9">
        <v>42894</v>
      </c>
      <c r="C36" s="13">
        <v>42908.786585648151</v>
      </c>
      <c r="D36" s="13">
        <v>42908.802662037036</v>
      </c>
      <c r="E36" s="7">
        <f t="shared" si="1"/>
        <v>1.6076388885267079E-2</v>
      </c>
      <c r="F36" s="1">
        <v>328</v>
      </c>
      <c r="G36" s="1" t="s">
        <v>79</v>
      </c>
      <c r="H36" s="1" t="s">
        <v>80</v>
      </c>
      <c r="I36" s="1" t="s">
        <v>11</v>
      </c>
      <c r="J36" s="1" t="s">
        <v>18</v>
      </c>
      <c r="K36" s="1">
        <v>1986</v>
      </c>
      <c r="L36">
        <f t="shared" ca="1" si="2"/>
        <v>36</v>
      </c>
      <c r="M36" t="str">
        <f t="shared" si="0"/>
        <v>Thu</v>
      </c>
      <c r="N36" t="str">
        <f t="shared" si="3"/>
        <v>Driggs Ave &amp; N Henry St to N 8 St &amp; Driggs Ave</v>
      </c>
    </row>
    <row r="37" spans="1:14" ht="15.75" customHeight="1" x14ac:dyDescent="0.35">
      <c r="A37" s="1">
        <v>3873453</v>
      </c>
      <c r="B37" s="9">
        <v>42862</v>
      </c>
      <c r="C37" s="13">
        <v>42774.504745370374</v>
      </c>
      <c r="D37" s="13">
        <v>42774.506030092591</v>
      </c>
      <c r="E37" s="7">
        <f t="shared" si="1"/>
        <v>1.2847222169511952E-3</v>
      </c>
      <c r="F37" s="1">
        <v>382</v>
      </c>
      <c r="G37" s="1" t="s">
        <v>81</v>
      </c>
      <c r="H37" s="1" t="s">
        <v>82</v>
      </c>
      <c r="I37" s="1" t="s">
        <v>11</v>
      </c>
      <c r="J37" s="1" t="s">
        <v>12</v>
      </c>
      <c r="K37" s="1">
        <v>1993</v>
      </c>
      <c r="L37">
        <f t="shared" ca="1" si="2"/>
        <v>29</v>
      </c>
      <c r="M37" t="str">
        <f t="shared" si="0"/>
        <v>Sun</v>
      </c>
      <c r="N37" t="str">
        <f t="shared" si="3"/>
        <v>Perry St &amp; Bleecker St to 8 Ave &amp; W 31 St</v>
      </c>
    </row>
    <row r="38" spans="1:14" ht="15.75" customHeight="1" x14ac:dyDescent="0.35">
      <c r="A38" s="1">
        <v>2567503</v>
      </c>
      <c r="B38" s="9">
        <v>42835</v>
      </c>
      <c r="C38" s="13">
        <v>42816.372719907406</v>
      </c>
      <c r="D38" s="13">
        <v>42816.380011574074</v>
      </c>
      <c r="E38" s="7">
        <f t="shared" si="1"/>
        <v>7.291666668606922E-3</v>
      </c>
      <c r="F38" s="1">
        <v>526</v>
      </c>
      <c r="G38" s="1" t="s">
        <v>83</v>
      </c>
      <c r="H38" s="1" t="s">
        <v>84</v>
      </c>
      <c r="I38" s="1" t="s">
        <v>11</v>
      </c>
      <c r="J38" s="1" t="s">
        <v>12</v>
      </c>
      <c r="K38" s="1">
        <v>1974</v>
      </c>
      <c r="L38">
        <f t="shared" ca="1" si="2"/>
        <v>48</v>
      </c>
      <c r="M38" t="str">
        <f t="shared" si="0"/>
        <v>Mon</v>
      </c>
      <c r="N38" t="str">
        <f t="shared" si="3"/>
        <v>Broadway &amp; E 22 St to Pershing Square South</v>
      </c>
    </row>
    <row r="39" spans="1:14" ht="15.75" customHeight="1" x14ac:dyDescent="0.35">
      <c r="A39" s="1">
        <v>6432811</v>
      </c>
      <c r="B39" s="9">
        <v>42910</v>
      </c>
      <c r="C39" s="13">
        <v>42763.689236111109</v>
      </c>
      <c r="D39" s="13">
        <v>42763.704108796293</v>
      </c>
      <c r="E39" s="7">
        <f t="shared" si="1"/>
        <v>1.4872685183945578E-2</v>
      </c>
      <c r="F39" s="1">
        <v>308</v>
      </c>
      <c r="G39" s="1" t="s">
        <v>85</v>
      </c>
      <c r="H39" s="1" t="s">
        <v>86</v>
      </c>
      <c r="I39" s="1" t="s">
        <v>11</v>
      </c>
      <c r="J39" s="1" t="s">
        <v>12</v>
      </c>
      <c r="K39" s="1">
        <v>1987</v>
      </c>
      <c r="L39">
        <f t="shared" ca="1" si="2"/>
        <v>35</v>
      </c>
      <c r="M39" t="str">
        <f t="shared" si="0"/>
        <v>Sat</v>
      </c>
      <c r="N39" t="str">
        <f t="shared" si="3"/>
        <v>Carmine St &amp; 6 Ave to W 13 St &amp; 7 Ave</v>
      </c>
    </row>
    <row r="40" spans="1:14" ht="15.75" customHeight="1" x14ac:dyDescent="0.35">
      <c r="A40" s="1">
        <v>1909858</v>
      </c>
      <c r="B40" s="9">
        <v>42814</v>
      </c>
      <c r="C40" s="13">
        <v>42896.585914351854</v>
      </c>
      <c r="D40" s="13">
        <v>42896.586805555555</v>
      </c>
      <c r="E40" s="7">
        <f t="shared" si="1"/>
        <v>8.9120370103046298E-4</v>
      </c>
      <c r="F40" s="1">
        <v>314</v>
      </c>
      <c r="G40" s="1" t="s">
        <v>87</v>
      </c>
      <c r="H40" s="1" t="s">
        <v>88</v>
      </c>
      <c r="I40" s="1" t="s">
        <v>11</v>
      </c>
      <c r="J40" s="1" t="s">
        <v>12</v>
      </c>
      <c r="K40" s="1">
        <v>1968</v>
      </c>
      <c r="L40">
        <f t="shared" ca="1" si="2"/>
        <v>54</v>
      </c>
      <c r="M40" t="str">
        <f t="shared" si="0"/>
        <v>Mon</v>
      </c>
      <c r="N40" t="str">
        <f t="shared" si="3"/>
        <v>Fulton St &amp; Clermont Ave to Hanson Pl &amp; Ashland Pl</v>
      </c>
    </row>
    <row r="41" spans="1:14" ht="15.75" customHeight="1" x14ac:dyDescent="0.35">
      <c r="A41" s="1">
        <v>4989575</v>
      </c>
      <c r="B41" s="9">
        <v>42885</v>
      </c>
      <c r="C41" s="13">
        <v>42894.309583333335</v>
      </c>
      <c r="D41" s="13">
        <v>42894.313391203701</v>
      </c>
      <c r="E41" s="7">
        <f t="shared" si="1"/>
        <v>3.8078703655628487E-3</v>
      </c>
      <c r="F41" s="1">
        <v>854</v>
      </c>
      <c r="G41" s="1" t="s">
        <v>59</v>
      </c>
      <c r="H41" s="1" t="s">
        <v>89</v>
      </c>
      <c r="I41" s="1" t="s">
        <v>11</v>
      </c>
      <c r="J41" s="1" t="s">
        <v>12</v>
      </c>
      <c r="K41" s="1">
        <v>1985</v>
      </c>
      <c r="L41">
        <f t="shared" ca="1" si="2"/>
        <v>37</v>
      </c>
      <c r="M41" t="str">
        <f t="shared" si="0"/>
        <v>Tue</v>
      </c>
      <c r="N41" t="str">
        <f t="shared" si="3"/>
        <v>W 26 St &amp; 8 Ave to Greenwich St &amp; W Houston St</v>
      </c>
    </row>
    <row r="42" spans="1:14" ht="15.75" customHeight="1" x14ac:dyDescent="0.35">
      <c r="A42" s="1">
        <v>4485367</v>
      </c>
      <c r="B42" s="9">
        <v>42874</v>
      </c>
      <c r="C42" s="13">
        <v>42862.451643518521</v>
      </c>
      <c r="D42" s="13">
        <v>42862.456064814818</v>
      </c>
      <c r="E42" s="7">
        <f t="shared" si="1"/>
        <v>4.4212962966412306E-3</v>
      </c>
      <c r="F42" s="1">
        <v>433</v>
      </c>
      <c r="G42" s="1" t="s">
        <v>90</v>
      </c>
      <c r="H42" s="1" t="s">
        <v>38</v>
      </c>
      <c r="I42" s="1" t="s">
        <v>11</v>
      </c>
      <c r="J42" s="1" t="s">
        <v>12</v>
      </c>
      <c r="K42" s="1">
        <v>1979</v>
      </c>
      <c r="L42">
        <f t="shared" ca="1" si="2"/>
        <v>43</v>
      </c>
      <c r="M42" t="str">
        <f t="shared" si="0"/>
        <v>Fri</v>
      </c>
      <c r="N42" t="str">
        <f t="shared" si="3"/>
        <v>Broadway &amp; W 56 St to E 47 St &amp; Park Ave</v>
      </c>
    </row>
    <row r="43" spans="1:14" ht="15.75" customHeight="1" x14ac:dyDescent="0.35">
      <c r="A43" s="1">
        <v>6686290</v>
      </c>
      <c r="B43" s="9">
        <v>42914</v>
      </c>
      <c r="C43" s="13">
        <v>42835.314085648148</v>
      </c>
      <c r="D43" s="13">
        <v>42835.320185185185</v>
      </c>
      <c r="E43" s="7">
        <f t="shared" si="1"/>
        <v>6.0995370367891155E-3</v>
      </c>
      <c r="F43" s="1">
        <v>603</v>
      </c>
      <c r="G43" s="1" t="s">
        <v>91</v>
      </c>
      <c r="H43" s="1" t="s">
        <v>60</v>
      </c>
      <c r="I43" s="1" t="s">
        <v>11</v>
      </c>
      <c r="J43" s="1" t="s">
        <v>12</v>
      </c>
      <c r="K43" s="1">
        <v>1987</v>
      </c>
      <c r="L43">
        <f t="shared" ca="1" si="2"/>
        <v>35</v>
      </c>
      <c r="M43" t="str">
        <f t="shared" si="0"/>
        <v>Wed</v>
      </c>
      <c r="N43" t="str">
        <f t="shared" si="3"/>
        <v>8 Ave &amp; W 16 St to W 38 St &amp; 8 Ave</v>
      </c>
    </row>
    <row r="44" spans="1:14" ht="15.75" customHeight="1" x14ac:dyDescent="0.35">
      <c r="A44" s="1">
        <v>6398149</v>
      </c>
      <c r="B44" s="9">
        <v>42910</v>
      </c>
      <c r="C44" s="13">
        <v>42910.801203703704</v>
      </c>
      <c r="D44" s="13">
        <v>42910.804768518516</v>
      </c>
      <c r="E44" s="7">
        <f t="shared" si="1"/>
        <v>3.5648148113978095E-3</v>
      </c>
      <c r="F44" s="1">
        <v>351</v>
      </c>
      <c r="G44" s="1" t="s">
        <v>51</v>
      </c>
      <c r="H44" s="1" t="s">
        <v>92</v>
      </c>
      <c r="I44" s="1" t="s">
        <v>11</v>
      </c>
      <c r="J44" s="1" t="s">
        <v>12</v>
      </c>
      <c r="K44" s="1">
        <v>1976</v>
      </c>
      <c r="L44">
        <f t="shared" ca="1" si="2"/>
        <v>46</v>
      </c>
      <c r="M44" t="str">
        <f t="shared" si="0"/>
        <v>Sat</v>
      </c>
      <c r="N44" t="str">
        <f t="shared" si="3"/>
        <v>University Pl &amp; E 14 St to W 13 St &amp; Hudson St</v>
      </c>
    </row>
    <row r="45" spans="1:14" ht="15.75" customHeight="1" x14ac:dyDescent="0.35">
      <c r="A45" s="1">
        <v>2964832</v>
      </c>
      <c r="B45" s="9">
        <v>42842</v>
      </c>
      <c r="C45" s="13">
        <v>42814.380902777775</v>
      </c>
      <c r="D45" s="13">
        <v>42814.38453703704</v>
      </c>
      <c r="E45" s="7">
        <f t="shared" si="1"/>
        <v>3.6342592647997662E-3</v>
      </c>
      <c r="F45" s="1">
        <v>816</v>
      </c>
      <c r="G45" s="1" t="s">
        <v>93</v>
      </c>
      <c r="H45" s="1" t="s">
        <v>94</v>
      </c>
      <c r="I45" s="1" t="s">
        <v>11</v>
      </c>
      <c r="J45" s="1" t="s">
        <v>18</v>
      </c>
      <c r="K45" s="1">
        <v>1990</v>
      </c>
      <c r="L45">
        <f t="shared" ca="1" si="2"/>
        <v>32</v>
      </c>
      <c r="M45" t="str">
        <f t="shared" si="0"/>
        <v>Mon</v>
      </c>
      <c r="N45" t="str">
        <f t="shared" si="3"/>
        <v>W 84 St &amp; Columbus Ave to W 104 St &amp; Amsterdam Ave</v>
      </c>
    </row>
    <row r="46" spans="1:14" ht="15.75" customHeight="1" x14ac:dyDescent="0.35">
      <c r="A46" s="1">
        <v>5334757</v>
      </c>
      <c r="B46" s="9">
        <v>42891</v>
      </c>
      <c r="C46" s="13">
        <v>42885.425196759257</v>
      </c>
      <c r="D46" s="13">
        <v>42885.435081018521</v>
      </c>
      <c r="E46" s="7">
        <f t="shared" si="1"/>
        <v>9.8842592633445747E-3</v>
      </c>
      <c r="F46" s="1">
        <v>368</v>
      </c>
      <c r="G46" s="1" t="s">
        <v>95</v>
      </c>
      <c r="H46" s="1" t="s">
        <v>96</v>
      </c>
      <c r="I46" s="1" t="s">
        <v>11</v>
      </c>
      <c r="J46" s="1" t="s">
        <v>12</v>
      </c>
      <c r="K46" s="1">
        <v>1990</v>
      </c>
      <c r="L46">
        <f t="shared" ca="1" si="2"/>
        <v>32</v>
      </c>
      <c r="M46" t="str">
        <f t="shared" si="0"/>
        <v>Mon</v>
      </c>
      <c r="N46" t="str">
        <f t="shared" si="3"/>
        <v>E 53 St &amp; Madison Ave to E 58 St &amp; 1 Ave</v>
      </c>
    </row>
    <row r="47" spans="1:14" ht="15.75" customHeight="1" x14ac:dyDescent="0.35">
      <c r="A47" s="1">
        <v>574675</v>
      </c>
      <c r="B47" s="9">
        <v>42761</v>
      </c>
      <c r="C47" s="13">
        <v>42874.368969907409</v>
      </c>
      <c r="D47" s="13">
        <v>42874.373981481483</v>
      </c>
      <c r="E47" s="7">
        <f t="shared" si="1"/>
        <v>5.0115740741603076E-3</v>
      </c>
      <c r="F47" s="1">
        <v>1574</v>
      </c>
      <c r="G47" s="1" t="s">
        <v>97</v>
      </c>
      <c r="H47" s="1" t="s">
        <v>85</v>
      </c>
      <c r="I47" s="1" t="s">
        <v>11</v>
      </c>
      <c r="J47" s="1" t="s">
        <v>12</v>
      </c>
      <c r="K47" s="1">
        <v>1954</v>
      </c>
      <c r="L47">
        <f t="shared" ca="1" si="2"/>
        <v>68</v>
      </c>
      <c r="M47" t="str">
        <f t="shared" si="0"/>
        <v>Thu</v>
      </c>
      <c r="N47" t="str">
        <f t="shared" si="3"/>
        <v>W 43 St &amp; 6 Ave to Carmine St &amp; 6 Ave</v>
      </c>
    </row>
    <row r="48" spans="1:14" ht="15.75" customHeight="1" x14ac:dyDescent="0.35">
      <c r="A48" s="1">
        <v>5981682</v>
      </c>
      <c r="B48" s="9">
        <v>42902</v>
      </c>
      <c r="C48" s="13">
        <v>42914.854120370372</v>
      </c>
      <c r="D48" s="13">
        <v>42914.861111111109</v>
      </c>
      <c r="E48" s="7">
        <f t="shared" si="1"/>
        <v>6.9907407378195785E-3</v>
      </c>
      <c r="F48" s="1">
        <v>324</v>
      </c>
      <c r="G48" s="1" t="s">
        <v>98</v>
      </c>
      <c r="H48" s="1" t="s">
        <v>99</v>
      </c>
      <c r="I48" s="1" t="s">
        <v>11</v>
      </c>
      <c r="J48" s="1" t="s">
        <v>12</v>
      </c>
      <c r="K48" s="1">
        <v>1992</v>
      </c>
      <c r="L48">
        <f t="shared" ca="1" si="2"/>
        <v>30</v>
      </c>
      <c r="M48" t="str">
        <f t="shared" si="0"/>
        <v>Fri</v>
      </c>
      <c r="N48" t="str">
        <f t="shared" si="3"/>
        <v>Broadway &amp; W 36 St to E 41 St &amp; Madison Ave</v>
      </c>
    </row>
    <row r="49" spans="1:14" ht="15.75" customHeight="1" x14ac:dyDescent="0.35">
      <c r="A49" s="1">
        <v>2897347</v>
      </c>
      <c r="B49" s="9">
        <v>42841</v>
      </c>
      <c r="C49" s="13">
        <v>42910.463356481479</v>
      </c>
      <c r="D49" s="13">
        <v>42910.467418981483</v>
      </c>
      <c r="E49" s="7">
        <f t="shared" si="1"/>
        <v>4.062500003783498E-3</v>
      </c>
      <c r="F49" s="1">
        <v>1233</v>
      </c>
      <c r="G49" s="1" t="s">
        <v>100</v>
      </c>
      <c r="H49" s="1" t="s">
        <v>101</v>
      </c>
      <c r="I49" s="1" t="s">
        <v>28</v>
      </c>
      <c r="J49" s="27" t="s">
        <v>520</v>
      </c>
      <c r="K49" s="26">
        <v>0</v>
      </c>
      <c r="L49">
        <f t="shared" ca="1" si="2"/>
        <v>2022</v>
      </c>
      <c r="M49" t="str">
        <f t="shared" si="0"/>
        <v>Sun</v>
      </c>
      <c r="N49" t="str">
        <f t="shared" si="3"/>
        <v>Cleveland Pl &amp; Spring St to S 5 Pl &amp; S 4 St</v>
      </c>
    </row>
    <row r="50" spans="1:14" ht="15.75" customHeight="1" x14ac:dyDescent="0.35">
      <c r="A50" s="1">
        <v>3582305</v>
      </c>
      <c r="B50" s="9">
        <v>42856</v>
      </c>
      <c r="C50" s="13">
        <v>42842.810983796298</v>
      </c>
      <c r="D50" s="13">
        <v>42842.820439814815</v>
      </c>
      <c r="E50" s="7">
        <f t="shared" si="1"/>
        <v>9.4560185170848854E-3</v>
      </c>
      <c r="F50" s="1">
        <v>881</v>
      </c>
      <c r="G50" s="1" t="s">
        <v>102</v>
      </c>
      <c r="H50" s="1" t="s">
        <v>103</v>
      </c>
      <c r="I50" s="1" t="s">
        <v>11</v>
      </c>
      <c r="J50" s="1" t="s">
        <v>12</v>
      </c>
      <c r="K50" s="1">
        <v>1972</v>
      </c>
      <c r="L50">
        <f t="shared" ca="1" si="2"/>
        <v>50</v>
      </c>
      <c r="M50" t="str">
        <f t="shared" si="0"/>
        <v>Mon</v>
      </c>
      <c r="N50" t="str">
        <f t="shared" si="3"/>
        <v>E 45 St &amp; 3 Ave to W 34 St &amp; 11 Ave</v>
      </c>
    </row>
    <row r="51" spans="1:14" ht="15.75" customHeight="1" x14ac:dyDescent="0.35">
      <c r="A51" s="1">
        <v>1507415</v>
      </c>
      <c r="B51" s="9">
        <v>42794</v>
      </c>
      <c r="C51" s="13">
        <v>42891.516122685185</v>
      </c>
      <c r="D51" s="13">
        <v>42891.52039351852</v>
      </c>
      <c r="E51" s="7">
        <f t="shared" si="1"/>
        <v>4.2708333348855376E-3</v>
      </c>
      <c r="F51" s="1">
        <v>418</v>
      </c>
      <c r="G51" s="1" t="s">
        <v>104</v>
      </c>
      <c r="H51" s="1" t="s">
        <v>105</v>
      </c>
      <c r="I51" s="1" t="s">
        <v>11</v>
      </c>
      <c r="J51" s="1" t="s">
        <v>12</v>
      </c>
      <c r="K51" s="1">
        <v>1990</v>
      </c>
      <c r="L51">
        <f t="shared" ca="1" si="2"/>
        <v>32</v>
      </c>
      <c r="M51" t="str">
        <f t="shared" si="0"/>
        <v>Tue</v>
      </c>
      <c r="N51" t="str">
        <f t="shared" si="3"/>
        <v>Columbus Ave &amp; W 103 St to W 106 St &amp; Central Park West</v>
      </c>
    </row>
    <row r="52" spans="1:14" ht="15.75" customHeight="1" x14ac:dyDescent="0.35">
      <c r="A52" s="1">
        <v>5448406</v>
      </c>
      <c r="B52" s="9">
        <v>42893</v>
      </c>
      <c r="C52" s="13">
        <v>42761.527986111112</v>
      </c>
      <c r="D52" s="13">
        <v>42761.546215277776</v>
      </c>
      <c r="E52" s="7">
        <f t="shared" si="1"/>
        <v>1.8229166664241347E-2</v>
      </c>
      <c r="F52" s="1">
        <v>1356</v>
      </c>
      <c r="G52" s="1" t="s">
        <v>106</v>
      </c>
      <c r="H52" s="1" t="s">
        <v>107</v>
      </c>
      <c r="I52" s="1" t="s">
        <v>11</v>
      </c>
      <c r="J52" s="1" t="s">
        <v>12</v>
      </c>
      <c r="K52" s="1">
        <v>1968</v>
      </c>
      <c r="L52">
        <f t="shared" ca="1" si="2"/>
        <v>54</v>
      </c>
      <c r="M52" t="str">
        <f t="shared" si="0"/>
        <v>Wed</v>
      </c>
      <c r="N52" t="str">
        <f t="shared" si="3"/>
        <v>E 39 St &amp; 3 Ave to Central Park North &amp; Adam Clayton Powell Blvd</v>
      </c>
    </row>
    <row r="53" spans="1:14" ht="15.75" customHeight="1" x14ac:dyDescent="0.35">
      <c r="A53" s="1">
        <v>4580791</v>
      </c>
      <c r="B53" s="9">
        <v>42875</v>
      </c>
      <c r="C53" s="13">
        <v>42902.552314814813</v>
      </c>
      <c r="D53" s="13">
        <v>42902.556064814817</v>
      </c>
      <c r="E53" s="7">
        <f t="shared" si="1"/>
        <v>3.7500000034924597E-3</v>
      </c>
      <c r="F53" s="1">
        <v>852</v>
      </c>
      <c r="G53" s="1" t="s">
        <v>108</v>
      </c>
      <c r="H53" s="1" t="s">
        <v>109</v>
      </c>
      <c r="I53" s="1" t="s">
        <v>11</v>
      </c>
      <c r="J53" s="1" t="s">
        <v>12</v>
      </c>
      <c r="K53" s="1">
        <v>1994</v>
      </c>
      <c r="L53">
        <f t="shared" ca="1" si="2"/>
        <v>28</v>
      </c>
      <c r="M53" t="str">
        <f t="shared" si="0"/>
        <v>Sat</v>
      </c>
      <c r="N53" t="str">
        <f t="shared" si="3"/>
        <v>Vesey Pl &amp; River Terrace to Mercer St &amp; Spring St</v>
      </c>
    </row>
    <row r="54" spans="1:14" ht="15.75" customHeight="1" x14ac:dyDescent="0.35">
      <c r="A54" s="1">
        <v>5515649</v>
      </c>
      <c r="B54" s="9">
        <v>42894</v>
      </c>
      <c r="C54" s="13">
        <v>42841.641469907408</v>
      </c>
      <c r="D54" s="13">
        <v>42841.655740740738</v>
      </c>
      <c r="E54" s="7">
        <f t="shared" si="1"/>
        <v>1.4270833329646848E-2</v>
      </c>
      <c r="F54" s="1">
        <v>862</v>
      </c>
      <c r="G54" s="1" t="s">
        <v>110</v>
      </c>
      <c r="H54" s="1" t="s">
        <v>111</v>
      </c>
      <c r="I54" s="1" t="s">
        <v>11</v>
      </c>
      <c r="J54" s="1" t="s">
        <v>18</v>
      </c>
      <c r="K54" s="1">
        <v>1974</v>
      </c>
      <c r="L54">
        <f t="shared" ca="1" si="2"/>
        <v>48</v>
      </c>
      <c r="M54" t="str">
        <f t="shared" si="0"/>
        <v>Thu</v>
      </c>
      <c r="N54" t="str">
        <f t="shared" si="3"/>
        <v>E 39 St &amp; 2 Ave to E 20 St &amp; FDR Drive</v>
      </c>
    </row>
    <row r="55" spans="1:14" ht="15.75" customHeight="1" x14ac:dyDescent="0.35">
      <c r="A55" s="1">
        <v>4885759</v>
      </c>
      <c r="B55" s="9">
        <v>42882</v>
      </c>
      <c r="C55" s="13">
        <v>42856.563668981478</v>
      </c>
      <c r="D55" s="13">
        <v>42856.573877314811</v>
      </c>
      <c r="E55" s="7">
        <f t="shared" si="1"/>
        <v>1.0208333333139308E-2</v>
      </c>
      <c r="F55" s="1">
        <v>1027</v>
      </c>
      <c r="G55" s="1" t="s">
        <v>112</v>
      </c>
      <c r="H55" s="1" t="s">
        <v>113</v>
      </c>
      <c r="I55" s="1" t="s">
        <v>28</v>
      </c>
      <c r="J55" s="1" t="s">
        <v>12</v>
      </c>
      <c r="K55" s="1">
        <v>1994</v>
      </c>
      <c r="L55">
        <f t="shared" ca="1" si="2"/>
        <v>28</v>
      </c>
      <c r="M55" t="str">
        <f t="shared" si="0"/>
        <v>Sat</v>
      </c>
      <c r="N55" t="str">
        <f t="shared" si="3"/>
        <v>Washington St &amp; Gansevoort St to West St &amp; Chambers St</v>
      </c>
    </row>
    <row r="56" spans="1:14" ht="15.75" customHeight="1" x14ac:dyDescent="0.35">
      <c r="A56" s="1">
        <v>4025507</v>
      </c>
      <c r="B56" s="9">
        <v>42865</v>
      </c>
      <c r="C56" s="13">
        <v>42794.752418981479</v>
      </c>
      <c r="D56" s="13">
        <v>42794.757268518515</v>
      </c>
      <c r="E56" s="7">
        <f t="shared" si="1"/>
        <v>4.8495370356249623E-3</v>
      </c>
      <c r="F56" s="1">
        <v>2005</v>
      </c>
      <c r="G56" s="1" t="s">
        <v>114</v>
      </c>
      <c r="H56" s="1" t="s">
        <v>115</v>
      </c>
      <c r="I56" s="1" t="s">
        <v>11</v>
      </c>
      <c r="J56" s="1" t="s">
        <v>12</v>
      </c>
      <c r="K56" s="1">
        <v>1973</v>
      </c>
      <c r="L56">
        <f t="shared" ca="1" si="2"/>
        <v>49</v>
      </c>
      <c r="M56" t="str">
        <f t="shared" si="0"/>
        <v>Wed</v>
      </c>
      <c r="N56" t="str">
        <f t="shared" si="3"/>
        <v>E 85 St &amp; 3 Ave to Spruce St &amp; Nassau St</v>
      </c>
    </row>
    <row r="57" spans="1:14" ht="15.75" customHeight="1" x14ac:dyDescent="0.35">
      <c r="A57" s="1">
        <v>3847598</v>
      </c>
      <c r="B57" s="9">
        <v>42861</v>
      </c>
      <c r="C57" s="13">
        <v>42893.691620370373</v>
      </c>
      <c r="D57" s="13">
        <v>42893.707326388889</v>
      </c>
      <c r="E57" s="7">
        <f t="shared" si="1"/>
        <v>1.5706018515629694E-2</v>
      </c>
      <c r="F57" s="1">
        <v>1997</v>
      </c>
      <c r="G57" s="1" t="s">
        <v>33</v>
      </c>
      <c r="H57" s="1" t="s">
        <v>68</v>
      </c>
      <c r="I57" s="1" t="s">
        <v>28</v>
      </c>
      <c r="J57" s="27" t="s">
        <v>520</v>
      </c>
      <c r="K57" s="26">
        <v>0</v>
      </c>
      <c r="L57">
        <f t="shared" ca="1" si="2"/>
        <v>2022</v>
      </c>
      <c r="M57" t="str">
        <f t="shared" si="0"/>
        <v>Sat</v>
      </c>
      <c r="N57" t="str">
        <f t="shared" si="3"/>
        <v>Front St &amp; Maiden Ln to Old Fulton St</v>
      </c>
    </row>
    <row r="58" spans="1:14" ht="15.75" customHeight="1" x14ac:dyDescent="0.35">
      <c r="A58" s="1">
        <v>4586817</v>
      </c>
      <c r="B58" s="9">
        <v>42876</v>
      </c>
      <c r="C58" s="13">
        <v>42875.883993055555</v>
      </c>
      <c r="D58" s="13">
        <v>42875.893854166665</v>
      </c>
      <c r="E58" s="7">
        <f t="shared" si="1"/>
        <v>9.8611111097852699E-3</v>
      </c>
      <c r="F58" s="1">
        <v>723</v>
      </c>
      <c r="G58" s="1" t="s">
        <v>116</v>
      </c>
      <c r="H58" s="1" t="s">
        <v>117</v>
      </c>
      <c r="I58" s="1" t="s">
        <v>11</v>
      </c>
      <c r="J58" s="1" t="s">
        <v>12</v>
      </c>
      <c r="K58" s="1">
        <v>1981</v>
      </c>
      <c r="L58">
        <f t="shared" ca="1" si="2"/>
        <v>41</v>
      </c>
      <c r="M58" t="str">
        <f t="shared" si="0"/>
        <v>Sun</v>
      </c>
      <c r="N58" t="str">
        <f t="shared" si="3"/>
        <v>Avenue D &amp; E 12 St to E 15 St &amp; 3 Ave</v>
      </c>
    </row>
    <row r="59" spans="1:14" ht="15.75" customHeight="1" x14ac:dyDescent="0.35">
      <c r="A59" s="1">
        <v>3303809</v>
      </c>
      <c r="B59" s="9">
        <v>42850</v>
      </c>
      <c r="C59" s="13">
        <v>42894.713321759256</v>
      </c>
      <c r="D59" s="13">
        <v>42894.723298611112</v>
      </c>
      <c r="E59" s="7">
        <f t="shared" si="1"/>
        <v>9.976851855753921E-3</v>
      </c>
      <c r="F59" s="1">
        <v>966</v>
      </c>
      <c r="G59" s="1" t="s">
        <v>89</v>
      </c>
      <c r="H59" s="1" t="s">
        <v>118</v>
      </c>
      <c r="I59" s="1" t="s">
        <v>11</v>
      </c>
      <c r="J59" s="1" t="s">
        <v>18</v>
      </c>
      <c r="K59" s="1">
        <v>1980</v>
      </c>
      <c r="L59">
        <f t="shared" ca="1" si="2"/>
        <v>42</v>
      </c>
      <c r="M59" t="str">
        <f t="shared" si="0"/>
        <v>Tue</v>
      </c>
      <c r="N59" t="str">
        <f t="shared" si="3"/>
        <v>Greenwich St &amp; W Houston St to 9 Ave &amp; W 28 St</v>
      </c>
    </row>
    <row r="60" spans="1:14" ht="15.75" customHeight="1" x14ac:dyDescent="0.35">
      <c r="A60" s="1">
        <v>6722387</v>
      </c>
      <c r="B60" s="9">
        <v>42915</v>
      </c>
      <c r="C60" s="13">
        <v>42882.695289351854</v>
      </c>
      <c r="D60" s="13">
        <v>42882.707175925927</v>
      </c>
      <c r="E60" s="7">
        <f t="shared" si="1"/>
        <v>1.1886574073287193E-2</v>
      </c>
      <c r="F60" s="1">
        <v>1927</v>
      </c>
      <c r="G60" s="1" t="s">
        <v>119</v>
      </c>
      <c r="H60" s="1" t="s">
        <v>120</v>
      </c>
      <c r="I60" s="1" t="s">
        <v>11</v>
      </c>
      <c r="J60" s="1" t="s">
        <v>18</v>
      </c>
      <c r="K60" s="1">
        <v>1971</v>
      </c>
      <c r="L60">
        <f t="shared" ca="1" si="2"/>
        <v>51</v>
      </c>
      <c r="M60" t="str">
        <f t="shared" si="0"/>
        <v>Thu</v>
      </c>
      <c r="N60" t="str">
        <f t="shared" si="3"/>
        <v>W 78 St &amp; Broadway to W 63 St &amp; Broadway</v>
      </c>
    </row>
    <row r="61" spans="1:14" ht="15.75" customHeight="1" x14ac:dyDescent="0.35">
      <c r="A61" s="1">
        <v>4731489</v>
      </c>
      <c r="B61" s="9">
        <v>42879</v>
      </c>
      <c r="C61" s="13">
        <v>42865.430821759262</v>
      </c>
      <c r="D61" s="13">
        <v>42865.454027777778</v>
      </c>
      <c r="E61" s="7">
        <f t="shared" si="1"/>
        <v>2.3206018515338656E-2</v>
      </c>
      <c r="F61" s="1">
        <v>2101</v>
      </c>
      <c r="G61" s="1" t="s">
        <v>27</v>
      </c>
      <c r="H61" s="1" t="s">
        <v>27</v>
      </c>
      <c r="I61" s="1" t="s">
        <v>11</v>
      </c>
      <c r="J61" s="1" t="s">
        <v>12</v>
      </c>
      <c r="K61" s="1">
        <v>1966</v>
      </c>
      <c r="L61">
        <f t="shared" ca="1" si="2"/>
        <v>56</v>
      </c>
      <c r="M61" t="str">
        <f t="shared" si="0"/>
        <v>Wed</v>
      </c>
      <c r="N61" t="str">
        <f t="shared" si="3"/>
        <v>Central Park S &amp; 6 Ave to Central Park S &amp; 6 Ave</v>
      </c>
    </row>
    <row r="62" spans="1:14" ht="15.75" customHeight="1" x14ac:dyDescent="0.35">
      <c r="A62" s="1">
        <v>6018157</v>
      </c>
      <c r="B62" s="9">
        <v>42903</v>
      </c>
      <c r="C62" s="13">
        <v>42861.665277777778</v>
      </c>
      <c r="D62" s="13">
        <v>42861.688391203701</v>
      </c>
      <c r="E62" s="7">
        <f t="shared" si="1"/>
        <v>2.3113425922929309E-2</v>
      </c>
      <c r="F62" s="1">
        <v>1727</v>
      </c>
      <c r="G62" s="1" t="s">
        <v>121</v>
      </c>
      <c r="H62" s="1" t="s">
        <v>121</v>
      </c>
      <c r="I62" s="1" t="s">
        <v>28</v>
      </c>
      <c r="J62" s="27" t="s">
        <v>520</v>
      </c>
      <c r="K62" s="26">
        <v>0</v>
      </c>
      <c r="L62">
        <f t="shared" ca="1" si="2"/>
        <v>2022</v>
      </c>
      <c r="M62" t="str">
        <f t="shared" si="0"/>
        <v>Sat</v>
      </c>
      <c r="N62" t="str">
        <f t="shared" ref="N62:N125" si="4">CONCATENATE(G62, " ", "to"," ", H62)</f>
        <v>Pier 40 - Hudson River Park to Pier 40 - Hudson River Park</v>
      </c>
    </row>
    <row r="63" spans="1:14" ht="15.75" customHeight="1" x14ac:dyDescent="0.35">
      <c r="A63" s="1">
        <v>4079228</v>
      </c>
      <c r="B63" s="9">
        <v>42866</v>
      </c>
      <c r="C63" s="13">
        <v>42876.350254629629</v>
      </c>
      <c r="D63" s="13">
        <v>42876.358622685184</v>
      </c>
      <c r="E63" s="7">
        <f t="shared" si="1"/>
        <v>8.3680555544560775E-3</v>
      </c>
      <c r="F63" s="1">
        <v>338</v>
      </c>
      <c r="G63" s="1" t="s">
        <v>122</v>
      </c>
      <c r="H63" s="1" t="s">
        <v>36</v>
      </c>
      <c r="I63" s="1" t="s">
        <v>11</v>
      </c>
      <c r="J63" s="1" t="s">
        <v>18</v>
      </c>
      <c r="K63" s="1">
        <v>1992</v>
      </c>
      <c r="L63">
        <f t="shared" ca="1" si="2"/>
        <v>30</v>
      </c>
      <c r="M63" t="str">
        <f t="shared" si="0"/>
        <v>Thu</v>
      </c>
      <c r="N63" t="str">
        <f t="shared" si="4"/>
        <v>W 84 St &amp; Broadway to Columbus Ave &amp; W 72 St</v>
      </c>
    </row>
    <row r="64" spans="1:14" ht="15.75" customHeight="1" x14ac:dyDescent="0.35">
      <c r="A64" s="1">
        <v>87348</v>
      </c>
      <c r="B64" s="9">
        <v>42740</v>
      </c>
      <c r="C64" s="13">
        <v>42850.626423611109</v>
      </c>
      <c r="D64" s="13">
        <v>42850.637604166666</v>
      </c>
      <c r="E64" s="7">
        <f t="shared" si="1"/>
        <v>1.1180555557075422E-2</v>
      </c>
      <c r="F64" s="1">
        <v>700</v>
      </c>
      <c r="G64" s="1" t="s">
        <v>41</v>
      </c>
      <c r="H64" s="1" t="s">
        <v>123</v>
      </c>
      <c r="I64" s="1" t="s">
        <v>11</v>
      </c>
      <c r="J64" s="1" t="s">
        <v>12</v>
      </c>
      <c r="K64" s="1">
        <v>1986</v>
      </c>
      <c r="L64">
        <f t="shared" ca="1" si="2"/>
        <v>36</v>
      </c>
      <c r="M64" t="str">
        <f t="shared" si="0"/>
        <v>Thu</v>
      </c>
      <c r="N64" t="str">
        <f t="shared" si="4"/>
        <v>E 17 St &amp; Broadway to Avenue D &amp; E 3 St</v>
      </c>
    </row>
    <row r="65" spans="1:14" ht="15.75" customHeight="1" x14ac:dyDescent="0.35">
      <c r="A65" s="1">
        <v>2184051</v>
      </c>
      <c r="B65" s="9">
        <v>42823</v>
      </c>
      <c r="C65" s="13">
        <v>42915.603738425925</v>
      </c>
      <c r="D65" s="13">
        <v>42915.62605324074</v>
      </c>
      <c r="E65" s="7">
        <f t="shared" si="1"/>
        <v>2.2314814814308193E-2</v>
      </c>
      <c r="F65" s="1">
        <v>997</v>
      </c>
      <c r="G65" s="1" t="s">
        <v>27</v>
      </c>
      <c r="H65" s="1" t="s">
        <v>124</v>
      </c>
      <c r="I65" s="1" t="s">
        <v>11</v>
      </c>
      <c r="J65" s="1" t="s">
        <v>12</v>
      </c>
      <c r="K65" s="1">
        <v>1988</v>
      </c>
      <c r="L65">
        <f t="shared" ca="1" si="2"/>
        <v>34</v>
      </c>
      <c r="M65" t="str">
        <f t="shared" si="0"/>
        <v>Wed</v>
      </c>
      <c r="N65" t="str">
        <f t="shared" si="4"/>
        <v>Central Park S &amp; 6 Ave to E 88 St &amp; 1 Ave</v>
      </c>
    </row>
    <row r="66" spans="1:14" ht="15.75" customHeight="1" x14ac:dyDescent="0.35">
      <c r="A66" s="1">
        <v>2855148</v>
      </c>
      <c r="B66" s="9">
        <v>42840</v>
      </c>
      <c r="C66" s="13">
        <v>42879.355682870373</v>
      </c>
      <c r="D66" s="13">
        <v>42879.38</v>
      </c>
      <c r="E66" s="7">
        <f t="shared" si="1"/>
        <v>2.4317129624250811E-2</v>
      </c>
      <c r="F66" s="1">
        <v>103</v>
      </c>
      <c r="G66" s="1" t="s">
        <v>125</v>
      </c>
      <c r="H66" s="1" t="s">
        <v>126</v>
      </c>
      <c r="I66" s="1" t="s">
        <v>11</v>
      </c>
      <c r="J66" s="1" t="s">
        <v>18</v>
      </c>
      <c r="K66" s="1">
        <v>1956</v>
      </c>
      <c r="L66">
        <f t="shared" ca="1" si="2"/>
        <v>66</v>
      </c>
      <c r="M66" t="str">
        <f t="shared" ref="M66:M129" si="5">TEXT(B66, "ddd")</f>
        <v>Sat</v>
      </c>
      <c r="N66" t="str">
        <f t="shared" si="4"/>
        <v>Allen St &amp; Rivington St to Stanton St &amp; Chrystie St</v>
      </c>
    </row>
    <row r="67" spans="1:14" ht="15.75" customHeight="1" x14ac:dyDescent="0.35">
      <c r="A67" s="1">
        <v>1675078</v>
      </c>
      <c r="B67" s="9">
        <v>42800</v>
      </c>
      <c r="C67" s="13">
        <v>42903.338159722225</v>
      </c>
      <c r="D67" s="13">
        <v>42903.358148148145</v>
      </c>
      <c r="E67" s="7">
        <f t="shared" ref="E67:E130" si="6">D67-C67</f>
        <v>1.9988425920018926E-2</v>
      </c>
      <c r="F67" s="1">
        <v>1339</v>
      </c>
      <c r="G67" s="1" t="s">
        <v>127</v>
      </c>
      <c r="H67" s="1" t="s">
        <v>128</v>
      </c>
      <c r="I67" s="1" t="s">
        <v>11</v>
      </c>
      <c r="J67" s="1" t="s">
        <v>12</v>
      </c>
      <c r="K67" s="1">
        <v>1963</v>
      </c>
      <c r="L67">
        <f t="shared" ref="L67:L130" ca="1" si="7">YEAR(NOW())-K67</f>
        <v>59</v>
      </c>
      <c r="M67" t="str">
        <f t="shared" si="5"/>
        <v>Mon</v>
      </c>
      <c r="N67" t="str">
        <f t="shared" si="4"/>
        <v>E 59 St &amp; Madison Ave to W 14 St &amp; The High Line</v>
      </c>
    </row>
    <row r="68" spans="1:14" ht="15.75" customHeight="1" x14ac:dyDescent="0.35">
      <c r="A68" s="1">
        <v>338034</v>
      </c>
      <c r="B68" s="9">
        <v>42752</v>
      </c>
      <c r="C68" s="13">
        <v>42866.377291666664</v>
      </c>
      <c r="D68" s="13">
        <v>42866.381203703706</v>
      </c>
      <c r="E68" s="7">
        <f t="shared" si="6"/>
        <v>3.912037042027805E-3</v>
      </c>
      <c r="F68" s="1">
        <v>519</v>
      </c>
      <c r="G68" s="1" t="s">
        <v>84</v>
      </c>
      <c r="H68" s="1" t="s">
        <v>30</v>
      </c>
      <c r="I68" s="1" t="s">
        <v>11</v>
      </c>
      <c r="J68" s="1" t="s">
        <v>18</v>
      </c>
      <c r="K68" s="1">
        <v>1990</v>
      </c>
      <c r="L68">
        <f t="shared" ca="1" si="7"/>
        <v>32</v>
      </c>
      <c r="M68" t="str">
        <f t="shared" si="5"/>
        <v>Tue</v>
      </c>
      <c r="N68" t="str">
        <f t="shared" si="4"/>
        <v>Pershing Square South to E 25 St &amp; 2 Ave</v>
      </c>
    </row>
    <row r="69" spans="1:14" ht="15.75" customHeight="1" x14ac:dyDescent="0.35">
      <c r="A69" s="1">
        <v>445709</v>
      </c>
      <c r="B69" s="9">
        <v>42755</v>
      </c>
      <c r="C69" s="13">
        <v>42740.604745370372</v>
      </c>
      <c r="D69" s="13">
        <v>42740.612847222219</v>
      </c>
      <c r="E69" s="7">
        <f t="shared" si="6"/>
        <v>8.1018518467317335E-3</v>
      </c>
      <c r="F69" s="1">
        <v>330</v>
      </c>
      <c r="G69" s="1" t="s">
        <v>126</v>
      </c>
      <c r="H69" s="1" t="s">
        <v>129</v>
      </c>
      <c r="I69" s="1" t="s">
        <v>11</v>
      </c>
      <c r="J69" s="1" t="s">
        <v>12</v>
      </c>
      <c r="K69" s="1">
        <v>1983</v>
      </c>
      <c r="L69">
        <f t="shared" ca="1" si="7"/>
        <v>39</v>
      </c>
      <c r="M69" t="str">
        <f t="shared" si="5"/>
        <v>Fri</v>
      </c>
      <c r="N69" t="str">
        <f t="shared" si="4"/>
        <v>Stanton St &amp; Chrystie St to MacDougal St &amp; Prince St</v>
      </c>
    </row>
    <row r="70" spans="1:14" ht="15.75" customHeight="1" x14ac:dyDescent="0.35">
      <c r="A70" s="1">
        <v>3828509</v>
      </c>
      <c r="B70" s="9">
        <v>42861</v>
      </c>
      <c r="C70" s="13">
        <v>42823.72488425926</v>
      </c>
      <c r="D70" s="13">
        <v>42823.736435185187</v>
      </c>
      <c r="E70" s="7">
        <f t="shared" si="6"/>
        <v>1.1550925926712807E-2</v>
      </c>
      <c r="F70" s="1">
        <v>360</v>
      </c>
      <c r="G70" s="1" t="s">
        <v>117</v>
      </c>
      <c r="H70" s="1" t="s">
        <v>130</v>
      </c>
      <c r="I70" s="1" t="s">
        <v>11</v>
      </c>
      <c r="J70" s="1" t="s">
        <v>12</v>
      </c>
      <c r="K70" s="1">
        <v>1989</v>
      </c>
      <c r="L70">
        <f t="shared" ca="1" si="7"/>
        <v>33</v>
      </c>
      <c r="M70" t="str">
        <f t="shared" si="5"/>
        <v>Sat</v>
      </c>
      <c r="N70" t="str">
        <f t="shared" si="4"/>
        <v>E 15 St &amp; 3 Ave to E 14 St &amp; Avenue B</v>
      </c>
    </row>
    <row r="71" spans="1:14" ht="15.75" customHeight="1" x14ac:dyDescent="0.35">
      <c r="A71" s="1">
        <v>5931878</v>
      </c>
      <c r="B71" s="9">
        <v>42901</v>
      </c>
      <c r="C71" s="13">
        <v>42840.675486111111</v>
      </c>
      <c r="D71" s="13">
        <v>42840.676689814813</v>
      </c>
      <c r="E71" s="7">
        <f t="shared" si="6"/>
        <v>1.2037037013215013E-3</v>
      </c>
      <c r="F71" s="1">
        <v>394</v>
      </c>
      <c r="G71" s="1" t="s">
        <v>131</v>
      </c>
      <c r="H71" s="1" t="s">
        <v>132</v>
      </c>
      <c r="I71" s="1" t="s">
        <v>11</v>
      </c>
      <c r="J71" s="1" t="s">
        <v>12</v>
      </c>
      <c r="K71" s="1">
        <v>1980</v>
      </c>
      <c r="L71">
        <f t="shared" ca="1" si="7"/>
        <v>42</v>
      </c>
      <c r="M71" t="str">
        <f t="shared" si="5"/>
        <v>Thu</v>
      </c>
      <c r="N71" t="str">
        <f t="shared" si="4"/>
        <v>Front St &amp; Washington St to Clark St &amp; Henry St</v>
      </c>
    </row>
    <row r="72" spans="1:14" ht="15.75" customHeight="1" x14ac:dyDescent="0.35">
      <c r="A72" s="1">
        <v>3252725</v>
      </c>
      <c r="B72" s="9">
        <v>42849</v>
      </c>
      <c r="C72" s="13">
        <v>42800.66815972222</v>
      </c>
      <c r="D72" s="13">
        <v>42800.683668981481</v>
      </c>
      <c r="E72" s="7">
        <f t="shared" si="6"/>
        <v>1.5509259261307307E-2</v>
      </c>
      <c r="F72" s="1">
        <v>436</v>
      </c>
      <c r="G72" s="1" t="s">
        <v>133</v>
      </c>
      <c r="H72" s="1" t="s">
        <v>84</v>
      </c>
      <c r="I72" s="1" t="s">
        <v>11</v>
      </c>
      <c r="J72" s="1" t="s">
        <v>12</v>
      </c>
      <c r="K72" s="1">
        <v>1993</v>
      </c>
      <c r="L72">
        <f t="shared" ca="1" si="7"/>
        <v>29</v>
      </c>
      <c r="M72" t="str">
        <f t="shared" si="5"/>
        <v>Mon</v>
      </c>
      <c r="N72" t="str">
        <f t="shared" si="4"/>
        <v>Broadway &amp; W 51 St to Pershing Square South</v>
      </c>
    </row>
    <row r="73" spans="1:14" ht="15.75" customHeight="1" x14ac:dyDescent="0.35">
      <c r="A73" s="1">
        <v>4263930</v>
      </c>
      <c r="B73" s="9">
        <v>42870</v>
      </c>
      <c r="C73" s="13">
        <v>42752.279988425929</v>
      </c>
      <c r="D73" s="13">
        <v>42752.286006944443</v>
      </c>
      <c r="E73" s="7">
        <f t="shared" si="6"/>
        <v>6.018518513883464E-3</v>
      </c>
      <c r="F73" s="1">
        <v>1165</v>
      </c>
      <c r="G73" s="1" t="s">
        <v>134</v>
      </c>
      <c r="H73" s="1" t="s">
        <v>135</v>
      </c>
      <c r="I73" s="1" t="s">
        <v>11</v>
      </c>
      <c r="J73" s="1" t="s">
        <v>18</v>
      </c>
      <c r="K73" s="1">
        <v>1977</v>
      </c>
      <c r="L73">
        <f t="shared" ca="1" si="7"/>
        <v>45</v>
      </c>
      <c r="M73" t="str">
        <f t="shared" si="5"/>
        <v>Mon</v>
      </c>
      <c r="N73" t="str">
        <f t="shared" si="4"/>
        <v>Duane St &amp; Greenwich St to W 16 St &amp; The High Line</v>
      </c>
    </row>
    <row r="74" spans="1:14" ht="15.75" customHeight="1" x14ac:dyDescent="0.35">
      <c r="A74" s="1">
        <v>4327895</v>
      </c>
      <c r="B74" s="9">
        <v>42871</v>
      </c>
      <c r="C74" s="13">
        <v>42755.792384259257</v>
      </c>
      <c r="D74" s="13">
        <v>42755.796203703707</v>
      </c>
      <c r="E74" s="7">
        <f t="shared" si="6"/>
        <v>3.8194444496184587E-3</v>
      </c>
      <c r="F74" s="1">
        <v>494</v>
      </c>
      <c r="G74" s="1" t="s">
        <v>136</v>
      </c>
      <c r="H74" s="1" t="s">
        <v>137</v>
      </c>
      <c r="I74" s="1" t="s">
        <v>11</v>
      </c>
      <c r="J74" s="1" t="s">
        <v>12</v>
      </c>
      <c r="K74" s="1">
        <v>1973</v>
      </c>
      <c r="L74">
        <f t="shared" ca="1" si="7"/>
        <v>49</v>
      </c>
      <c r="M74" t="str">
        <f t="shared" si="5"/>
        <v>Tue</v>
      </c>
      <c r="N74" t="str">
        <f t="shared" si="4"/>
        <v>Leonard St &amp; Maujer St to Myrtle Ave &amp; Lewis Ave</v>
      </c>
    </row>
    <row r="75" spans="1:14" ht="15.75" customHeight="1" x14ac:dyDescent="0.35">
      <c r="A75" s="1">
        <v>4500991</v>
      </c>
      <c r="B75" s="9">
        <v>42874</v>
      </c>
      <c r="C75" s="13">
        <v>42861.470810185187</v>
      </c>
      <c r="D75" s="13">
        <v>42861.474976851852</v>
      </c>
      <c r="E75" s="7">
        <f t="shared" si="6"/>
        <v>4.166666665696539E-3</v>
      </c>
      <c r="F75" s="1">
        <v>692</v>
      </c>
      <c r="G75" s="1" t="s">
        <v>138</v>
      </c>
      <c r="H75" s="1" t="s">
        <v>138</v>
      </c>
      <c r="I75" s="1" t="s">
        <v>28</v>
      </c>
      <c r="J75" s="27" t="s">
        <v>520</v>
      </c>
      <c r="K75" s="26">
        <v>0</v>
      </c>
      <c r="L75">
        <f t="shared" ca="1" si="7"/>
        <v>2022</v>
      </c>
      <c r="M75" t="str">
        <f t="shared" si="5"/>
        <v>Fri</v>
      </c>
      <c r="N75" t="str">
        <f t="shared" si="4"/>
        <v>Centre St &amp; Chambers St to Centre St &amp; Chambers St</v>
      </c>
    </row>
    <row r="76" spans="1:14" ht="15.75" customHeight="1" x14ac:dyDescent="0.35">
      <c r="A76" s="1">
        <v>2004051</v>
      </c>
      <c r="B76" s="9">
        <v>42817</v>
      </c>
      <c r="C76" s="13">
        <v>42901.702881944446</v>
      </c>
      <c r="D76" s="13">
        <v>42901.707442129627</v>
      </c>
      <c r="E76" s="7">
        <f t="shared" si="6"/>
        <v>4.5601851816172712E-3</v>
      </c>
      <c r="F76" s="1">
        <v>524</v>
      </c>
      <c r="G76" s="1" t="s">
        <v>139</v>
      </c>
      <c r="H76" s="1" t="s">
        <v>140</v>
      </c>
      <c r="I76" s="1" t="s">
        <v>11</v>
      </c>
      <c r="J76" s="1" t="s">
        <v>12</v>
      </c>
      <c r="K76" s="1">
        <v>1984</v>
      </c>
      <c r="L76">
        <f t="shared" ca="1" si="7"/>
        <v>38</v>
      </c>
      <c r="M76" t="str">
        <f t="shared" si="5"/>
        <v>Thu</v>
      </c>
      <c r="N76" t="str">
        <f t="shared" si="4"/>
        <v>1 Ave &amp; E 16 St to E 16 St &amp; 5 Ave</v>
      </c>
    </row>
    <row r="77" spans="1:14" ht="15.75" customHeight="1" x14ac:dyDescent="0.35">
      <c r="A77" s="1">
        <v>1377740</v>
      </c>
      <c r="B77" s="9">
        <v>42790</v>
      </c>
      <c r="C77" s="13">
        <v>42849.409641203703</v>
      </c>
      <c r="D77" s="13">
        <v>42849.414699074077</v>
      </c>
      <c r="E77" s="7">
        <f t="shared" si="6"/>
        <v>5.0578703740029596E-3</v>
      </c>
      <c r="F77" s="1">
        <v>1551</v>
      </c>
      <c r="G77" s="1" t="s">
        <v>141</v>
      </c>
      <c r="H77" s="1" t="s">
        <v>142</v>
      </c>
      <c r="I77" s="1" t="s">
        <v>11</v>
      </c>
      <c r="J77" s="1" t="s">
        <v>12</v>
      </c>
      <c r="K77" s="1">
        <v>1991</v>
      </c>
      <c r="L77">
        <f t="shared" ca="1" si="7"/>
        <v>31</v>
      </c>
      <c r="M77" t="str">
        <f t="shared" si="5"/>
        <v>Fri</v>
      </c>
      <c r="N77" t="str">
        <f t="shared" si="4"/>
        <v>Reade St &amp; Broadway to E 10 St &amp; Avenue A</v>
      </c>
    </row>
    <row r="78" spans="1:14" ht="15.75" customHeight="1" x14ac:dyDescent="0.35">
      <c r="A78" s="1">
        <v>6738778</v>
      </c>
      <c r="B78" s="9">
        <v>42915</v>
      </c>
      <c r="C78" s="13">
        <v>42870.756354166668</v>
      </c>
      <c r="D78" s="13">
        <v>42870.769849537035</v>
      </c>
      <c r="E78" s="7">
        <f t="shared" si="6"/>
        <v>1.3495370367309079E-2</v>
      </c>
      <c r="F78" s="1">
        <v>263</v>
      </c>
      <c r="G78" s="1" t="s">
        <v>140</v>
      </c>
      <c r="H78" s="1" t="s">
        <v>143</v>
      </c>
      <c r="I78" s="1" t="s">
        <v>11</v>
      </c>
      <c r="J78" s="1" t="s">
        <v>12</v>
      </c>
      <c r="K78" s="1">
        <v>1984</v>
      </c>
      <c r="L78">
        <f t="shared" ca="1" si="7"/>
        <v>38</v>
      </c>
      <c r="M78" t="str">
        <f t="shared" si="5"/>
        <v>Thu</v>
      </c>
      <c r="N78" t="str">
        <f t="shared" si="4"/>
        <v>E 16 St &amp; 5 Ave to Greenwich Ave &amp; 8 Ave</v>
      </c>
    </row>
    <row r="79" spans="1:14" ht="15.75" customHeight="1" x14ac:dyDescent="0.35">
      <c r="A79" s="1">
        <v>3479649</v>
      </c>
      <c r="B79" s="9">
        <v>42854</v>
      </c>
      <c r="C79" s="13">
        <v>42871.765462962961</v>
      </c>
      <c r="D79" s="13">
        <v>42871.771180555559</v>
      </c>
      <c r="E79" s="7">
        <f t="shared" si="6"/>
        <v>5.7175925976480357E-3</v>
      </c>
      <c r="F79" s="1">
        <v>292</v>
      </c>
      <c r="G79" s="1" t="s">
        <v>144</v>
      </c>
      <c r="H79" s="1" t="s">
        <v>145</v>
      </c>
      <c r="I79" s="1" t="s">
        <v>11</v>
      </c>
      <c r="J79" s="1" t="s">
        <v>12</v>
      </c>
      <c r="K79" s="1">
        <v>1980</v>
      </c>
      <c r="L79">
        <f t="shared" ca="1" si="7"/>
        <v>42</v>
      </c>
      <c r="M79" t="str">
        <f t="shared" si="5"/>
        <v>Sat</v>
      </c>
      <c r="N79" t="str">
        <f t="shared" si="4"/>
        <v>Barclay St &amp; Church St to South End Ave &amp; Liberty St</v>
      </c>
    </row>
    <row r="80" spans="1:14" ht="15.75" customHeight="1" x14ac:dyDescent="0.35">
      <c r="A80" s="1">
        <v>6067227</v>
      </c>
      <c r="B80" s="9">
        <v>42904</v>
      </c>
      <c r="C80" s="13">
        <v>42874.576863425929</v>
      </c>
      <c r="D80" s="13">
        <v>42874.58488425926</v>
      </c>
      <c r="E80" s="7">
        <f t="shared" si="6"/>
        <v>8.0208333311020397E-3</v>
      </c>
      <c r="F80" s="1">
        <v>2048</v>
      </c>
      <c r="G80" s="1" t="s">
        <v>146</v>
      </c>
      <c r="H80" s="1" t="s">
        <v>147</v>
      </c>
      <c r="I80" s="1" t="s">
        <v>11</v>
      </c>
      <c r="J80" s="1" t="s">
        <v>12</v>
      </c>
      <c r="K80" s="1">
        <v>1942</v>
      </c>
      <c r="L80">
        <f t="shared" ca="1" si="7"/>
        <v>80</v>
      </c>
      <c r="M80" t="str">
        <f t="shared" si="5"/>
        <v>Sun</v>
      </c>
      <c r="N80" t="str">
        <f t="shared" si="4"/>
        <v>E 33 St &amp; 2 Ave to Cherry St</v>
      </c>
    </row>
    <row r="81" spans="1:14" ht="15.75" customHeight="1" x14ac:dyDescent="0.35">
      <c r="A81" s="1">
        <v>5888144</v>
      </c>
      <c r="B81" s="9">
        <v>42900</v>
      </c>
      <c r="C81" s="13">
        <v>42817.430266203701</v>
      </c>
      <c r="D81" s="13">
        <v>42817.436342592591</v>
      </c>
      <c r="E81" s="7">
        <f t="shared" si="6"/>
        <v>6.0763888905057684E-3</v>
      </c>
      <c r="F81" s="1">
        <v>930</v>
      </c>
      <c r="G81" s="1" t="s">
        <v>148</v>
      </c>
      <c r="H81" s="1" t="s">
        <v>73</v>
      </c>
      <c r="I81" s="1" t="s">
        <v>11</v>
      </c>
      <c r="J81" s="1" t="s">
        <v>18</v>
      </c>
      <c r="K81" s="1">
        <v>1989</v>
      </c>
      <c r="L81">
        <f t="shared" ca="1" si="7"/>
        <v>33</v>
      </c>
      <c r="M81" t="str">
        <f t="shared" si="5"/>
        <v>Wed</v>
      </c>
      <c r="N81" t="str">
        <f t="shared" si="4"/>
        <v>Broadway &amp; Roebling St to Milton St &amp; Franklin St</v>
      </c>
    </row>
    <row r="82" spans="1:14" ht="15.75" customHeight="1" x14ac:dyDescent="0.35">
      <c r="A82" s="1">
        <v>2491986</v>
      </c>
      <c r="B82" s="9">
        <v>42833</v>
      </c>
      <c r="C82" s="13">
        <v>42790.82671296296</v>
      </c>
      <c r="D82" s="13">
        <v>42790.844675925924</v>
      </c>
      <c r="E82" s="7">
        <f t="shared" si="6"/>
        <v>1.7962962963792961E-2</v>
      </c>
      <c r="F82" s="1">
        <v>202</v>
      </c>
      <c r="G82" s="1" t="s">
        <v>149</v>
      </c>
      <c r="H82" s="1" t="s">
        <v>150</v>
      </c>
      <c r="I82" s="1" t="s">
        <v>11</v>
      </c>
      <c r="J82" s="1" t="s">
        <v>12</v>
      </c>
      <c r="K82" s="1">
        <v>1990</v>
      </c>
      <c r="L82">
        <f t="shared" ca="1" si="7"/>
        <v>32</v>
      </c>
      <c r="M82" t="str">
        <f t="shared" si="5"/>
        <v>Sat</v>
      </c>
      <c r="N82" t="str">
        <f t="shared" si="4"/>
        <v>Adelphi St &amp; Myrtle Ave to DeKalb Ave &amp; S Portland Ave</v>
      </c>
    </row>
    <row r="83" spans="1:14" ht="15.75" customHeight="1" x14ac:dyDescent="0.35">
      <c r="A83" s="1">
        <v>6407126</v>
      </c>
      <c r="B83" s="9">
        <v>42910</v>
      </c>
      <c r="C83" s="13">
        <v>42915.754236111112</v>
      </c>
      <c r="D83" s="13">
        <v>42915.757291666669</v>
      </c>
      <c r="E83" s="7">
        <f t="shared" si="6"/>
        <v>3.055555556784384E-3</v>
      </c>
      <c r="F83" s="1">
        <v>2232</v>
      </c>
      <c r="G83" s="1" t="s">
        <v>151</v>
      </c>
      <c r="H83" s="1" t="s">
        <v>152</v>
      </c>
      <c r="I83" s="1" t="s">
        <v>11</v>
      </c>
      <c r="J83" s="1" t="s">
        <v>12</v>
      </c>
      <c r="K83" s="1">
        <v>1977</v>
      </c>
      <c r="L83">
        <f t="shared" ca="1" si="7"/>
        <v>45</v>
      </c>
      <c r="M83" t="str">
        <f t="shared" si="5"/>
        <v>Sat</v>
      </c>
      <c r="N83" t="str">
        <f t="shared" si="4"/>
        <v>Bergen St &amp; Smith St to Bedford Ave &amp; Nassau Ave</v>
      </c>
    </row>
    <row r="84" spans="1:14" ht="15.75" customHeight="1" x14ac:dyDescent="0.35">
      <c r="A84" s="1">
        <v>6392474</v>
      </c>
      <c r="B84" s="9">
        <v>42910</v>
      </c>
      <c r="C84" s="13">
        <v>42854.54246527778</v>
      </c>
      <c r="D84" s="13">
        <v>42854.545856481483</v>
      </c>
      <c r="E84" s="7">
        <f t="shared" si="6"/>
        <v>3.3912037033587694E-3</v>
      </c>
      <c r="F84" s="1">
        <v>379</v>
      </c>
      <c r="G84" s="1" t="s">
        <v>153</v>
      </c>
      <c r="H84" s="1" t="s">
        <v>154</v>
      </c>
      <c r="I84" s="1" t="s">
        <v>11</v>
      </c>
      <c r="J84" s="1" t="s">
        <v>12</v>
      </c>
      <c r="K84" s="1">
        <v>1974</v>
      </c>
      <c r="L84">
        <f t="shared" ca="1" si="7"/>
        <v>48</v>
      </c>
      <c r="M84" t="str">
        <f t="shared" si="5"/>
        <v>Sat</v>
      </c>
      <c r="N84" t="str">
        <f t="shared" si="4"/>
        <v>11 Ave &amp; W 41 St to 8 Ave &amp; W 33 St</v>
      </c>
    </row>
    <row r="85" spans="1:14" ht="15.75" customHeight="1" x14ac:dyDescent="0.35">
      <c r="A85" s="1">
        <v>4276054</v>
      </c>
      <c r="B85" s="9">
        <v>42870</v>
      </c>
      <c r="C85" s="13">
        <v>42904.566944444443</v>
      </c>
      <c r="D85" s="13">
        <v>42904.59065972222</v>
      </c>
      <c r="E85" s="7">
        <f t="shared" si="6"/>
        <v>2.3715277777228039E-2</v>
      </c>
      <c r="F85" s="1">
        <v>413</v>
      </c>
      <c r="G85" s="1" t="s">
        <v>155</v>
      </c>
      <c r="H85" s="1" t="s">
        <v>45</v>
      </c>
      <c r="I85" s="1" t="s">
        <v>11</v>
      </c>
      <c r="J85" s="1" t="s">
        <v>18</v>
      </c>
      <c r="K85" s="1">
        <v>1965</v>
      </c>
      <c r="L85">
        <f t="shared" ca="1" si="7"/>
        <v>57</v>
      </c>
      <c r="M85" t="str">
        <f t="shared" si="5"/>
        <v>Mon</v>
      </c>
      <c r="N85" t="str">
        <f t="shared" si="4"/>
        <v>University Pl &amp; E 8 St to E 11 St &amp; 2 Ave</v>
      </c>
    </row>
    <row r="86" spans="1:14" ht="15.75" customHeight="1" x14ac:dyDescent="0.35">
      <c r="A86" s="1">
        <v>2759514</v>
      </c>
      <c r="B86" s="9">
        <v>42838</v>
      </c>
      <c r="C86" s="13">
        <v>42900.869872685187</v>
      </c>
      <c r="D86" s="13">
        <v>42900.880648148152</v>
      </c>
      <c r="E86" s="7">
        <f t="shared" si="6"/>
        <v>1.0775462964375038E-2</v>
      </c>
      <c r="F86" s="1">
        <v>205</v>
      </c>
      <c r="G86" s="1" t="s">
        <v>156</v>
      </c>
      <c r="H86" s="1" t="s">
        <v>74</v>
      </c>
      <c r="I86" s="1" t="s">
        <v>11</v>
      </c>
      <c r="J86" s="1" t="s">
        <v>12</v>
      </c>
      <c r="K86" s="1">
        <v>1981</v>
      </c>
      <c r="L86">
        <f t="shared" ca="1" si="7"/>
        <v>41</v>
      </c>
      <c r="M86" t="str">
        <f t="shared" si="5"/>
        <v>Thu</v>
      </c>
      <c r="N86" t="str">
        <f t="shared" si="4"/>
        <v>Broadway &amp; W 58 St to 8 Ave &amp; W 52 St</v>
      </c>
    </row>
    <row r="87" spans="1:14" ht="15.75" customHeight="1" x14ac:dyDescent="0.35">
      <c r="A87" s="1">
        <v>2401586</v>
      </c>
      <c r="B87" s="9">
        <v>42830</v>
      </c>
      <c r="C87" s="13">
        <v>42833.487685185188</v>
      </c>
      <c r="D87" s="13">
        <v>42833.490023148152</v>
      </c>
      <c r="E87" s="7">
        <f t="shared" si="6"/>
        <v>2.3379629637929611E-3</v>
      </c>
      <c r="F87" s="1">
        <v>137</v>
      </c>
      <c r="G87" s="1" t="s">
        <v>156</v>
      </c>
      <c r="H87" s="1" t="s">
        <v>157</v>
      </c>
      <c r="I87" s="1" t="s">
        <v>11</v>
      </c>
      <c r="J87" s="1" t="s">
        <v>18</v>
      </c>
      <c r="K87" s="1">
        <v>1996</v>
      </c>
      <c r="L87">
        <f t="shared" ca="1" si="7"/>
        <v>26</v>
      </c>
      <c r="M87" t="str">
        <f t="shared" si="5"/>
        <v>Wed</v>
      </c>
      <c r="N87" t="str">
        <f t="shared" si="4"/>
        <v>Broadway &amp; W 58 St to Broadway &amp; W 53 St</v>
      </c>
    </row>
    <row r="88" spans="1:14" ht="15.75" customHeight="1" x14ac:dyDescent="0.35">
      <c r="A88" s="1">
        <v>5820513</v>
      </c>
      <c r="B88" s="9">
        <v>42899</v>
      </c>
      <c r="C88" s="13">
        <v>42910.556319444448</v>
      </c>
      <c r="D88" s="13">
        <v>42910.58216435185</v>
      </c>
      <c r="E88" s="7">
        <f t="shared" si="6"/>
        <v>2.5844907402643003E-2</v>
      </c>
      <c r="F88" s="1">
        <v>153</v>
      </c>
      <c r="G88" s="1" t="s">
        <v>16</v>
      </c>
      <c r="H88" s="1" t="s">
        <v>89</v>
      </c>
      <c r="I88" s="1" t="s">
        <v>11</v>
      </c>
      <c r="J88" s="1" t="s">
        <v>18</v>
      </c>
      <c r="K88" s="1">
        <v>1999</v>
      </c>
      <c r="L88">
        <f t="shared" ca="1" si="7"/>
        <v>23</v>
      </c>
      <c r="M88" t="str">
        <f t="shared" si="5"/>
        <v>Tue</v>
      </c>
      <c r="N88" t="str">
        <f t="shared" si="4"/>
        <v>Barrow St &amp; Hudson St to Greenwich St &amp; W Houston St</v>
      </c>
    </row>
    <row r="89" spans="1:14" ht="15.75" customHeight="1" x14ac:dyDescent="0.35">
      <c r="A89" s="1">
        <v>5480048</v>
      </c>
      <c r="B89" s="9">
        <v>42894</v>
      </c>
      <c r="C89" s="13">
        <v>42910.111354166664</v>
      </c>
      <c r="D89" s="13">
        <v>42910.115752314814</v>
      </c>
      <c r="E89" s="7">
        <f t="shared" si="6"/>
        <v>4.3981481503578834E-3</v>
      </c>
      <c r="F89" s="1">
        <v>560</v>
      </c>
      <c r="G89" s="1" t="s">
        <v>158</v>
      </c>
      <c r="H89" s="1" t="s">
        <v>85</v>
      </c>
      <c r="I89" s="1" t="s">
        <v>11</v>
      </c>
      <c r="J89" s="1" t="s">
        <v>18</v>
      </c>
      <c r="K89" s="1">
        <v>1961</v>
      </c>
      <c r="L89">
        <f t="shared" ca="1" si="7"/>
        <v>61</v>
      </c>
      <c r="M89" t="str">
        <f t="shared" si="5"/>
        <v>Thu</v>
      </c>
      <c r="N89" t="str">
        <f t="shared" si="4"/>
        <v>Forsyth St &amp; Broome St to Carmine St &amp; 6 Ave</v>
      </c>
    </row>
    <row r="90" spans="1:14" ht="15.75" customHeight="1" x14ac:dyDescent="0.35">
      <c r="A90" s="1">
        <v>1951218</v>
      </c>
      <c r="B90" s="9">
        <v>42815</v>
      </c>
      <c r="C90" s="13">
        <v>42870.868067129632</v>
      </c>
      <c r="D90" s="13">
        <v>42870.872858796298</v>
      </c>
      <c r="E90" s="7">
        <f t="shared" si="6"/>
        <v>4.7916666662786156E-3</v>
      </c>
      <c r="F90" s="1">
        <v>472</v>
      </c>
      <c r="G90" s="1" t="s">
        <v>159</v>
      </c>
      <c r="H90" s="1" t="s">
        <v>44</v>
      </c>
      <c r="I90" s="1" t="s">
        <v>11</v>
      </c>
      <c r="J90" s="1" t="s">
        <v>18</v>
      </c>
      <c r="K90" s="1">
        <v>1996</v>
      </c>
      <c r="L90">
        <f t="shared" ca="1" si="7"/>
        <v>26</v>
      </c>
      <c r="M90" t="str">
        <f t="shared" si="5"/>
        <v>Tue</v>
      </c>
      <c r="N90" t="str">
        <f t="shared" si="4"/>
        <v>Lafayette St &amp; E 8 St to E 2 St &amp; Avenue C</v>
      </c>
    </row>
    <row r="91" spans="1:14" ht="15.75" customHeight="1" x14ac:dyDescent="0.35">
      <c r="A91" s="1">
        <v>3005402</v>
      </c>
      <c r="B91" s="9">
        <v>42843</v>
      </c>
      <c r="C91" s="13">
        <v>42838.73777777778</v>
      </c>
      <c r="D91" s="13">
        <v>42838.74015046296</v>
      </c>
      <c r="E91" s="7">
        <f t="shared" si="6"/>
        <v>2.372685179580003E-3</v>
      </c>
      <c r="F91" s="1">
        <v>334</v>
      </c>
      <c r="G91" s="1" t="s">
        <v>160</v>
      </c>
      <c r="H91" s="1" t="s">
        <v>161</v>
      </c>
      <c r="I91" s="1" t="s">
        <v>11</v>
      </c>
      <c r="J91" s="1" t="s">
        <v>12</v>
      </c>
      <c r="K91" s="1">
        <v>1984</v>
      </c>
      <c r="L91">
        <f t="shared" ca="1" si="7"/>
        <v>38</v>
      </c>
      <c r="M91" t="str">
        <f t="shared" si="5"/>
        <v>Tue</v>
      </c>
      <c r="N91" t="str">
        <f t="shared" si="4"/>
        <v>W 45 St &amp; 8 Ave to W 44 St &amp; 5 Ave</v>
      </c>
    </row>
    <row r="92" spans="1:14" ht="15.75" customHeight="1" x14ac:dyDescent="0.35">
      <c r="A92" s="1">
        <v>4212374</v>
      </c>
      <c r="B92" s="9">
        <v>42869</v>
      </c>
      <c r="C92" s="13">
        <v>42830.534375000003</v>
      </c>
      <c r="D92" s="13">
        <v>42830.535960648151</v>
      </c>
      <c r="E92" s="7">
        <f t="shared" si="6"/>
        <v>1.5856481477385387E-3</v>
      </c>
      <c r="F92" s="1">
        <v>245</v>
      </c>
      <c r="G92" s="1" t="s">
        <v>162</v>
      </c>
      <c r="H92" s="1" t="s">
        <v>163</v>
      </c>
      <c r="I92" s="1" t="s">
        <v>11</v>
      </c>
      <c r="J92" s="1" t="s">
        <v>12</v>
      </c>
      <c r="K92" s="1">
        <v>1984</v>
      </c>
      <c r="L92">
        <f t="shared" ca="1" si="7"/>
        <v>38</v>
      </c>
      <c r="M92" t="str">
        <f t="shared" si="5"/>
        <v>Sun</v>
      </c>
      <c r="N92" t="str">
        <f t="shared" si="4"/>
        <v>Bond St &amp; Bergen St to Dean St &amp; 4 Ave</v>
      </c>
    </row>
    <row r="93" spans="1:14" ht="15.75" customHeight="1" x14ac:dyDescent="0.35">
      <c r="A93" s="1">
        <v>2697880</v>
      </c>
      <c r="B93" s="9">
        <v>42837</v>
      </c>
      <c r="C93" s="13">
        <v>42899.791921296295</v>
      </c>
      <c r="D93" s="13">
        <v>42899.793703703705</v>
      </c>
      <c r="E93" s="7">
        <f t="shared" si="6"/>
        <v>1.7824074093368836E-3</v>
      </c>
      <c r="F93" s="1">
        <v>1573</v>
      </c>
      <c r="G93" s="1" t="s">
        <v>56</v>
      </c>
      <c r="H93" s="1" t="s">
        <v>164</v>
      </c>
      <c r="I93" s="1" t="s">
        <v>11</v>
      </c>
      <c r="J93" s="1" t="s">
        <v>18</v>
      </c>
      <c r="K93" s="1">
        <v>1974</v>
      </c>
      <c r="L93">
        <f t="shared" ca="1" si="7"/>
        <v>48</v>
      </c>
      <c r="M93" t="str">
        <f t="shared" si="5"/>
        <v>Wed</v>
      </c>
      <c r="N93" t="str">
        <f t="shared" si="4"/>
        <v>Mott St &amp; Prince St to E 51 St &amp; 1 Ave</v>
      </c>
    </row>
    <row r="94" spans="1:14" ht="15.75" customHeight="1" x14ac:dyDescent="0.35">
      <c r="A94" s="1">
        <v>4393538</v>
      </c>
      <c r="B94" s="9">
        <v>42872</v>
      </c>
      <c r="C94" s="13">
        <v>42894.293796296297</v>
      </c>
      <c r="D94" s="13">
        <v>42894.30027777778</v>
      </c>
      <c r="E94" s="7">
        <f t="shared" si="6"/>
        <v>6.4814814832061529E-3</v>
      </c>
      <c r="F94" s="1">
        <v>525</v>
      </c>
      <c r="G94" s="1" t="s">
        <v>165</v>
      </c>
      <c r="H94" s="1" t="s">
        <v>166</v>
      </c>
      <c r="I94" s="1" t="s">
        <v>11</v>
      </c>
      <c r="J94" s="1" t="s">
        <v>12</v>
      </c>
      <c r="K94" s="1">
        <v>1948</v>
      </c>
      <c r="L94">
        <f t="shared" ca="1" si="7"/>
        <v>74</v>
      </c>
      <c r="M94" t="str">
        <f t="shared" si="5"/>
        <v>Wed</v>
      </c>
      <c r="N94" t="str">
        <f t="shared" si="4"/>
        <v>W 92 St &amp; Broadway to W 76 St &amp; Columbus Ave</v>
      </c>
    </row>
    <row r="95" spans="1:14" ht="15.75" customHeight="1" x14ac:dyDescent="0.35">
      <c r="A95" s="1">
        <v>3893488</v>
      </c>
      <c r="B95" s="9">
        <v>42862</v>
      </c>
      <c r="C95" s="13">
        <v>42815.677395833336</v>
      </c>
      <c r="D95" s="13">
        <v>42815.682870370372</v>
      </c>
      <c r="E95" s="7">
        <f t="shared" si="6"/>
        <v>5.4745370362070389E-3</v>
      </c>
      <c r="F95" s="1">
        <v>1349</v>
      </c>
      <c r="G95" s="1" t="s">
        <v>74</v>
      </c>
      <c r="H95" s="1" t="s">
        <v>167</v>
      </c>
      <c r="I95" s="1" t="s">
        <v>11</v>
      </c>
      <c r="J95" s="1" t="s">
        <v>12</v>
      </c>
      <c r="K95" s="1">
        <v>1990</v>
      </c>
      <c r="L95">
        <f t="shared" ca="1" si="7"/>
        <v>32</v>
      </c>
      <c r="M95" t="str">
        <f t="shared" si="5"/>
        <v>Sun</v>
      </c>
      <c r="N95" t="str">
        <f t="shared" si="4"/>
        <v>8 Ave &amp; W 52 St to 5 Ave &amp; E 88 St</v>
      </c>
    </row>
    <row r="96" spans="1:14" ht="15.75" customHeight="1" x14ac:dyDescent="0.35">
      <c r="A96" s="1">
        <v>1811390</v>
      </c>
      <c r="B96" s="9">
        <v>42804</v>
      </c>
      <c r="C96" s="13">
        <v>42843.700914351852</v>
      </c>
      <c r="D96" s="13">
        <v>42843.704791666663</v>
      </c>
      <c r="E96" s="7">
        <f t="shared" si="6"/>
        <v>3.8773148116888478E-3</v>
      </c>
      <c r="F96" s="1">
        <v>253</v>
      </c>
      <c r="G96" s="1" t="s">
        <v>168</v>
      </c>
      <c r="H96" s="1" t="s">
        <v>69</v>
      </c>
      <c r="I96" s="1" t="s">
        <v>11</v>
      </c>
      <c r="J96" s="1" t="s">
        <v>12</v>
      </c>
      <c r="K96" s="1">
        <v>1973</v>
      </c>
      <c r="L96">
        <f t="shared" ca="1" si="7"/>
        <v>49</v>
      </c>
      <c r="M96" t="str">
        <f t="shared" si="5"/>
        <v>Fri</v>
      </c>
      <c r="N96" t="str">
        <f t="shared" si="4"/>
        <v>E 24 St &amp; Park Ave S to Broadway &amp; E 14 St</v>
      </c>
    </row>
    <row r="97" spans="1:14" ht="15.75" customHeight="1" x14ac:dyDescent="0.35">
      <c r="A97" s="1">
        <v>389272</v>
      </c>
      <c r="B97" s="9">
        <v>42754</v>
      </c>
      <c r="C97" s="13">
        <v>42869.693692129629</v>
      </c>
      <c r="D97" s="13">
        <v>42869.696527777778</v>
      </c>
      <c r="E97" s="7">
        <f t="shared" si="6"/>
        <v>2.8356481489026919E-3</v>
      </c>
      <c r="F97" s="1">
        <v>444</v>
      </c>
      <c r="G97" s="1" t="s">
        <v>98</v>
      </c>
      <c r="H97" s="1" t="s">
        <v>169</v>
      </c>
      <c r="I97" s="1" t="s">
        <v>11</v>
      </c>
      <c r="J97" s="1" t="s">
        <v>12</v>
      </c>
      <c r="K97" s="1">
        <v>1979</v>
      </c>
      <c r="L97">
        <f t="shared" ca="1" si="7"/>
        <v>43</v>
      </c>
      <c r="M97" t="str">
        <f t="shared" si="5"/>
        <v>Thu</v>
      </c>
      <c r="N97" t="str">
        <f t="shared" si="4"/>
        <v>Broadway &amp; W 36 St to W 52 St &amp; 6 Ave</v>
      </c>
    </row>
    <row r="98" spans="1:14" ht="15.75" customHeight="1" x14ac:dyDescent="0.35">
      <c r="A98" s="1">
        <v>4666273</v>
      </c>
      <c r="B98" s="9">
        <v>42878</v>
      </c>
      <c r="C98" s="13">
        <v>42837.6718287037</v>
      </c>
      <c r="D98" s="13">
        <v>42837.690034722225</v>
      </c>
      <c r="E98" s="7">
        <f t="shared" si="6"/>
        <v>1.8206018525233958E-2</v>
      </c>
      <c r="F98" s="1">
        <v>1416</v>
      </c>
      <c r="G98" s="1" t="s">
        <v>170</v>
      </c>
      <c r="H98" s="1" t="s">
        <v>171</v>
      </c>
      <c r="I98" s="1" t="s">
        <v>11</v>
      </c>
      <c r="J98" s="1" t="s">
        <v>18</v>
      </c>
      <c r="K98" s="1">
        <v>1957</v>
      </c>
      <c r="L98">
        <f t="shared" ca="1" si="7"/>
        <v>65</v>
      </c>
      <c r="M98" t="str">
        <f t="shared" si="5"/>
        <v>Tue</v>
      </c>
      <c r="N98" t="str">
        <f t="shared" si="4"/>
        <v>Central Park West &amp; W 102 St to E 48 St &amp; 5 Ave</v>
      </c>
    </row>
    <row r="99" spans="1:14" ht="15.75" customHeight="1" x14ac:dyDescent="0.35">
      <c r="A99" s="1">
        <v>3241064</v>
      </c>
      <c r="B99" s="9">
        <v>42849</v>
      </c>
      <c r="C99" s="13">
        <v>42872.768692129626</v>
      </c>
      <c r="D99" s="13">
        <v>42872.774768518517</v>
      </c>
      <c r="E99" s="7">
        <f t="shared" si="6"/>
        <v>6.0763888905057684E-3</v>
      </c>
      <c r="F99" s="1">
        <v>1488</v>
      </c>
      <c r="G99" s="1" t="s">
        <v>172</v>
      </c>
      <c r="H99" s="1" t="s">
        <v>34</v>
      </c>
      <c r="I99" s="1" t="s">
        <v>11</v>
      </c>
      <c r="J99" s="1" t="s">
        <v>12</v>
      </c>
      <c r="K99" s="1">
        <v>1962</v>
      </c>
      <c r="L99">
        <f t="shared" ca="1" si="7"/>
        <v>60</v>
      </c>
      <c r="M99" t="str">
        <f t="shared" si="5"/>
        <v>Mon</v>
      </c>
      <c r="N99" t="str">
        <f t="shared" si="4"/>
        <v>W 42 St &amp; Dyer Ave to Liberty St &amp; Broadway</v>
      </c>
    </row>
    <row r="100" spans="1:14" ht="15.75" customHeight="1" x14ac:dyDescent="0.35">
      <c r="A100" s="1">
        <v>4287006</v>
      </c>
      <c r="B100" s="9">
        <v>42871</v>
      </c>
      <c r="C100" s="13">
        <v>42862.764166666668</v>
      </c>
      <c r="D100" s="13">
        <v>42862.779780092591</v>
      </c>
      <c r="E100" s="7">
        <f t="shared" si="6"/>
        <v>1.5613425923220348E-2</v>
      </c>
      <c r="F100" s="1">
        <v>2048</v>
      </c>
      <c r="G100" s="1" t="s">
        <v>173</v>
      </c>
      <c r="H100" s="1" t="s">
        <v>174</v>
      </c>
      <c r="I100" s="1" t="s">
        <v>11</v>
      </c>
      <c r="J100" s="1" t="s">
        <v>12</v>
      </c>
      <c r="K100" s="1">
        <v>1971</v>
      </c>
      <c r="L100">
        <f t="shared" ca="1" si="7"/>
        <v>51</v>
      </c>
      <c r="M100" t="str">
        <f t="shared" si="5"/>
        <v>Tue</v>
      </c>
      <c r="N100" t="str">
        <f t="shared" si="4"/>
        <v>Clinton St &amp; Joralemon St to E 47 St &amp; 2 Ave</v>
      </c>
    </row>
    <row r="101" spans="1:14" ht="15.75" customHeight="1" x14ac:dyDescent="0.35">
      <c r="A101" s="1">
        <v>2971954</v>
      </c>
      <c r="B101" s="9">
        <v>42842</v>
      </c>
      <c r="C101" s="13">
        <v>42804.352638888886</v>
      </c>
      <c r="D101" s="13">
        <v>42804.355578703704</v>
      </c>
      <c r="E101" s="7">
        <f t="shared" si="6"/>
        <v>2.9398148180916905E-3</v>
      </c>
      <c r="F101" s="1">
        <v>272</v>
      </c>
      <c r="G101" s="1" t="s">
        <v>155</v>
      </c>
      <c r="H101" s="1" t="s">
        <v>117</v>
      </c>
      <c r="I101" s="1" t="s">
        <v>11</v>
      </c>
      <c r="J101" s="1" t="s">
        <v>12</v>
      </c>
      <c r="K101" s="1">
        <v>1992</v>
      </c>
      <c r="L101">
        <f t="shared" ca="1" si="7"/>
        <v>30</v>
      </c>
      <c r="M101" t="str">
        <f t="shared" si="5"/>
        <v>Mon</v>
      </c>
      <c r="N101" t="str">
        <f t="shared" si="4"/>
        <v>University Pl &amp; E 8 St to E 15 St &amp; 3 Ave</v>
      </c>
    </row>
    <row r="102" spans="1:14" ht="15.75" customHeight="1" x14ac:dyDescent="0.35">
      <c r="A102" s="1">
        <v>5902394</v>
      </c>
      <c r="B102" s="9">
        <v>42901</v>
      </c>
      <c r="C102" s="13">
        <v>42754.315763888888</v>
      </c>
      <c r="D102" s="13">
        <v>42754.320902777778</v>
      </c>
      <c r="E102" s="7">
        <f t="shared" si="6"/>
        <v>5.1388888896326534E-3</v>
      </c>
      <c r="F102" s="1">
        <v>593</v>
      </c>
      <c r="G102" s="1" t="s">
        <v>175</v>
      </c>
      <c r="H102" s="1" t="s">
        <v>91</v>
      </c>
      <c r="I102" s="1" t="s">
        <v>11</v>
      </c>
      <c r="J102" s="1" t="s">
        <v>12</v>
      </c>
      <c r="K102" s="1">
        <v>1990</v>
      </c>
      <c r="L102">
        <f t="shared" ca="1" si="7"/>
        <v>32</v>
      </c>
      <c r="M102" t="str">
        <f t="shared" si="5"/>
        <v>Thu</v>
      </c>
      <c r="N102" t="str">
        <f t="shared" si="4"/>
        <v>Cooper Square &amp; E 7 St to 8 Ave &amp; W 16 St</v>
      </c>
    </row>
    <row r="103" spans="1:14" ht="15.75" customHeight="1" x14ac:dyDescent="0.35">
      <c r="A103" s="1">
        <v>3079483</v>
      </c>
      <c r="B103" s="9">
        <v>42845</v>
      </c>
      <c r="C103" s="13">
        <v>42878.291226851848</v>
      </c>
      <c r="D103" s="13">
        <v>42878.307615740741</v>
      </c>
      <c r="E103" s="7">
        <f t="shared" si="6"/>
        <v>1.6388888892834075E-2</v>
      </c>
      <c r="F103" s="1">
        <v>1203</v>
      </c>
      <c r="G103" s="1" t="s">
        <v>176</v>
      </c>
      <c r="H103" s="1" t="s">
        <v>177</v>
      </c>
      <c r="I103" s="1" t="s">
        <v>11</v>
      </c>
      <c r="J103" s="1" t="s">
        <v>12</v>
      </c>
      <c r="K103" s="1">
        <v>1960</v>
      </c>
      <c r="L103">
        <f t="shared" ca="1" si="7"/>
        <v>62</v>
      </c>
      <c r="M103" t="str">
        <f t="shared" si="5"/>
        <v>Thu</v>
      </c>
      <c r="N103" t="str">
        <f t="shared" si="4"/>
        <v>Broadway &amp; W 24 St to W 52 St &amp; 5 Ave</v>
      </c>
    </row>
    <row r="104" spans="1:14" ht="15.75" customHeight="1" x14ac:dyDescent="0.35">
      <c r="A104" s="1">
        <v>6356851</v>
      </c>
      <c r="B104" s="9">
        <v>42909</v>
      </c>
      <c r="C104" s="13">
        <v>42849.27171296296</v>
      </c>
      <c r="D104" s="13">
        <v>42849.288946759261</v>
      </c>
      <c r="E104" s="7">
        <f t="shared" si="6"/>
        <v>1.7233796301297843E-2</v>
      </c>
      <c r="F104" s="1">
        <v>2341</v>
      </c>
      <c r="G104" s="1" t="s">
        <v>27</v>
      </c>
      <c r="H104" s="1" t="s">
        <v>178</v>
      </c>
      <c r="I104" s="1" t="s">
        <v>28</v>
      </c>
      <c r="J104" s="27" t="s">
        <v>520</v>
      </c>
      <c r="K104" s="26">
        <v>0</v>
      </c>
      <c r="L104">
        <f t="shared" ca="1" si="7"/>
        <v>2022</v>
      </c>
      <c r="M104" t="str">
        <f t="shared" si="5"/>
        <v>Fri</v>
      </c>
      <c r="N104" t="str">
        <f t="shared" si="4"/>
        <v>Central Park S &amp; 6 Ave to 9 Ave &amp; W 22 St</v>
      </c>
    </row>
    <row r="105" spans="1:14" ht="15.75" customHeight="1" x14ac:dyDescent="0.35">
      <c r="A105" s="1">
        <v>6437349</v>
      </c>
      <c r="B105" s="9">
        <v>42910</v>
      </c>
      <c r="C105" s="13">
        <v>42871.335659722223</v>
      </c>
      <c r="D105" s="13">
        <v>42871.359363425923</v>
      </c>
      <c r="E105" s="7">
        <f t="shared" si="6"/>
        <v>2.3703703700448386E-2</v>
      </c>
      <c r="F105" s="1">
        <v>1484</v>
      </c>
      <c r="G105" s="1" t="s">
        <v>179</v>
      </c>
      <c r="H105" s="1" t="s">
        <v>158</v>
      </c>
      <c r="I105" s="1" t="s">
        <v>11</v>
      </c>
      <c r="J105" s="1" t="s">
        <v>12</v>
      </c>
      <c r="K105" s="1">
        <v>1979</v>
      </c>
      <c r="L105">
        <f t="shared" ca="1" si="7"/>
        <v>43</v>
      </c>
      <c r="M105" t="str">
        <f t="shared" si="5"/>
        <v>Sat</v>
      </c>
      <c r="N105" t="str">
        <f t="shared" si="4"/>
        <v>Clinton St &amp; Grand St to Forsyth St &amp; Broome St</v>
      </c>
    </row>
    <row r="106" spans="1:14" ht="15.75" customHeight="1" x14ac:dyDescent="0.35">
      <c r="A106" s="1">
        <v>4015168</v>
      </c>
      <c r="B106" s="9">
        <v>42865</v>
      </c>
      <c r="C106" s="13">
        <v>42842.966539351852</v>
      </c>
      <c r="D106" s="13">
        <v>42842.969699074078</v>
      </c>
      <c r="E106" s="7">
        <f t="shared" si="6"/>
        <v>3.1597222259733826E-3</v>
      </c>
      <c r="F106" s="1">
        <v>956</v>
      </c>
      <c r="G106" s="1" t="s">
        <v>92</v>
      </c>
      <c r="H106" s="1" t="s">
        <v>108</v>
      </c>
      <c r="I106" s="1" t="s">
        <v>11</v>
      </c>
      <c r="J106" s="1" t="s">
        <v>12</v>
      </c>
      <c r="K106" s="1">
        <v>1959</v>
      </c>
      <c r="L106">
        <f t="shared" ca="1" si="7"/>
        <v>63</v>
      </c>
      <c r="M106" t="str">
        <f t="shared" si="5"/>
        <v>Wed</v>
      </c>
      <c r="N106" t="str">
        <f t="shared" si="4"/>
        <v>W 13 St &amp; Hudson St to Vesey Pl &amp; River Terrace</v>
      </c>
    </row>
    <row r="107" spans="1:14" ht="15.75" customHeight="1" x14ac:dyDescent="0.35">
      <c r="A107" s="1">
        <v>6417471</v>
      </c>
      <c r="B107" s="9">
        <v>42910</v>
      </c>
      <c r="C107" s="13">
        <v>42901.345173611109</v>
      </c>
      <c r="D107" s="13">
        <v>42901.352037037039</v>
      </c>
      <c r="E107" s="7">
        <f t="shared" si="6"/>
        <v>6.8634259296231903E-3</v>
      </c>
      <c r="F107" s="1">
        <v>362</v>
      </c>
      <c r="G107" s="1" t="s">
        <v>147</v>
      </c>
      <c r="H107" s="1" t="s">
        <v>70</v>
      </c>
      <c r="I107" s="1" t="s">
        <v>11</v>
      </c>
      <c r="J107" s="1" t="s">
        <v>18</v>
      </c>
      <c r="K107" s="1">
        <v>1966</v>
      </c>
      <c r="L107">
        <f t="shared" ca="1" si="7"/>
        <v>56</v>
      </c>
      <c r="M107" t="str">
        <f t="shared" si="5"/>
        <v>Sat</v>
      </c>
      <c r="N107" t="str">
        <f t="shared" si="4"/>
        <v>Cherry St to Allen St &amp; Hester St</v>
      </c>
    </row>
    <row r="108" spans="1:14" ht="15.75" customHeight="1" x14ac:dyDescent="0.35">
      <c r="A108" s="1">
        <v>6158567</v>
      </c>
      <c r="B108" s="9">
        <v>42906</v>
      </c>
      <c r="C108" s="13">
        <v>42845.417337962965</v>
      </c>
      <c r="D108" s="13">
        <v>42845.431261574071</v>
      </c>
      <c r="E108" s="7">
        <f t="shared" si="6"/>
        <v>1.392361110629281E-2</v>
      </c>
      <c r="F108" s="1">
        <v>635</v>
      </c>
      <c r="G108" s="1" t="s">
        <v>180</v>
      </c>
      <c r="H108" s="1" t="s">
        <v>60</v>
      </c>
      <c r="I108" s="1" t="s">
        <v>11</v>
      </c>
      <c r="J108" s="1" t="s">
        <v>12</v>
      </c>
      <c r="K108" s="1">
        <v>1991</v>
      </c>
      <c r="L108">
        <f t="shared" ca="1" si="7"/>
        <v>31</v>
      </c>
      <c r="M108" t="str">
        <f t="shared" si="5"/>
        <v>Tue</v>
      </c>
      <c r="N108" t="str">
        <f t="shared" si="4"/>
        <v>E 31 St &amp; 3 Ave to W 38 St &amp; 8 Ave</v>
      </c>
    </row>
    <row r="109" spans="1:14" ht="15.75" customHeight="1" x14ac:dyDescent="0.35">
      <c r="A109" s="1">
        <v>4742346</v>
      </c>
      <c r="B109" s="9">
        <v>42879</v>
      </c>
      <c r="C109" s="13">
        <v>42909.501111111109</v>
      </c>
      <c r="D109" s="13">
        <v>42909.528217592589</v>
      </c>
      <c r="E109" s="7">
        <f t="shared" si="6"/>
        <v>2.7106481480586808E-2</v>
      </c>
      <c r="F109" s="1">
        <v>607</v>
      </c>
      <c r="G109" s="1" t="s">
        <v>37</v>
      </c>
      <c r="H109" s="1" t="s">
        <v>181</v>
      </c>
      <c r="I109" s="1" t="s">
        <v>11</v>
      </c>
      <c r="J109" s="1" t="s">
        <v>12</v>
      </c>
      <c r="K109" s="1">
        <v>1967</v>
      </c>
      <c r="L109">
        <f t="shared" ca="1" si="7"/>
        <v>55</v>
      </c>
      <c r="M109" t="str">
        <f t="shared" si="5"/>
        <v>Wed</v>
      </c>
      <c r="N109" t="str">
        <f t="shared" si="4"/>
        <v>1 Ave &amp; E 68 St to 2 Ave &amp; E 96 St</v>
      </c>
    </row>
    <row r="110" spans="1:14" ht="15.75" customHeight="1" x14ac:dyDescent="0.35">
      <c r="A110" s="1">
        <v>1214745</v>
      </c>
      <c r="B110" s="9">
        <v>42786</v>
      </c>
      <c r="C110" s="13">
        <v>42910.861724537041</v>
      </c>
      <c r="D110" s="13">
        <v>42910.878900462965</v>
      </c>
      <c r="E110" s="7">
        <f t="shared" si="6"/>
        <v>1.7175925924675539E-2</v>
      </c>
      <c r="F110" s="1">
        <v>1852</v>
      </c>
      <c r="G110" s="1" t="s">
        <v>182</v>
      </c>
      <c r="H110" s="1" t="s">
        <v>182</v>
      </c>
      <c r="I110" s="1" t="s">
        <v>28</v>
      </c>
      <c r="J110" s="27" t="s">
        <v>520</v>
      </c>
      <c r="K110" s="26">
        <v>0</v>
      </c>
      <c r="L110">
        <f t="shared" ca="1" si="7"/>
        <v>2022</v>
      </c>
      <c r="M110" t="str">
        <f t="shared" si="5"/>
        <v>Mon</v>
      </c>
      <c r="N110" t="str">
        <f t="shared" si="4"/>
        <v>Bus Slip &amp; State St to Bus Slip &amp; State St</v>
      </c>
    </row>
    <row r="111" spans="1:14" ht="15.75" customHeight="1" x14ac:dyDescent="0.35">
      <c r="A111" s="1">
        <v>3071010</v>
      </c>
      <c r="B111" s="9">
        <v>42844</v>
      </c>
      <c r="C111" s="13">
        <v>42865.338958333334</v>
      </c>
      <c r="D111" s="13">
        <v>42865.350034722222</v>
      </c>
      <c r="E111" s="7">
        <f t="shared" si="6"/>
        <v>1.1076388887886424E-2</v>
      </c>
      <c r="F111" s="1">
        <v>1242</v>
      </c>
      <c r="G111" s="1" t="s">
        <v>183</v>
      </c>
      <c r="H111" s="1" t="s">
        <v>82</v>
      </c>
      <c r="I111" s="1" t="s">
        <v>28</v>
      </c>
      <c r="J111" s="1" t="s">
        <v>12</v>
      </c>
      <c r="K111" s="1">
        <v>1996</v>
      </c>
      <c r="L111">
        <f t="shared" ca="1" si="7"/>
        <v>26</v>
      </c>
      <c r="M111" t="str">
        <f t="shared" si="5"/>
        <v>Wed</v>
      </c>
      <c r="N111" t="str">
        <f t="shared" si="4"/>
        <v>E 6 St &amp; Avenue B to 8 Ave &amp; W 31 St</v>
      </c>
    </row>
    <row r="112" spans="1:14" ht="15.75" customHeight="1" x14ac:dyDescent="0.35">
      <c r="A112" s="1">
        <v>2767253</v>
      </c>
      <c r="B112" s="9">
        <v>42838</v>
      </c>
      <c r="C112" s="13">
        <v>42910.651504629626</v>
      </c>
      <c r="D112" s="13">
        <v>42910.655706018515</v>
      </c>
      <c r="E112" s="7">
        <f t="shared" si="6"/>
        <v>4.2013888887595385E-3</v>
      </c>
      <c r="F112" s="1">
        <v>997</v>
      </c>
      <c r="G112" s="1" t="s">
        <v>134</v>
      </c>
      <c r="H112" s="1" t="s">
        <v>184</v>
      </c>
      <c r="I112" s="1" t="s">
        <v>11</v>
      </c>
      <c r="J112" s="1" t="s">
        <v>12</v>
      </c>
      <c r="K112" s="1">
        <v>1979</v>
      </c>
      <c r="L112">
        <f t="shared" ca="1" si="7"/>
        <v>43</v>
      </c>
      <c r="M112" t="str">
        <f t="shared" si="5"/>
        <v>Thu</v>
      </c>
      <c r="N112" t="str">
        <f t="shared" si="4"/>
        <v>Duane St &amp; Greenwich St to W 22 St &amp; 10 Ave</v>
      </c>
    </row>
    <row r="113" spans="1:14" ht="15.75" customHeight="1" x14ac:dyDescent="0.35">
      <c r="A113" s="1">
        <v>1873353</v>
      </c>
      <c r="B113" s="9">
        <v>42807</v>
      </c>
      <c r="C113" s="13">
        <v>42906.504664351851</v>
      </c>
      <c r="D113" s="13">
        <v>42906.512013888889</v>
      </c>
      <c r="E113" s="7">
        <f t="shared" si="6"/>
        <v>7.3495370379532687E-3</v>
      </c>
      <c r="F113" s="1">
        <v>1278</v>
      </c>
      <c r="G113" s="1" t="s">
        <v>10</v>
      </c>
      <c r="H113" s="1" t="s">
        <v>185</v>
      </c>
      <c r="I113" s="1" t="s">
        <v>11</v>
      </c>
      <c r="J113" s="1" t="s">
        <v>12</v>
      </c>
      <c r="K113" s="1">
        <v>1977</v>
      </c>
      <c r="L113">
        <f t="shared" ca="1" si="7"/>
        <v>45</v>
      </c>
      <c r="M113" t="str">
        <f t="shared" si="5"/>
        <v>Mon</v>
      </c>
      <c r="N113" t="str">
        <f t="shared" si="4"/>
        <v>W Broadway &amp; Spring St to 11 Ave &amp; W 27 St</v>
      </c>
    </row>
    <row r="114" spans="1:14" ht="15.75" customHeight="1" x14ac:dyDescent="0.35">
      <c r="A114" s="1">
        <v>6335267</v>
      </c>
      <c r="B114" s="9">
        <v>42908</v>
      </c>
      <c r="C114" s="13">
        <v>42879.481134259258</v>
      </c>
      <c r="D114" s="13">
        <v>42879.488171296296</v>
      </c>
      <c r="E114" s="7">
        <f t="shared" si="6"/>
        <v>7.0370370376622304E-3</v>
      </c>
      <c r="F114" s="1">
        <v>1443</v>
      </c>
      <c r="G114" s="1" t="s">
        <v>143</v>
      </c>
      <c r="H114" s="1" t="s">
        <v>186</v>
      </c>
      <c r="I114" s="1" t="s">
        <v>11</v>
      </c>
      <c r="J114" s="1" t="s">
        <v>18</v>
      </c>
      <c r="K114" s="1">
        <v>1996</v>
      </c>
      <c r="L114">
        <f t="shared" ca="1" si="7"/>
        <v>26</v>
      </c>
      <c r="M114" t="str">
        <f t="shared" si="5"/>
        <v>Thu</v>
      </c>
      <c r="N114" t="str">
        <f t="shared" si="4"/>
        <v>Greenwich Ave &amp; 8 Ave to E 23 St &amp; 1 Ave</v>
      </c>
    </row>
    <row r="115" spans="1:14" ht="15.75" customHeight="1" x14ac:dyDescent="0.35">
      <c r="A115" s="1">
        <v>4824502</v>
      </c>
      <c r="B115" s="9">
        <v>42881</v>
      </c>
      <c r="C115" s="13">
        <v>42786.738171296296</v>
      </c>
      <c r="D115" s="13">
        <v>42786.759618055556</v>
      </c>
      <c r="E115" s="7">
        <f t="shared" si="6"/>
        <v>2.1446759259561077E-2</v>
      </c>
      <c r="F115" s="1">
        <v>1276</v>
      </c>
      <c r="G115" s="1" t="s">
        <v>187</v>
      </c>
      <c r="H115" s="1" t="s">
        <v>188</v>
      </c>
      <c r="I115" s="1" t="s">
        <v>28</v>
      </c>
      <c r="J115" s="27" t="s">
        <v>520</v>
      </c>
      <c r="K115" s="26">
        <v>0</v>
      </c>
      <c r="L115">
        <f t="shared" ca="1" si="7"/>
        <v>2022</v>
      </c>
      <c r="M115" t="str">
        <f t="shared" si="5"/>
        <v>Fri</v>
      </c>
      <c r="N115" t="str">
        <f t="shared" si="4"/>
        <v>Kent Ave &amp; N 7 St to N 6 St &amp; Bedford Ave</v>
      </c>
    </row>
    <row r="116" spans="1:14" ht="15.75" customHeight="1" x14ac:dyDescent="0.35">
      <c r="A116" s="1">
        <v>5213563</v>
      </c>
      <c r="B116" s="9">
        <v>42888</v>
      </c>
      <c r="C116" s="13">
        <v>42844.941192129627</v>
      </c>
      <c r="D116" s="13">
        <v>42844.955567129633</v>
      </c>
      <c r="E116" s="7">
        <f t="shared" si="6"/>
        <v>1.4375000006111804E-2</v>
      </c>
      <c r="F116" s="1">
        <v>273</v>
      </c>
      <c r="G116" s="1" t="s">
        <v>155</v>
      </c>
      <c r="H116" s="1" t="s">
        <v>189</v>
      </c>
      <c r="I116" s="1" t="s">
        <v>11</v>
      </c>
      <c r="J116" s="1" t="s">
        <v>12</v>
      </c>
      <c r="K116" s="1">
        <v>1985</v>
      </c>
      <c r="L116">
        <f t="shared" ca="1" si="7"/>
        <v>37</v>
      </c>
      <c r="M116" t="str">
        <f t="shared" si="5"/>
        <v>Fri</v>
      </c>
      <c r="N116" t="str">
        <f t="shared" si="4"/>
        <v>University Pl &amp; E 8 St to W 4 St &amp; 7 Ave S</v>
      </c>
    </row>
    <row r="117" spans="1:14" ht="15.75" customHeight="1" x14ac:dyDescent="0.35">
      <c r="A117" s="1">
        <v>1578361</v>
      </c>
      <c r="B117" s="9">
        <v>42796</v>
      </c>
      <c r="C117" s="13">
        <v>42838.795046296298</v>
      </c>
      <c r="D117" s="13">
        <v>42838.806585648148</v>
      </c>
      <c r="E117" s="7">
        <f t="shared" si="6"/>
        <v>1.1539351849933155E-2</v>
      </c>
      <c r="F117" s="1">
        <v>209</v>
      </c>
      <c r="G117" s="1" t="s">
        <v>190</v>
      </c>
      <c r="H117" s="1" t="s">
        <v>191</v>
      </c>
      <c r="I117" s="1" t="s">
        <v>11</v>
      </c>
      <c r="J117" s="1" t="s">
        <v>12</v>
      </c>
      <c r="K117" s="1">
        <v>1983</v>
      </c>
      <c r="L117">
        <f t="shared" ca="1" si="7"/>
        <v>39</v>
      </c>
      <c r="M117" t="str">
        <f t="shared" si="5"/>
        <v>Thu</v>
      </c>
      <c r="N117" t="str">
        <f t="shared" si="4"/>
        <v>Sands St &amp; Navy St to York St &amp; Jay St</v>
      </c>
    </row>
    <row r="118" spans="1:14" ht="15.75" customHeight="1" x14ac:dyDescent="0.35">
      <c r="A118" s="1">
        <v>378557</v>
      </c>
      <c r="B118" s="9">
        <v>42753</v>
      </c>
      <c r="C118" s="13">
        <v>42807.733113425929</v>
      </c>
      <c r="D118" s="13">
        <v>42807.74790509259</v>
      </c>
      <c r="E118" s="7">
        <f t="shared" si="6"/>
        <v>1.4791666661039926E-2</v>
      </c>
      <c r="F118" s="1">
        <v>1325</v>
      </c>
      <c r="G118" s="1" t="s">
        <v>192</v>
      </c>
      <c r="H118" s="1" t="s">
        <v>193</v>
      </c>
      <c r="I118" s="1" t="s">
        <v>11</v>
      </c>
      <c r="J118" s="1" t="s">
        <v>18</v>
      </c>
      <c r="K118" s="1">
        <v>1986</v>
      </c>
      <c r="L118">
        <f t="shared" ca="1" si="7"/>
        <v>36</v>
      </c>
      <c r="M118" t="str">
        <f t="shared" si="5"/>
        <v>Wed</v>
      </c>
      <c r="N118" t="str">
        <f t="shared" si="4"/>
        <v>Rivington St &amp; Ridge St to Montrose Ave &amp; Bushwick Ave</v>
      </c>
    </row>
    <row r="119" spans="1:14" ht="15.75" customHeight="1" x14ac:dyDescent="0.35">
      <c r="A119" s="1">
        <v>1759669</v>
      </c>
      <c r="B119" s="9">
        <v>42802</v>
      </c>
      <c r="C119" s="13">
        <v>42908.971087962964</v>
      </c>
      <c r="D119" s="13">
        <v>42908.987800925926</v>
      </c>
      <c r="E119" s="7">
        <f t="shared" si="6"/>
        <v>1.6712962962628808E-2</v>
      </c>
      <c r="F119" s="1">
        <v>156</v>
      </c>
      <c r="G119" s="1" t="s">
        <v>194</v>
      </c>
      <c r="H119" s="1" t="s">
        <v>195</v>
      </c>
      <c r="I119" s="1" t="s">
        <v>11</v>
      </c>
      <c r="J119" s="1" t="s">
        <v>12</v>
      </c>
      <c r="K119" s="1">
        <v>1987</v>
      </c>
      <c r="L119">
        <f t="shared" ca="1" si="7"/>
        <v>35</v>
      </c>
      <c r="M119" t="str">
        <f t="shared" si="5"/>
        <v>Wed</v>
      </c>
      <c r="N119" t="str">
        <f t="shared" si="4"/>
        <v>E 91 St &amp; Park Ave to E 88 St &amp; Park Ave</v>
      </c>
    </row>
    <row r="120" spans="1:14" ht="15.75" customHeight="1" x14ac:dyDescent="0.35">
      <c r="A120" s="1">
        <v>2792598</v>
      </c>
      <c r="B120" s="9">
        <v>42839</v>
      </c>
      <c r="C120" s="13">
        <v>42881.585787037038</v>
      </c>
      <c r="D120" s="13">
        <v>42881.60056712963</v>
      </c>
      <c r="E120" s="7">
        <f t="shared" si="6"/>
        <v>1.4780092591536231E-2</v>
      </c>
      <c r="F120" s="1">
        <v>1232</v>
      </c>
      <c r="G120" s="1" t="s">
        <v>196</v>
      </c>
      <c r="H120" s="1" t="s">
        <v>32</v>
      </c>
      <c r="I120" s="1" t="s">
        <v>28</v>
      </c>
      <c r="J120" s="27" t="s">
        <v>520</v>
      </c>
      <c r="K120" s="26">
        <v>0</v>
      </c>
      <c r="L120">
        <f t="shared" ca="1" si="7"/>
        <v>2022</v>
      </c>
      <c r="M120" t="str">
        <f t="shared" si="5"/>
        <v>Fri</v>
      </c>
      <c r="N120" t="str">
        <f t="shared" si="4"/>
        <v>6 Ave &amp; Canal St to Little West St &amp; 1 Pl</v>
      </c>
    </row>
    <row r="121" spans="1:14" ht="15.75" customHeight="1" x14ac:dyDescent="0.35">
      <c r="A121" s="1">
        <v>3006257</v>
      </c>
      <c r="B121" s="9">
        <v>42843</v>
      </c>
      <c r="C121" s="13">
        <v>42888.857627314814</v>
      </c>
      <c r="D121" s="13">
        <v>42888.86078703704</v>
      </c>
      <c r="E121" s="7">
        <f t="shared" si="6"/>
        <v>3.1597222259733826E-3</v>
      </c>
      <c r="F121" s="1">
        <v>912</v>
      </c>
      <c r="G121" s="1" t="s">
        <v>141</v>
      </c>
      <c r="H121" s="1" t="s">
        <v>145</v>
      </c>
      <c r="I121" s="1" t="s">
        <v>28</v>
      </c>
      <c r="J121" s="27" t="s">
        <v>520</v>
      </c>
      <c r="K121" s="26">
        <v>0</v>
      </c>
      <c r="L121">
        <f t="shared" ca="1" si="7"/>
        <v>2022</v>
      </c>
      <c r="M121" t="str">
        <f t="shared" si="5"/>
        <v>Tue</v>
      </c>
      <c r="N121" t="str">
        <f t="shared" si="4"/>
        <v>Reade St &amp; Broadway to South End Ave &amp; Liberty St</v>
      </c>
    </row>
    <row r="122" spans="1:14" ht="15.75" customHeight="1" x14ac:dyDescent="0.35">
      <c r="A122" s="1">
        <v>2561325</v>
      </c>
      <c r="B122" s="9">
        <v>42834</v>
      </c>
      <c r="C122" s="13">
        <v>42796.63994212963</v>
      </c>
      <c r="D122" s="13">
        <v>42796.642361111109</v>
      </c>
      <c r="E122" s="7">
        <f t="shared" si="6"/>
        <v>2.418981479422655E-3</v>
      </c>
      <c r="F122" s="1">
        <v>588</v>
      </c>
      <c r="G122" s="1" t="s">
        <v>197</v>
      </c>
      <c r="H122" s="1" t="s">
        <v>41</v>
      </c>
      <c r="I122" s="1" t="s">
        <v>11</v>
      </c>
      <c r="J122" s="1" t="s">
        <v>12</v>
      </c>
      <c r="K122" s="1">
        <v>1993</v>
      </c>
      <c r="L122">
        <f t="shared" ca="1" si="7"/>
        <v>29</v>
      </c>
      <c r="M122" t="str">
        <f t="shared" si="5"/>
        <v>Sun</v>
      </c>
      <c r="N122" t="str">
        <f t="shared" si="4"/>
        <v>2 Ave &amp; E 31 St to E 17 St &amp; Broadway</v>
      </c>
    </row>
    <row r="123" spans="1:14" ht="15.75" customHeight="1" x14ac:dyDescent="0.35">
      <c r="A123" s="1">
        <v>842093</v>
      </c>
      <c r="B123" s="9">
        <v>42770</v>
      </c>
      <c r="C123" s="13">
        <v>42753.767083333332</v>
      </c>
      <c r="D123" s="13">
        <v>42753.782430555555</v>
      </c>
      <c r="E123" s="7">
        <f t="shared" si="6"/>
        <v>1.5347222222771961E-2</v>
      </c>
      <c r="F123" s="1">
        <v>455</v>
      </c>
      <c r="G123" s="1" t="s">
        <v>198</v>
      </c>
      <c r="H123" s="1" t="s">
        <v>199</v>
      </c>
      <c r="I123" s="1" t="s">
        <v>11</v>
      </c>
      <c r="J123" s="1" t="s">
        <v>12</v>
      </c>
      <c r="K123" s="1">
        <v>1974</v>
      </c>
      <c r="L123">
        <f t="shared" ca="1" si="7"/>
        <v>48</v>
      </c>
      <c r="M123" t="str">
        <f t="shared" si="5"/>
        <v>Sat</v>
      </c>
      <c r="N123" t="str">
        <f t="shared" si="4"/>
        <v>W 56 St &amp; 10 Ave to Broadway &amp; W 49 St</v>
      </c>
    </row>
    <row r="124" spans="1:14" ht="15.75" customHeight="1" x14ac:dyDescent="0.35">
      <c r="A124" s="1">
        <v>5664204</v>
      </c>
      <c r="B124" s="9">
        <v>42897</v>
      </c>
      <c r="C124" s="13">
        <v>42802.862638888888</v>
      </c>
      <c r="D124" s="13">
        <v>42802.86445601852</v>
      </c>
      <c r="E124" s="7">
        <f t="shared" si="6"/>
        <v>1.8171296323998831E-3</v>
      </c>
      <c r="F124" s="1">
        <v>1913</v>
      </c>
      <c r="G124" s="1" t="s">
        <v>200</v>
      </c>
      <c r="H124" s="1" t="s">
        <v>176</v>
      </c>
      <c r="I124" s="1" t="s">
        <v>11</v>
      </c>
      <c r="J124" s="1" t="s">
        <v>12</v>
      </c>
      <c r="K124" s="1">
        <v>1981</v>
      </c>
      <c r="L124">
        <f t="shared" ca="1" si="7"/>
        <v>41</v>
      </c>
      <c r="M124" t="str">
        <f t="shared" si="5"/>
        <v>Sun</v>
      </c>
      <c r="N124" t="str">
        <f t="shared" si="4"/>
        <v>Henry St &amp; Grand St to Broadway &amp; W 24 St</v>
      </c>
    </row>
    <row r="125" spans="1:14" ht="15.75" customHeight="1" x14ac:dyDescent="0.35">
      <c r="A125" s="1">
        <v>3789757</v>
      </c>
      <c r="B125" s="9">
        <v>42859</v>
      </c>
      <c r="C125" s="13">
        <v>42839.511956018519</v>
      </c>
      <c r="D125" s="13">
        <v>42839.526226851849</v>
      </c>
      <c r="E125" s="7">
        <f t="shared" si="6"/>
        <v>1.4270833329646848E-2</v>
      </c>
      <c r="F125" s="1">
        <v>2101</v>
      </c>
      <c r="G125" s="1" t="s">
        <v>164</v>
      </c>
      <c r="H125" s="1" t="s">
        <v>201</v>
      </c>
      <c r="I125" s="1" t="s">
        <v>11</v>
      </c>
      <c r="J125" s="1" t="s">
        <v>12</v>
      </c>
      <c r="K125" s="1">
        <v>1990</v>
      </c>
      <c r="L125">
        <f t="shared" ca="1" si="7"/>
        <v>32</v>
      </c>
      <c r="M125" t="str">
        <f t="shared" si="5"/>
        <v>Thu</v>
      </c>
      <c r="N125" t="str">
        <f t="shared" si="4"/>
        <v>E 51 St &amp; 1 Ave to Maiden Ln &amp; Pearl St</v>
      </c>
    </row>
    <row r="126" spans="1:14" ht="15.75" customHeight="1" x14ac:dyDescent="0.35">
      <c r="A126" s="1">
        <v>5351922</v>
      </c>
      <c r="B126" s="9">
        <v>42891</v>
      </c>
      <c r="C126" s="13">
        <v>42843.709652777776</v>
      </c>
      <c r="D126" s="13">
        <v>42843.720219907409</v>
      </c>
      <c r="E126" s="7">
        <f t="shared" si="6"/>
        <v>1.0567129633272998E-2</v>
      </c>
      <c r="F126" s="1">
        <v>1754</v>
      </c>
      <c r="G126" s="1" t="s">
        <v>202</v>
      </c>
      <c r="H126" s="1" t="s">
        <v>203</v>
      </c>
      <c r="I126" s="1" t="s">
        <v>11</v>
      </c>
      <c r="J126" s="1" t="s">
        <v>12</v>
      </c>
      <c r="K126" s="1">
        <v>1987</v>
      </c>
      <c r="L126">
        <f t="shared" ca="1" si="7"/>
        <v>35</v>
      </c>
      <c r="M126" t="str">
        <f t="shared" si="5"/>
        <v>Mon</v>
      </c>
      <c r="N126" t="str">
        <f t="shared" ref="N126:N189" si="8">CONCATENATE(G126, " ", "to"," ", H126)</f>
        <v>South St &amp; Gouverneur Ln to Richards St &amp; Delavan St</v>
      </c>
    </row>
    <row r="127" spans="1:14" ht="15.75" customHeight="1" x14ac:dyDescent="0.35">
      <c r="A127" s="1">
        <v>4776884</v>
      </c>
      <c r="B127" s="9">
        <v>42879</v>
      </c>
      <c r="C127" s="13">
        <v>42834.847372685188</v>
      </c>
      <c r="D127" s="13">
        <v>42834.854189814818</v>
      </c>
      <c r="E127" s="7">
        <f t="shared" si="6"/>
        <v>6.8171296297805384E-3</v>
      </c>
      <c r="F127" s="1">
        <v>1792</v>
      </c>
      <c r="G127" s="1" t="s">
        <v>204</v>
      </c>
      <c r="H127" s="1" t="s">
        <v>205</v>
      </c>
      <c r="I127" s="1" t="s">
        <v>11</v>
      </c>
      <c r="J127" s="1" t="s">
        <v>12</v>
      </c>
      <c r="K127" s="1">
        <v>1963</v>
      </c>
      <c r="L127">
        <f t="shared" ca="1" si="7"/>
        <v>59</v>
      </c>
      <c r="M127" t="str">
        <f t="shared" si="5"/>
        <v>Wed</v>
      </c>
      <c r="N127" t="str">
        <f t="shared" si="8"/>
        <v>Christopher St &amp; Greenwich St to Amsterdam Ave &amp; W 79 St</v>
      </c>
    </row>
    <row r="128" spans="1:14" ht="15.75" customHeight="1" x14ac:dyDescent="0.35">
      <c r="A128" s="1">
        <v>6224775</v>
      </c>
      <c r="B128" s="9">
        <v>42907</v>
      </c>
      <c r="C128" s="13">
        <v>42770.779942129629</v>
      </c>
      <c r="D128" s="13">
        <v>42770.785219907404</v>
      </c>
      <c r="E128" s="7">
        <f t="shared" si="6"/>
        <v>5.277777774608694E-3</v>
      </c>
      <c r="F128" s="1">
        <v>859</v>
      </c>
      <c r="G128" s="1" t="s">
        <v>97</v>
      </c>
      <c r="H128" s="1" t="s">
        <v>206</v>
      </c>
      <c r="I128" s="1" t="s">
        <v>11</v>
      </c>
      <c r="J128" s="1" t="s">
        <v>18</v>
      </c>
      <c r="K128" s="1">
        <v>1960</v>
      </c>
      <c r="L128">
        <f t="shared" ca="1" si="7"/>
        <v>62</v>
      </c>
      <c r="M128" t="str">
        <f t="shared" si="5"/>
        <v>Wed</v>
      </c>
      <c r="N128" t="str">
        <f t="shared" si="8"/>
        <v>W 43 St &amp; 6 Ave to W 53 St &amp; 10 Ave</v>
      </c>
    </row>
    <row r="129" spans="1:14" ht="15.75" customHeight="1" x14ac:dyDescent="0.35">
      <c r="A129" s="1">
        <v>6413999</v>
      </c>
      <c r="B129" s="9">
        <v>42910</v>
      </c>
      <c r="C129" s="13">
        <v>42897.049351851849</v>
      </c>
      <c r="D129" s="13">
        <v>42897.071493055555</v>
      </c>
      <c r="E129" s="7">
        <f t="shared" si="6"/>
        <v>2.2141203706269152E-2</v>
      </c>
      <c r="F129" s="1">
        <v>325</v>
      </c>
      <c r="G129" s="1" t="s">
        <v>207</v>
      </c>
      <c r="H129" s="1" t="s">
        <v>41</v>
      </c>
      <c r="I129" s="1" t="s">
        <v>11</v>
      </c>
      <c r="J129" s="1" t="s">
        <v>12</v>
      </c>
      <c r="K129" s="1">
        <v>1989</v>
      </c>
      <c r="L129">
        <f t="shared" ca="1" si="7"/>
        <v>33</v>
      </c>
      <c r="M129" t="str">
        <f t="shared" si="5"/>
        <v>Sat</v>
      </c>
      <c r="N129" t="str">
        <f t="shared" si="8"/>
        <v>E 32 St &amp; Park Ave to E 17 St &amp; Broadway</v>
      </c>
    </row>
    <row r="130" spans="1:14" ht="15.75" customHeight="1" x14ac:dyDescent="0.35">
      <c r="A130" s="1">
        <v>3028133</v>
      </c>
      <c r="B130" s="9">
        <v>42844</v>
      </c>
      <c r="C130" s="13">
        <v>42859.834479166668</v>
      </c>
      <c r="D130" s="13">
        <v>42859.858796296299</v>
      </c>
      <c r="E130" s="7">
        <f t="shared" si="6"/>
        <v>2.4317129631526768E-2</v>
      </c>
      <c r="F130" s="1">
        <v>198</v>
      </c>
      <c r="G130" s="1" t="s">
        <v>113</v>
      </c>
      <c r="H130" s="1" t="s">
        <v>138</v>
      </c>
      <c r="I130" s="1" t="s">
        <v>11</v>
      </c>
      <c r="J130" s="1" t="s">
        <v>12</v>
      </c>
      <c r="K130" s="1">
        <v>1980</v>
      </c>
      <c r="L130">
        <f t="shared" ca="1" si="7"/>
        <v>42</v>
      </c>
      <c r="M130" t="str">
        <f t="shared" ref="M130:M193" si="9">TEXT(B130, "ddd")</f>
        <v>Wed</v>
      </c>
      <c r="N130" t="str">
        <f t="shared" si="8"/>
        <v>West St &amp; Chambers St to Centre St &amp; Chambers St</v>
      </c>
    </row>
    <row r="131" spans="1:14" ht="15.75" customHeight="1" x14ac:dyDescent="0.35">
      <c r="A131" s="1">
        <v>3229794</v>
      </c>
      <c r="B131" s="9">
        <v>42848</v>
      </c>
      <c r="C131" s="13">
        <v>42891.733981481484</v>
      </c>
      <c r="D131" s="13">
        <v>42891.754293981481</v>
      </c>
      <c r="E131" s="7">
        <f t="shared" ref="E131:E194" si="10">D131-C131</f>
        <v>2.0312499997089617E-2</v>
      </c>
      <c r="F131" s="1">
        <v>835</v>
      </c>
      <c r="G131" s="1" t="s">
        <v>170</v>
      </c>
      <c r="H131" s="1" t="s">
        <v>208</v>
      </c>
      <c r="I131" s="1" t="s">
        <v>11</v>
      </c>
      <c r="J131" s="1" t="s">
        <v>12</v>
      </c>
      <c r="K131" s="1">
        <v>1964</v>
      </c>
      <c r="L131">
        <f t="shared" ref="L131:L194" ca="1" si="11">YEAR(NOW())-K131</f>
        <v>58</v>
      </c>
      <c r="M131" t="str">
        <f t="shared" si="9"/>
        <v>Sun</v>
      </c>
      <c r="N131" t="str">
        <f t="shared" si="8"/>
        <v>Central Park West &amp; W 102 St to Central Park West &amp; W 72 St</v>
      </c>
    </row>
    <row r="132" spans="1:14" ht="15.75" customHeight="1" x14ac:dyDescent="0.35">
      <c r="A132" s="1">
        <v>1297870</v>
      </c>
      <c r="B132" s="9">
        <v>42789</v>
      </c>
      <c r="C132" s="13">
        <v>42879.830694444441</v>
      </c>
      <c r="D132" s="13">
        <v>42879.851435185185</v>
      </c>
      <c r="E132" s="7">
        <f t="shared" si="10"/>
        <v>2.0740740743349306E-2</v>
      </c>
      <c r="F132" s="1">
        <v>511</v>
      </c>
      <c r="G132" s="1" t="s">
        <v>209</v>
      </c>
      <c r="H132" s="1" t="s">
        <v>127</v>
      </c>
      <c r="I132" s="1" t="s">
        <v>11</v>
      </c>
      <c r="J132" s="1" t="s">
        <v>12</v>
      </c>
      <c r="K132" s="1">
        <v>1981</v>
      </c>
      <c r="L132">
        <f t="shared" ca="1" si="11"/>
        <v>41</v>
      </c>
      <c r="M132" t="str">
        <f t="shared" si="9"/>
        <v>Thu</v>
      </c>
      <c r="N132" t="str">
        <f t="shared" si="8"/>
        <v>W 49 St &amp; 8 Ave to E 59 St &amp; Madison Ave</v>
      </c>
    </row>
    <row r="133" spans="1:14" ht="15.75" customHeight="1" x14ac:dyDescent="0.35">
      <c r="A133" s="1">
        <v>1779232</v>
      </c>
      <c r="B133" s="9">
        <v>42803</v>
      </c>
      <c r="C133" s="13">
        <v>42907.490624999999</v>
      </c>
      <c r="D133" s="13">
        <v>42907.500578703701</v>
      </c>
      <c r="E133" s="7">
        <f t="shared" si="10"/>
        <v>9.9537037021946162E-3</v>
      </c>
      <c r="F133" s="1">
        <v>569</v>
      </c>
      <c r="G133" s="1" t="s">
        <v>210</v>
      </c>
      <c r="H133" s="1" t="s">
        <v>211</v>
      </c>
      <c r="I133" s="1" t="s">
        <v>11</v>
      </c>
      <c r="J133" s="1" t="s">
        <v>12</v>
      </c>
      <c r="K133" s="1">
        <v>1993</v>
      </c>
      <c r="L133">
        <f t="shared" ca="1" si="11"/>
        <v>29</v>
      </c>
      <c r="M133" t="str">
        <f t="shared" si="9"/>
        <v>Thu</v>
      </c>
      <c r="N133" t="str">
        <f t="shared" si="8"/>
        <v>Columbia St &amp; Rivington St to Division St &amp; Bowery</v>
      </c>
    </row>
    <row r="134" spans="1:14" ht="15.75" customHeight="1" x14ac:dyDescent="0.35">
      <c r="A134" s="1">
        <v>1669014</v>
      </c>
      <c r="B134" s="9">
        <v>42800</v>
      </c>
      <c r="C134" s="13">
        <v>42910.619849537034</v>
      </c>
      <c r="D134" s="13">
        <v>42910.623611111114</v>
      </c>
      <c r="E134" s="7">
        <f t="shared" si="10"/>
        <v>3.761574080272112E-3</v>
      </c>
      <c r="F134" s="1">
        <v>1686</v>
      </c>
      <c r="G134" s="1" t="s">
        <v>212</v>
      </c>
      <c r="H134" s="1" t="s">
        <v>213</v>
      </c>
      <c r="I134" s="1" t="s">
        <v>28</v>
      </c>
      <c r="J134" s="27" t="s">
        <v>520</v>
      </c>
      <c r="K134" s="26">
        <v>0</v>
      </c>
      <c r="L134">
        <f t="shared" ca="1" si="11"/>
        <v>2022</v>
      </c>
      <c r="M134" t="str">
        <f t="shared" si="9"/>
        <v>Mon</v>
      </c>
      <c r="N134" t="str">
        <f t="shared" si="8"/>
        <v>Centre St &amp; Worth St to Clinton St &amp; Tillary St</v>
      </c>
    </row>
    <row r="135" spans="1:14" ht="15.75" customHeight="1" x14ac:dyDescent="0.35">
      <c r="A135" s="1">
        <v>6170127</v>
      </c>
      <c r="B135" s="9">
        <v>42906</v>
      </c>
      <c r="C135" s="13">
        <v>42844.284571759257</v>
      </c>
      <c r="D135" s="13">
        <v>42844.286863425928</v>
      </c>
      <c r="E135" s="7">
        <f t="shared" si="10"/>
        <v>2.2916666712262668E-3</v>
      </c>
      <c r="F135" s="1">
        <v>1464</v>
      </c>
      <c r="G135" s="1" t="s">
        <v>214</v>
      </c>
      <c r="H135" s="1" t="s">
        <v>138</v>
      </c>
      <c r="I135" s="1" t="s">
        <v>11</v>
      </c>
      <c r="J135" s="1" t="s">
        <v>12</v>
      </c>
      <c r="K135" s="1">
        <v>1968</v>
      </c>
      <c r="L135">
        <f t="shared" ca="1" si="11"/>
        <v>54</v>
      </c>
      <c r="M135" t="str">
        <f t="shared" si="9"/>
        <v>Tue</v>
      </c>
      <c r="N135" t="str">
        <f t="shared" si="8"/>
        <v>Carroll St &amp; Smith St to Centre St &amp; Chambers St</v>
      </c>
    </row>
    <row r="136" spans="1:14" ht="15.75" customHeight="1" x14ac:dyDescent="0.35">
      <c r="A136" s="1">
        <v>3712090</v>
      </c>
      <c r="B136" s="9">
        <v>42858</v>
      </c>
      <c r="C136" s="13">
        <v>42848.751712962963</v>
      </c>
      <c r="D136" s="13">
        <v>42848.761388888888</v>
      </c>
      <c r="E136" s="7">
        <f t="shared" si="10"/>
        <v>9.6759259249665774E-3</v>
      </c>
      <c r="F136" s="1">
        <v>4552</v>
      </c>
      <c r="G136" s="1" t="s">
        <v>103</v>
      </c>
      <c r="H136" s="1" t="s">
        <v>215</v>
      </c>
      <c r="I136" s="1" t="s">
        <v>28</v>
      </c>
      <c r="J136" s="27" t="s">
        <v>520</v>
      </c>
      <c r="K136" s="26">
        <v>0</v>
      </c>
      <c r="L136">
        <f t="shared" ca="1" si="11"/>
        <v>2022</v>
      </c>
      <c r="M136" t="str">
        <f t="shared" si="9"/>
        <v>Wed</v>
      </c>
      <c r="N136" t="str">
        <f t="shared" si="8"/>
        <v>W 34 St &amp; 11 Ave to Fulton St &amp; Broadway</v>
      </c>
    </row>
    <row r="137" spans="1:14" ht="15.75" customHeight="1" x14ac:dyDescent="0.35">
      <c r="A137" s="1">
        <v>5529352</v>
      </c>
      <c r="B137" s="9">
        <v>42894</v>
      </c>
      <c r="C137" s="13">
        <v>42789.338587962964</v>
      </c>
      <c r="D137" s="13">
        <v>42789.344502314816</v>
      </c>
      <c r="E137" s="7">
        <f t="shared" si="10"/>
        <v>5.914351851970423E-3</v>
      </c>
      <c r="F137" s="1">
        <v>1909</v>
      </c>
      <c r="G137" s="1" t="s">
        <v>112</v>
      </c>
      <c r="H137" s="1" t="s">
        <v>216</v>
      </c>
      <c r="I137" s="1" t="s">
        <v>28</v>
      </c>
      <c r="J137" s="27" t="s">
        <v>520</v>
      </c>
      <c r="K137" s="26">
        <v>0</v>
      </c>
      <c r="L137">
        <f t="shared" ca="1" si="11"/>
        <v>2022</v>
      </c>
      <c r="M137" t="str">
        <f t="shared" si="9"/>
        <v>Thu</v>
      </c>
      <c r="N137" t="str">
        <f t="shared" si="8"/>
        <v>Washington St &amp; Gansevoort St to W 46 St &amp; 11 Ave</v>
      </c>
    </row>
    <row r="138" spans="1:14" ht="15.75" customHeight="1" x14ac:dyDescent="0.35">
      <c r="A138" s="1">
        <v>6467971</v>
      </c>
      <c r="B138" s="9">
        <v>42911</v>
      </c>
      <c r="C138" s="13">
        <v>42803.478703703702</v>
      </c>
      <c r="D138" s="13">
        <v>42803.485289351855</v>
      </c>
      <c r="E138" s="7">
        <f t="shared" si="10"/>
        <v>6.5856481523951516E-3</v>
      </c>
      <c r="F138" s="1">
        <v>1479</v>
      </c>
      <c r="G138" s="1" t="s">
        <v>217</v>
      </c>
      <c r="H138" s="1" t="s">
        <v>218</v>
      </c>
      <c r="I138" s="1" t="s">
        <v>28</v>
      </c>
      <c r="J138" s="27" t="s">
        <v>520</v>
      </c>
      <c r="K138" s="26">
        <v>0</v>
      </c>
      <c r="L138">
        <f t="shared" ca="1" si="11"/>
        <v>2022</v>
      </c>
      <c r="M138" t="str">
        <f t="shared" si="9"/>
        <v>Sun</v>
      </c>
      <c r="N138" t="str">
        <f t="shared" si="8"/>
        <v>E 66 St &amp; Madison Ave to 5 Ave &amp; E 103 St</v>
      </c>
    </row>
    <row r="139" spans="1:14" ht="15.75" customHeight="1" x14ac:dyDescent="0.35">
      <c r="A139" s="1">
        <v>6353718</v>
      </c>
      <c r="B139" s="9">
        <v>42909</v>
      </c>
      <c r="C139" s="13">
        <v>42800.498506944445</v>
      </c>
      <c r="D139" s="13">
        <v>42800.518020833333</v>
      </c>
      <c r="E139" s="7">
        <f t="shared" si="10"/>
        <v>1.95138888884685E-2</v>
      </c>
      <c r="F139" s="1">
        <v>335</v>
      </c>
      <c r="G139" s="1" t="s">
        <v>173</v>
      </c>
      <c r="H139" s="1" t="s">
        <v>219</v>
      </c>
      <c r="I139" s="1" t="s">
        <v>11</v>
      </c>
      <c r="J139" s="1" t="s">
        <v>18</v>
      </c>
      <c r="K139" s="1">
        <v>1968</v>
      </c>
      <c r="L139">
        <f t="shared" ca="1" si="11"/>
        <v>54</v>
      </c>
      <c r="M139" t="str">
        <f t="shared" si="9"/>
        <v>Fri</v>
      </c>
      <c r="N139" t="str">
        <f t="shared" si="8"/>
        <v>Clinton St &amp; Joralemon St to Cadman Plaza E &amp; Red Cross Pl</v>
      </c>
    </row>
    <row r="140" spans="1:14" ht="15.75" customHeight="1" x14ac:dyDescent="0.35">
      <c r="A140" s="1">
        <v>775802</v>
      </c>
      <c r="B140" s="9">
        <v>42768</v>
      </c>
      <c r="C140" s="13">
        <v>42906.670775462961</v>
      </c>
      <c r="D140" s="13">
        <v>42906.687731481485</v>
      </c>
      <c r="E140" s="7">
        <f t="shared" si="10"/>
        <v>1.6956018524069805E-2</v>
      </c>
      <c r="F140" s="1">
        <v>239</v>
      </c>
      <c r="G140" s="1" t="s">
        <v>220</v>
      </c>
      <c r="H140" s="1" t="s">
        <v>221</v>
      </c>
      <c r="I140" s="1" t="s">
        <v>11</v>
      </c>
      <c r="J140" s="1" t="s">
        <v>12</v>
      </c>
      <c r="K140" s="1">
        <v>1997</v>
      </c>
      <c r="L140">
        <f t="shared" ca="1" si="11"/>
        <v>25</v>
      </c>
      <c r="M140" t="str">
        <f t="shared" si="9"/>
        <v>Thu</v>
      </c>
      <c r="N140" t="str">
        <f t="shared" si="8"/>
        <v>W 13 St &amp; 5 Ave to Sullivan St &amp; Washington Sq</v>
      </c>
    </row>
    <row r="141" spans="1:14" ht="15.75" customHeight="1" x14ac:dyDescent="0.35">
      <c r="A141" s="1">
        <v>836946</v>
      </c>
      <c r="B141" s="9">
        <v>42770</v>
      </c>
      <c r="C141" s="13">
        <v>42858.680590277778</v>
      </c>
      <c r="D141" s="13">
        <v>42858.733287037037</v>
      </c>
      <c r="E141" s="7">
        <f t="shared" si="10"/>
        <v>5.2696759259561077E-2</v>
      </c>
      <c r="F141" s="1">
        <v>449</v>
      </c>
      <c r="G141" s="1" t="s">
        <v>222</v>
      </c>
      <c r="H141" s="1" t="s">
        <v>151</v>
      </c>
      <c r="I141" s="1" t="s">
        <v>11</v>
      </c>
      <c r="J141" s="1" t="s">
        <v>12</v>
      </c>
      <c r="K141" s="1">
        <v>1978</v>
      </c>
      <c r="L141">
        <f t="shared" ca="1" si="11"/>
        <v>44</v>
      </c>
      <c r="M141" t="str">
        <f t="shared" si="9"/>
        <v>Sat</v>
      </c>
      <c r="N141" t="str">
        <f t="shared" si="8"/>
        <v>Berkeley Pl &amp; 7 Ave to Bergen St &amp; Smith St</v>
      </c>
    </row>
    <row r="142" spans="1:14" ht="15.75" customHeight="1" x14ac:dyDescent="0.35">
      <c r="A142" s="1">
        <v>2432181</v>
      </c>
      <c r="B142" s="9">
        <v>42831</v>
      </c>
      <c r="C142" s="13">
        <v>42894.801863425928</v>
      </c>
      <c r="D142" s="13">
        <v>42894.823958333334</v>
      </c>
      <c r="E142" s="7">
        <f t="shared" si="10"/>
        <v>2.2094907406426501E-2</v>
      </c>
      <c r="F142" s="1">
        <v>81</v>
      </c>
      <c r="G142" s="1" t="s">
        <v>223</v>
      </c>
      <c r="H142" s="1" t="s">
        <v>221</v>
      </c>
      <c r="I142" s="1" t="s">
        <v>11</v>
      </c>
      <c r="J142" s="1" t="s">
        <v>12</v>
      </c>
      <c r="K142" s="1">
        <v>1992</v>
      </c>
      <c r="L142">
        <f t="shared" ca="1" si="11"/>
        <v>30</v>
      </c>
      <c r="M142" t="str">
        <f t="shared" si="9"/>
        <v>Thu</v>
      </c>
      <c r="N142" t="str">
        <f t="shared" si="8"/>
        <v>MacDougal St &amp; Washington Sq to Sullivan St &amp; Washington Sq</v>
      </c>
    </row>
    <row r="143" spans="1:14" ht="15.75" customHeight="1" x14ac:dyDescent="0.35">
      <c r="A143" s="1">
        <v>6647928</v>
      </c>
      <c r="B143" s="9">
        <v>42914</v>
      </c>
      <c r="C143" s="13">
        <v>42911.606585648151</v>
      </c>
      <c r="D143" s="13">
        <v>42911.623703703706</v>
      </c>
      <c r="E143" s="7">
        <f t="shared" si="10"/>
        <v>1.7118055555329192E-2</v>
      </c>
      <c r="F143" s="1">
        <v>619</v>
      </c>
      <c r="G143" s="1" t="s">
        <v>76</v>
      </c>
      <c r="H143" s="1" t="s">
        <v>221</v>
      </c>
      <c r="I143" s="1" t="s">
        <v>11</v>
      </c>
      <c r="J143" s="1" t="s">
        <v>12</v>
      </c>
      <c r="K143" s="1">
        <v>1986</v>
      </c>
      <c r="L143">
        <f t="shared" ca="1" si="11"/>
        <v>36</v>
      </c>
      <c r="M143" t="str">
        <f t="shared" si="9"/>
        <v>Wed</v>
      </c>
      <c r="N143" t="str">
        <f t="shared" si="8"/>
        <v>Broadway &amp; W 29 St to Sullivan St &amp; Washington Sq</v>
      </c>
    </row>
    <row r="144" spans="1:14" ht="15.75" customHeight="1" x14ac:dyDescent="0.35">
      <c r="A144" s="1">
        <v>6171939</v>
      </c>
      <c r="B144" s="9">
        <v>42906</v>
      </c>
      <c r="C144" s="13">
        <v>42909.444421296299</v>
      </c>
      <c r="D144" s="13">
        <v>42909.448310185187</v>
      </c>
      <c r="E144" s="7">
        <f t="shared" si="10"/>
        <v>3.8888888884685002E-3</v>
      </c>
      <c r="F144" s="1">
        <v>2132</v>
      </c>
      <c r="G144" s="1" t="s">
        <v>224</v>
      </c>
      <c r="H144" s="1" t="s">
        <v>225</v>
      </c>
      <c r="I144" s="1" t="s">
        <v>11</v>
      </c>
      <c r="J144" s="1" t="s">
        <v>18</v>
      </c>
      <c r="K144" s="1">
        <v>1977</v>
      </c>
      <c r="L144">
        <f t="shared" ca="1" si="11"/>
        <v>45</v>
      </c>
      <c r="M144" t="str">
        <f t="shared" si="9"/>
        <v>Tue</v>
      </c>
      <c r="N144" t="str">
        <f t="shared" si="8"/>
        <v>FDR Drive &amp; E 35 St to 31 St &amp; Thomson Ave</v>
      </c>
    </row>
    <row r="145" spans="1:14" ht="15.75" customHeight="1" x14ac:dyDescent="0.35">
      <c r="A145" s="1">
        <v>4837234</v>
      </c>
      <c r="B145" s="9">
        <v>42881</v>
      </c>
      <c r="C145" s="13">
        <v>42768.512800925928</v>
      </c>
      <c r="D145" s="13">
        <v>42768.5155787037</v>
      </c>
      <c r="E145" s="7">
        <f t="shared" si="10"/>
        <v>2.7777777722803876E-3</v>
      </c>
      <c r="F145" s="1">
        <v>1278</v>
      </c>
      <c r="G145" s="1" t="s">
        <v>112</v>
      </c>
      <c r="H145" s="1" t="s">
        <v>32</v>
      </c>
      <c r="I145" s="1" t="s">
        <v>11</v>
      </c>
      <c r="J145" s="1" t="s">
        <v>12</v>
      </c>
      <c r="K145" s="1">
        <v>1967</v>
      </c>
      <c r="L145">
        <f t="shared" ca="1" si="11"/>
        <v>55</v>
      </c>
      <c r="M145" t="str">
        <f t="shared" si="9"/>
        <v>Fri</v>
      </c>
      <c r="N145" t="str">
        <f t="shared" si="8"/>
        <v>Washington St &amp; Gansevoort St to Little West St &amp; 1 Pl</v>
      </c>
    </row>
    <row r="146" spans="1:14" ht="15.75" customHeight="1" x14ac:dyDescent="0.35">
      <c r="A146" s="1">
        <v>5478620</v>
      </c>
      <c r="B146" s="9">
        <v>42894</v>
      </c>
      <c r="C146" s="13">
        <v>42770.631203703706</v>
      </c>
      <c r="D146" s="13">
        <v>42770.636412037034</v>
      </c>
      <c r="E146" s="7">
        <f t="shared" si="10"/>
        <v>5.2083333284826949E-3</v>
      </c>
      <c r="F146" s="1">
        <v>116</v>
      </c>
      <c r="G146" s="1" t="s">
        <v>180</v>
      </c>
      <c r="H146" s="1" t="s">
        <v>146</v>
      </c>
      <c r="I146" s="1" t="s">
        <v>11</v>
      </c>
      <c r="J146" s="1" t="s">
        <v>12</v>
      </c>
      <c r="K146" s="1">
        <v>1990</v>
      </c>
      <c r="L146">
        <f t="shared" ca="1" si="11"/>
        <v>32</v>
      </c>
      <c r="M146" t="str">
        <f t="shared" si="9"/>
        <v>Thu</v>
      </c>
      <c r="N146" t="str">
        <f t="shared" si="8"/>
        <v>E 31 St &amp; 3 Ave to E 33 St &amp; 2 Ave</v>
      </c>
    </row>
    <row r="147" spans="1:14" ht="15.75" customHeight="1" x14ac:dyDescent="0.35">
      <c r="A147" s="1">
        <v>72902</v>
      </c>
      <c r="B147" s="9">
        <v>42739</v>
      </c>
      <c r="C147" s="13">
        <v>42831.30609953704</v>
      </c>
      <c r="D147" s="13">
        <v>42831.307037037041</v>
      </c>
      <c r="E147" s="7">
        <f t="shared" si="10"/>
        <v>9.3750000087311491E-4</v>
      </c>
      <c r="F147" s="1">
        <v>135</v>
      </c>
      <c r="G147" s="1" t="s">
        <v>197</v>
      </c>
      <c r="H147" s="1" t="s">
        <v>30</v>
      </c>
      <c r="I147" s="1" t="s">
        <v>11</v>
      </c>
      <c r="J147" s="1" t="s">
        <v>12</v>
      </c>
      <c r="K147" s="1">
        <v>1991</v>
      </c>
      <c r="L147">
        <f t="shared" ca="1" si="11"/>
        <v>31</v>
      </c>
      <c r="M147" t="str">
        <f t="shared" si="9"/>
        <v>Wed</v>
      </c>
      <c r="N147" t="str">
        <f t="shared" si="8"/>
        <v>2 Ave &amp; E 31 St to E 25 St &amp; 2 Ave</v>
      </c>
    </row>
    <row r="148" spans="1:14" ht="15.75" customHeight="1" x14ac:dyDescent="0.35">
      <c r="A148" s="1">
        <v>2142023</v>
      </c>
      <c r="B148" s="9">
        <v>42822</v>
      </c>
      <c r="C148" s="13">
        <v>42914.490983796299</v>
      </c>
      <c r="D148" s="13">
        <v>42914.498159722221</v>
      </c>
      <c r="E148" s="7">
        <f t="shared" si="10"/>
        <v>7.175925922638271E-3</v>
      </c>
      <c r="F148" s="1">
        <v>292</v>
      </c>
      <c r="G148" s="1" t="s">
        <v>153</v>
      </c>
      <c r="H148" s="1" t="s">
        <v>226</v>
      </c>
      <c r="I148" s="1" t="s">
        <v>11</v>
      </c>
      <c r="J148" s="1" t="s">
        <v>12</v>
      </c>
      <c r="K148" s="1">
        <v>1986</v>
      </c>
      <c r="L148">
        <f t="shared" ca="1" si="11"/>
        <v>36</v>
      </c>
      <c r="M148" t="str">
        <f t="shared" si="9"/>
        <v>Tue</v>
      </c>
      <c r="N148" t="str">
        <f t="shared" si="8"/>
        <v>11 Ave &amp; W 41 St to W 42 St &amp; 8 Ave</v>
      </c>
    </row>
    <row r="149" spans="1:14" ht="15.75" customHeight="1" x14ac:dyDescent="0.35">
      <c r="A149" s="1">
        <v>5644756</v>
      </c>
      <c r="B149" s="9">
        <v>42896</v>
      </c>
      <c r="C149" s="13">
        <v>42906.69091435185</v>
      </c>
      <c r="D149" s="13">
        <v>42906.715590277781</v>
      </c>
      <c r="E149" s="7">
        <f t="shared" si="10"/>
        <v>2.4675925931660458E-2</v>
      </c>
      <c r="F149" s="1">
        <v>1288</v>
      </c>
      <c r="G149" s="1" t="s">
        <v>176</v>
      </c>
      <c r="H149" s="1" t="s">
        <v>227</v>
      </c>
      <c r="I149" s="1" t="s">
        <v>11</v>
      </c>
      <c r="J149" s="1" t="s">
        <v>12</v>
      </c>
      <c r="K149" s="1">
        <v>1976</v>
      </c>
      <c r="L149">
        <f t="shared" ca="1" si="11"/>
        <v>46</v>
      </c>
      <c r="M149" t="str">
        <f t="shared" si="9"/>
        <v>Sat</v>
      </c>
      <c r="N149" t="str">
        <f t="shared" si="8"/>
        <v>Broadway &amp; W 24 St to Canal St &amp; Rutgers St</v>
      </c>
    </row>
    <row r="150" spans="1:14" ht="15.75" customHeight="1" x14ac:dyDescent="0.35">
      <c r="A150" s="1">
        <v>6672567</v>
      </c>
      <c r="B150" s="9">
        <v>42914</v>
      </c>
      <c r="C150" s="13">
        <v>42881.704236111109</v>
      </c>
      <c r="D150" s="13">
        <v>42881.719027777777</v>
      </c>
      <c r="E150" s="7">
        <f t="shared" si="10"/>
        <v>1.4791666668315884E-2</v>
      </c>
      <c r="F150" s="1">
        <v>317</v>
      </c>
      <c r="G150" s="1" t="s">
        <v>10</v>
      </c>
      <c r="H150" s="1" t="s">
        <v>228</v>
      </c>
      <c r="I150" s="1" t="s">
        <v>11</v>
      </c>
      <c r="J150" s="1" t="s">
        <v>12</v>
      </c>
      <c r="K150" s="1">
        <v>1964</v>
      </c>
      <c r="L150">
        <f t="shared" ca="1" si="11"/>
        <v>58</v>
      </c>
      <c r="M150" t="str">
        <f t="shared" si="9"/>
        <v>Wed</v>
      </c>
      <c r="N150" t="str">
        <f t="shared" si="8"/>
        <v>W Broadway &amp; Spring St to Howard St &amp; Centre St</v>
      </c>
    </row>
    <row r="151" spans="1:14" ht="15.75" customHeight="1" x14ac:dyDescent="0.35">
      <c r="A151" s="1">
        <v>233335</v>
      </c>
      <c r="B151" s="9">
        <v>42747</v>
      </c>
      <c r="C151" s="13">
        <v>42894.264421296299</v>
      </c>
      <c r="D151" s="13">
        <v>42894.265763888892</v>
      </c>
      <c r="E151" s="7">
        <f t="shared" si="10"/>
        <v>1.3425925935734995E-3</v>
      </c>
      <c r="F151" s="1">
        <v>1255</v>
      </c>
      <c r="G151" s="1" t="s">
        <v>226</v>
      </c>
      <c r="H151" s="1" t="s">
        <v>170</v>
      </c>
      <c r="I151" s="1" t="s">
        <v>11</v>
      </c>
      <c r="J151" s="1" t="s">
        <v>12</v>
      </c>
      <c r="K151" s="1">
        <v>1981</v>
      </c>
      <c r="L151">
        <f t="shared" ca="1" si="11"/>
        <v>41</v>
      </c>
      <c r="M151" t="str">
        <f t="shared" si="9"/>
        <v>Thu</v>
      </c>
      <c r="N151" t="str">
        <f t="shared" si="8"/>
        <v>W 42 St &amp; 8 Ave to Central Park West &amp; W 102 St</v>
      </c>
    </row>
    <row r="152" spans="1:14" ht="15.75" customHeight="1" x14ac:dyDescent="0.35">
      <c r="A152" s="1">
        <v>1884535</v>
      </c>
      <c r="B152" s="9">
        <v>42811</v>
      </c>
      <c r="C152" s="13">
        <v>42739.960381944446</v>
      </c>
      <c r="D152" s="13">
        <v>42739.961944444447</v>
      </c>
      <c r="E152" s="7">
        <f t="shared" si="10"/>
        <v>1.5625000014551915E-3</v>
      </c>
      <c r="F152" s="1">
        <v>503</v>
      </c>
      <c r="G152" s="1" t="s">
        <v>229</v>
      </c>
      <c r="H152" s="1" t="s">
        <v>114</v>
      </c>
      <c r="I152" s="1" t="s">
        <v>11</v>
      </c>
      <c r="J152" s="1" t="s">
        <v>12</v>
      </c>
      <c r="K152" s="1">
        <v>1987</v>
      </c>
      <c r="L152">
        <f t="shared" ca="1" si="11"/>
        <v>35</v>
      </c>
      <c r="M152" t="str">
        <f t="shared" si="9"/>
        <v>Fri</v>
      </c>
      <c r="N152" t="str">
        <f t="shared" si="8"/>
        <v>E 65 St &amp; 2 Ave to E 85 St &amp; 3 Ave</v>
      </c>
    </row>
    <row r="153" spans="1:14" ht="15.75" customHeight="1" x14ac:dyDescent="0.35">
      <c r="A153" s="1">
        <v>5321258</v>
      </c>
      <c r="B153" s="9">
        <v>42891</v>
      </c>
      <c r="C153" s="13">
        <v>42822.376631944448</v>
      </c>
      <c r="D153" s="13">
        <v>42822.380011574074</v>
      </c>
      <c r="E153" s="7">
        <f t="shared" si="10"/>
        <v>3.379629626579117E-3</v>
      </c>
      <c r="F153" s="1">
        <v>1812</v>
      </c>
      <c r="G153" s="1" t="s">
        <v>230</v>
      </c>
      <c r="H153" s="1" t="s">
        <v>226</v>
      </c>
      <c r="I153" s="1" t="s">
        <v>11</v>
      </c>
      <c r="J153" s="1" t="s">
        <v>12</v>
      </c>
      <c r="K153" s="1">
        <v>1969</v>
      </c>
      <c r="L153">
        <f t="shared" ca="1" si="11"/>
        <v>53</v>
      </c>
      <c r="M153" t="str">
        <f t="shared" si="9"/>
        <v>Mon</v>
      </c>
      <c r="N153" t="str">
        <f t="shared" si="8"/>
        <v>Murray St &amp; West St to W 42 St &amp; 8 Ave</v>
      </c>
    </row>
    <row r="154" spans="1:14" ht="15.75" customHeight="1" x14ac:dyDescent="0.35">
      <c r="A154" s="1">
        <v>3744138</v>
      </c>
      <c r="B154" s="9">
        <v>42859</v>
      </c>
      <c r="C154" s="13">
        <v>42896.716354166667</v>
      </c>
      <c r="D154" s="13">
        <v>42896.731273148151</v>
      </c>
      <c r="E154" s="7">
        <f t="shared" si="10"/>
        <v>1.491898148378823E-2</v>
      </c>
      <c r="F154" s="1">
        <v>651</v>
      </c>
      <c r="G154" s="1" t="s">
        <v>231</v>
      </c>
      <c r="H154" s="1" t="s">
        <v>232</v>
      </c>
      <c r="I154" s="1" t="s">
        <v>11</v>
      </c>
      <c r="J154" s="1" t="s">
        <v>12</v>
      </c>
      <c r="K154" s="1">
        <v>1973</v>
      </c>
      <c r="L154">
        <f t="shared" ca="1" si="11"/>
        <v>49</v>
      </c>
      <c r="M154" t="str">
        <f t="shared" si="9"/>
        <v>Thu</v>
      </c>
      <c r="N154" t="str">
        <f t="shared" si="8"/>
        <v>President St &amp; Henry St to Schermerhorn St &amp; Court St</v>
      </c>
    </row>
    <row r="155" spans="1:14" ht="15.75" customHeight="1" x14ac:dyDescent="0.35">
      <c r="A155" s="1">
        <v>3018843</v>
      </c>
      <c r="B155" s="9">
        <v>42843</v>
      </c>
      <c r="C155" s="13">
        <v>42914.753067129626</v>
      </c>
      <c r="D155" s="13">
        <v>42914.756747685184</v>
      </c>
      <c r="E155" s="7">
        <f t="shared" si="10"/>
        <v>3.6805555573664606E-3</v>
      </c>
      <c r="F155" s="1">
        <v>1619</v>
      </c>
      <c r="G155" s="1" t="s">
        <v>74</v>
      </c>
      <c r="H155" s="1" t="s">
        <v>196</v>
      </c>
      <c r="I155" s="1" t="s">
        <v>11</v>
      </c>
      <c r="J155" s="1" t="s">
        <v>18</v>
      </c>
      <c r="K155" s="1">
        <v>1980</v>
      </c>
      <c r="L155">
        <f t="shared" ca="1" si="11"/>
        <v>42</v>
      </c>
      <c r="M155" t="str">
        <f t="shared" si="9"/>
        <v>Tue</v>
      </c>
      <c r="N155" t="str">
        <f t="shared" si="8"/>
        <v>8 Ave &amp; W 52 St to 6 Ave &amp; Canal St</v>
      </c>
    </row>
    <row r="156" spans="1:14" ht="15.75" customHeight="1" x14ac:dyDescent="0.35">
      <c r="A156" s="1">
        <v>2316085</v>
      </c>
      <c r="B156" s="9">
        <v>42828</v>
      </c>
      <c r="C156" s="13">
        <v>42747.721342592595</v>
      </c>
      <c r="D156" s="13">
        <v>42747.735868055555</v>
      </c>
      <c r="E156" s="7">
        <f t="shared" si="10"/>
        <v>1.452546296059154E-2</v>
      </c>
      <c r="F156" s="1">
        <v>670</v>
      </c>
      <c r="G156" s="1" t="s">
        <v>60</v>
      </c>
      <c r="H156" s="1" t="s">
        <v>186</v>
      </c>
      <c r="I156" s="1" t="s">
        <v>11</v>
      </c>
      <c r="J156" s="1" t="s">
        <v>12</v>
      </c>
      <c r="K156" s="1">
        <v>1979</v>
      </c>
      <c r="L156">
        <f t="shared" ca="1" si="11"/>
        <v>43</v>
      </c>
      <c r="M156" t="str">
        <f t="shared" si="9"/>
        <v>Mon</v>
      </c>
      <c r="N156" t="str">
        <f t="shared" si="8"/>
        <v>W 38 St &amp; 8 Ave to E 23 St &amp; 1 Ave</v>
      </c>
    </row>
    <row r="157" spans="1:14" ht="15.75" customHeight="1" x14ac:dyDescent="0.35">
      <c r="A157" s="1">
        <v>5887645</v>
      </c>
      <c r="B157" s="9">
        <v>42900</v>
      </c>
      <c r="C157" s="13">
        <v>42811.458807870367</v>
      </c>
      <c r="D157" s="13">
        <v>42811.464641203704</v>
      </c>
      <c r="E157" s="7">
        <f t="shared" si="10"/>
        <v>5.8333333363407291E-3</v>
      </c>
      <c r="F157" s="1">
        <v>1462</v>
      </c>
      <c r="G157" s="1" t="s">
        <v>201</v>
      </c>
      <c r="H157" s="1" t="s">
        <v>186</v>
      </c>
      <c r="I157" s="1" t="s">
        <v>11</v>
      </c>
      <c r="J157" s="1" t="s">
        <v>18</v>
      </c>
      <c r="K157" s="1">
        <v>1983</v>
      </c>
      <c r="L157">
        <f t="shared" ca="1" si="11"/>
        <v>39</v>
      </c>
      <c r="M157" t="str">
        <f t="shared" si="9"/>
        <v>Wed</v>
      </c>
      <c r="N157" t="str">
        <f t="shared" si="8"/>
        <v>Maiden Ln &amp; Pearl St to E 23 St &amp; 1 Ave</v>
      </c>
    </row>
    <row r="158" spans="1:14" ht="15.75" customHeight="1" x14ac:dyDescent="0.35">
      <c r="A158" s="1">
        <v>3013856</v>
      </c>
      <c r="B158" s="9">
        <v>42843</v>
      </c>
      <c r="C158" s="13">
        <v>42891.339479166665</v>
      </c>
      <c r="D158" s="13">
        <v>42891.360451388886</v>
      </c>
      <c r="E158" s="7">
        <f t="shared" si="10"/>
        <v>2.0972222220734693E-2</v>
      </c>
      <c r="F158" s="1">
        <v>690</v>
      </c>
      <c r="G158" s="1" t="s">
        <v>233</v>
      </c>
      <c r="H158" s="1" t="s">
        <v>101</v>
      </c>
      <c r="I158" s="1" t="s">
        <v>11</v>
      </c>
      <c r="J158" s="1" t="s">
        <v>12</v>
      </c>
      <c r="K158" s="1">
        <v>1960</v>
      </c>
      <c r="L158">
        <f t="shared" ca="1" si="11"/>
        <v>62</v>
      </c>
      <c r="M158" t="str">
        <f t="shared" si="9"/>
        <v>Tue</v>
      </c>
      <c r="N158" t="str">
        <f t="shared" si="8"/>
        <v>Norfolk St &amp; Broome St to S 5 Pl &amp; S 4 St</v>
      </c>
    </row>
    <row r="159" spans="1:14" ht="15.75" customHeight="1" x14ac:dyDescent="0.35">
      <c r="A159" s="1">
        <v>6351515</v>
      </c>
      <c r="B159" s="9">
        <v>42909</v>
      </c>
      <c r="C159" s="13">
        <v>42859.332592592589</v>
      </c>
      <c r="D159" s="13">
        <v>42859.340138888889</v>
      </c>
      <c r="E159" s="7">
        <f t="shared" si="10"/>
        <v>7.5462962995516136E-3</v>
      </c>
      <c r="F159" s="1">
        <v>829</v>
      </c>
      <c r="G159" s="1" t="s">
        <v>188</v>
      </c>
      <c r="H159" s="1" t="s">
        <v>234</v>
      </c>
      <c r="I159" s="1" t="s">
        <v>11</v>
      </c>
      <c r="J159" s="1" t="s">
        <v>12</v>
      </c>
      <c r="K159" s="1">
        <v>1980</v>
      </c>
      <c r="L159">
        <f t="shared" ca="1" si="11"/>
        <v>42</v>
      </c>
      <c r="M159" t="str">
        <f t="shared" si="9"/>
        <v>Fri</v>
      </c>
      <c r="N159" t="str">
        <f t="shared" si="8"/>
        <v>N 6 St &amp; Bedford Ave to Clinton Ave &amp; Flushing Ave</v>
      </c>
    </row>
    <row r="160" spans="1:14" ht="15.75" customHeight="1" x14ac:dyDescent="0.35">
      <c r="A160" s="1">
        <v>5825054</v>
      </c>
      <c r="B160" s="9">
        <v>42899</v>
      </c>
      <c r="C160" s="13">
        <v>42843.802523148152</v>
      </c>
      <c r="D160" s="13">
        <v>42843.821261574078</v>
      </c>
      <c r="E160" s="7">
        <f t="shared" si="10"/>
        <v>1.8738425926130731E-2</v>
      </c>
      <c r="F160" s="1">
        <v>585</v>
      </c>
      <c r="G160" s="1" t="s">
        <v>158</v>
      </c>
      <c r="H160" s="1" t="s">
        <v>41</v>
      </c>
      <c r="I160" s="1" t="s">
        <v>11</v>
      </c>
      <c r="J160" s="1" t="s">
        <v>12</v>
      </c>
      <c r="K160" s="1">
        <v>1963</v>
      </c>
      <c r="L160">
        <f t="shared" ca="1" si="11"/>
        <v>59</v>
      </c>
      <c r="M160" t="str">
        <f t="shared" si="9"/>
        <v>Tue</v>
      </c>
      <c r="N160" t="str">
        <f t="shared" si="8"/>
        <v>Forsyth St &amp; Broome St to E 17 St &amp; Broadway</v>
      </c>
    </row>
    <row r="161" spans="1:14" ht="15.75" customHeight="1" x14ac:dyDescent="0.35">
      <c r="A161" s="1">
        <v>6730027</v>
      </c>
      <c r="B161" s="9">
        <v>42915</v>
      </c>
      <c r="C161" s="13">
        <v>42828.351909722223</v>
      </c>
      <c r="D161" s="13">
        <v>42828.359675925924</v>
      </c>
      <c r="E161" s="7">
        <f t="shared" si="10"/>
        <v>7.7662037001573481E-3</v>
      </c>
      <c r="F161" s="1">
        <v>249</v>
      </c>
      <c r="G161" s="1" t="s">
        <v>235</v>
      </c>
      <c r="H161" s="1" t="s">
        <v>171</v>
      </c>
      <c r="I161" s="1" t="s">
        <v>11</v>
      </c>
      <c r="J161" s="1" t="s">
        <v>12</v>
      </c>
      <c r="K161" s="1">
        <v>1977</v>
      </c>
      <c r="L161">
        <f t="shared" ca="1" si="11"/>
        <v>45</v>
      </c>
      <c r="M161" t="str">
        <f t="shared" si="9"/>
        <v>Thu</v>
      </c>
      <c r="N161" t="str">
        <f t="shared" si="8"/>
        <v>Grand Army Plaza &amp; Central Park S to E 48 St &amp; 5 Ave</v>
      </c>
    </row>
    <row r="162" spans="1:14" ht="15.75" customHeight="1" x14ac:dyDescent="0.35">
      <c r="A162" s="1">
        <v>1826417</v>
      </c>
      <c r="B162" s="9">
        <v>42804</v>
      </c>
      <c r="C162" s="13">
        <v>42900.863009259258</v>
      </c>
      <c r="D162" s="13">
        <v>42900.879942129628</v>
      </c>
      <c r="E162" s="7">
        <f t="shared" si="10"/>
        <v>1.69328703705105E-2</v>
      </c>
      <c r="F162" s="1">
        <v>844</v>
      </c>
      <c r="G162" s="1" t="s">
        <v>27</v>
      </c>
      <c r="H162" s="1" t="s">
        <v>236</v>
      </c>
      <c r="I162" s="1" t="s">
        <v>11</v>
      </c>
      <c r="J162" s="27" t="s">
        <v>520</v>
      </c>
      <c r="K162" s="1">
        <v>1977</v>
      </c>
      <c r="L162">
        <f t="shared" ca="1" si="11"/>
        <v>45</v>
      </c>
      <c r="M162" t="str">
        <f t="shared" si="9"/>
        <v>Fri</v>
      </c>
      <c r="N162" t="str">
        <f t="shared" si="8"/>
        <v>Central Park S &amp; 6 Ave to Columbus Ave &amp; W 95 St</v>
      </c>
    </row>
    <row r="163" spans="1:14" ht="15.75" customHeight="1" x14ac:dyDescent="0.35">
      <c r="A163" s="1">
        <v>968783</v>
      </c>
      <c r="B163" s="9">
        <v>42777</v>
      </c>
      <c r="C163" s="13">
        <v>42843.762314814812</v>
      </c>
      <c r="D163" s="13">
        <v>42843.770312499997</v>
      </c>
      <c r="E163" s="7">
        <f t="shared" si="10"/>
        <v>7.9976851848186925E-3</v>
      </c>
      <c r="F163" s="1">
        <v>883</v>
      </c>
      <c r="G163" s="1" t="s">
        <v>237</v>
      </c>
      <c r="H163" s="1" t="s">
        <v>71</v>
      </c>
      <c r="I163" s="1" t="s">
        <v>11</v>
      </c>
      <c r="J163" s="1" t="s">
        <v>12</v>
      </c>
      <c r="K163" s="1">
        <v>1973</v>
      </c>
      <c r="L163">
        <f t="shared" ca="1" si="11"/>
        <v>49</v>
      </c>
      <c r="M163" t="str">
        <f t="shared" si="9"/>
        <v>Sat</v>
      </c>
      <c r="N163" t="str">
        <f t="shared" si="8"/>
        <v>Washington Pl &amp; 6 Ave to Rivington St &amp; Chrystie St</v>
      </c>
    </row>
    <row r="164" spans="1:14" ht="15.75" customHeight="1" x14ac:dyDescent="0.35">
      <c r="A164" s="1">
        <v>5298343</v>
      </c>
      <c r="B164" s="9">
        <v>42890</v>
      </c>
      <c r="C164" s="13">
        <v>42909.409745370373</v>
      </c>
      <c r="D164" s="13">
        <v>42909.419351851851</v>
      </c>
      <c r="E164" s="7">
        <f t="shared" si="10"/>
        <v>9.6064814788405783E-3</v>
      </c>
      <c r="F164" s="1">
        <v>509</v>
      </c>
      <c r="G164" s="1" t="s">
        <v>25</v>
      </c>
      <c r="H164" s="1" t="s">
        <v>238</v>
      </c>
      <c r="I164" s="1" t="s">
        <v>11</v>
      </c>
      <c r="J164" s="1" t="s">
        <v>18</v>
      </c>
      <c r="K164" s="1">
        <v>1967</v>
      </c>
      <c r="L164">
        <f t="shared" ca="1" si="11"/>
        <v>55</v>
      </c>
      <c r="M164" t="str">
        <f t="shared" si="9"/>
        <v>Sun</v>
      </c>
      <c r="N164" t="str">
        <f t="shared" si="8"/>
        <v>E 89 St &amp; York Ave to E 102 St &amp; 1 Ave</v>
      </c>
    </row>
    <row r="165" spans="1:14" ht="15.75" customHeight="1" x14ac:dyDescent="0.35">
      <c r="A165" s="1">
        <v>13703</v>
      </c>
      <c r="B165" s="9">
        <v>42736</v>
      </c>
      <c r="C165" s="13">
        <v>42899.83221064815</v>
      </c>
      <c r="D165" s="13">
        <v>42899.838993055557</v>
      </c>
      <c r="E165" s="7">
        <f t="shared" si="10"/>
        <v>6.7824074067175388E-3</v>
      </c>
      <c r="F165" s="1">
        <v>1127</v>
      </c>
      <c r="G165" s="1" t="s">
        <v>66</v>
      </c>
      <c r="H165" s="1" t="s">
        <v>230</v>
      </c>
      <c r="I165" s="1" t="s">
        <v>28</v>
      </c>
      <c r="J165" s="27" t="s">
        <v>520</v>
      </c>
      <c r="K165" s="26">
        <v>0</v>
      </c>
      <c r="L165">
        <f t="shared" ca="1" si="11"/>
        <v>2022</v>
      </c>
      <c r="M165" t="str">
        <f t="shared" si="9"/>
        <v>Sun</v>
      </c>
      <c r="N165" t="str">
        <f t="shared" si="8"/>
        <v>W 20 St &amp; 11 Ave to Murray St &amp; West St</v>
      </c>
    </row>
    <row r="166" spans="1:14" ht="15.75" customHeight="1" x14ac:dyDescent="0.35">
      <c r="A166" s="1">
        <v>3134620</v>
      </c>
      <c r="B166" s="9">
        <v>42846</v>
      </c>
      <c r="C166" s="13">
        <v>42915.697106481479</v>
      </c>
      <c r="D166" s="13">
        <v>42915.699988425928</v>
      </c>
      <c r="E166" s="7">
        <f t="shared" si="10"/>
        <v>2.8819444487453438E-3</v>
      </c>
      <c r="F166" s="1">
        <v>342</v>
      </c>
      <c r="G166" s="1" t="s">
        <v>159</v>
      </c>
      <c r="H166" s="1" t="s">
        <v>239</v>
      </c>
      <c r="I166" s="1" t="s">
        <v>11</v>
      </c>
      <c r="J166" s="1" t="s">
        <v>12</v>
      </c>
      <c r="K166" s="1">
        <v>1971</v>
      </c>
      <c r="L166">
        <f t="shared" ca="1" si="11"/>
        <v>51</v>
      </c>
      <c r="M166" t="str">
        <f t="shared" si="9"/>
        <v>Fri</v>
      </c>
      <c r="N166" t="str">
        <f t="shared" si="8"/>
        <v>Lafayette St &amp; E 8 St to E 7 St &amp; Avenue A</v>
      </c>
    </row>
    <row r="167" spans="1:14" ht="15.75" customHeight="1" x14ac:dyDescent="0.35">
      <c r="A167" s="1">
        <v>6225518</v>
      </c>
      <c r="B167" s="9">
        <v>42907</v>
      </c>
      <c r="C167" s="13">
        <v>42804.968923611108</v>
      </c>
      <c r="D167" s="13">
        <v>42804.978703703702</v>
      </c>
      <c r="E167" s="7">
        <f t="shared" si="10"/>
        <v>9.7800925941555761E-3</v>
      </c>
      <c r="F167" s="1">
        <v>386</v>
      </c>
      <c r="G167" s="1" t="s">
        <v>240</v>
      </c>
      <c r="H167" s="1" t="s">
        <v>142</v>
      </c>
      <c r="I167" s="1" t="s">
        <v>11</v>
      </c>
      <c r="J167" s="1" t="s">
        <v>18</v>
      </c>
      <c r="K167" s="1">
        <v>1978</v>
      </c>
      <c r="L167">
        <f t="shared" ca="1" si="11"/>
        <v>44</v>
      </c>
      <c r="M167" t="str">
        <f t="shared" si="9"/>
        <v>Wed</v>
      </c>
      <c r="N167" t="str">
        <f t="shared" si="8"/>
        <v>E 4 St &amp; 2 Ave to E 10 St &amp; Avenue A</v>
      </c>
    </row>
    <row r="168" spans="1:14" ht="15.75" customHeight="1" x14ac:dyDescent="0.35">
      <c r="A168" s="1">
        <v>6041709</v>
      </c>
      <c r="B168" s="9">
        <v>42903</v>
      </c>
      <c r="C168" s="13">
        <v>42777.650335648148</v>
      </c>
      <c r="D168" s="13">
        <v>42777.660567129627</v>
      </c>
      <c r="E168" s="7">
        <f t="shared" si="10"/>
        <v>1.0231481479422655E-2</v>
      </c>
      <c r="F168" s="1">
        <v>476</v>
      </c>
      <c r="G168" s="1" t="s">
        <v>13</v>
      </c>
      <c r="H168" s="1" t="s">
        <v>241</v>
      </c>
      <c r="I168" s="1" t="s">
        <v>11</v>
      </c>
      <c r="J168" s="1" t="s">
        <v>18</v>
      </c>
      <c r="K168" s="1">
        <v>1979</v>
      </c>
      <c r="L168">
        <f t="shared" ca="1" si="11"/>
        <v>43</v>
      </c>
      <c r="M168" t="str">
        <f t="shared" si="9"/>
        <v>Sat</v>
      </c>
      <c r="N168" t="str">
        <f t="shared" si="8"/>
        <v>Lexington Ave &amp; E 63 St to W 55 St &amp; 6 Ave</v>
      </c>
    </row>
    <row r="169" spans="1:14" ht="15.75" customHeight="1" x14ac:dyDescent="0.35">
      <c r="A169" s="1">
        <v>3288188</v>
      </c>
      <c r="B169" s="9">
        <v>42849</v>
      </c>
      <c r="C169" s="13">
        <v>42890.611851851849</v>
      </c>
      <c r="D169" s="13">
        <v>42890.617754629631</v>
      </c>
      <c r="E169" s="7">
        <f t="shared" si="10"/>
        <v>5.9027777824667282E-3</v>
      </c>
      <c r="F169" s="1">
        <v>744</v>
      </c>
      <c r="G169" s="1" t="s">
        <v>188</v>
      </c>
      <c r="H169" s="1" t="s">
        <v>242</v>
      </c>
      <c r="I169" s="1" t="s">
        <v>11</v>
      </c>
      <c r="J169" s="1" t="s">
        <v>12</v>
      </c>
      <c r="K169" s="1">
        <v>1986</v>
      </c>
      <c r="L169">
        <f t="shared" ca="1" si="11"/>
        <v>36</v>
      </c>
      <c r="M169" t="str">
        <f t="shared" si="9"/>
        <v>Mon</v>
      </c>
      <c r="N169" t="str">
        <f t="shared" si="8"/>
        <v>N 6 St &amp; Bedford Ave to Franklin St &amp; Dupont St</v>
      </c>
    </row>
    <row r="170" spans="1:14" ht="15.75" customHeight="1" x14ac:dyDescent="0.35">
      <c r="A170" s="1">
        <v>699264</v>
      </c>
      <c r="B170" s="9">
        <v>42765</v>
      </c>
      <c r="C170" s="13">
        <v>42736.80064814815</v>
      </c>
      <c r="D170" s="13">
        <v>42736.813703703701</v>
      </c>
      <c r="E170" s="7">
        <f t="shared" si="10"/>
        <v>1.3055555551545694E-2</v>
      </c>
      <c r="F170" s="1">
        <v>817</v>
      </c>
      <c r="G170" s="1" t="s">
        <v>113</v>
      </c>
      <c r="H170" s="1" t="s">
        <v>240</v>
      </c>
      <c r="I170" s="1" t="s">
        <v>11</v>
      </c>
      <c r="J170" s="1" t="s">
        <v>12</v>
      </c>
      <c r="K170" s="1">
        <v>1986</v>
      </c>
      <c r="L170">
        <f t="shared" ca="1" si="11"/>
        <v>36</v>
      </c>
      <c r="M170" t="str">
        <f t="shared" si="9"/>
        <v>Mon</v>
      </c>
      <c r="N170" t="str">
        <f t="shared" si="8"/>
        <v>West St &amp; Chambers St to E 4 St &amp; 2 Ave</v>
      </c>
    </row>
    <row r="171" spans="1:14" ht="15.75" customHeight="1" x14ac:dyDescent="0.35">
      <c r="A171" s="1">
        <v>5560849</v>
      </c>
      <c r="B171" s="9">
        <v>42895</v>
      </c>
      <c r="C171" s="13">
        <v>42846.626736111109</v>
      </c>
      <c r="D171" s="13">
        <v>42846.630706018521</v>
      </c>
      <c r="E171" s="7">
        <f t="shared" si="10"/>
        <v>3.9699074113741517E-3</v>
      </c>
      <c r="F171" s="1">
        <v>1591</v>
      </c>
      <c r="G171" s="1" t="s">
        <v>159</v>
      </c>
      <c r="H171" s="1" t="s">
        <v>243</v>
      </c>
      <c r="I171" s="1" t="s">
        <v>28</v>
      </c>
      <c r="J171" s="1" t="s">
        <v>12</v>
      </c>
      <c r="K171" s="1">
        <v>1985</v>
      </c>
      <c r="L171">
        <f t="shared" ca="1" si="11"/>
        <v>37</v>
      </c>
      <c r="M171" t="str">
        <f t="shared" si="9"/>
        <v>Fri</v>
      </c>
      <c r="N171" t="str">
        <f t="shared" si="8"/>
        <v>Lafayette St &amp; E 8 St to 12 Ave &amp; W 40 St</v>
      </c>
    </row>
    <row r="172" spans="1:14" ht="15.75" customHeight="1" x14ac:dyDescent="0.35">
      <c r="A172" s="1">
        <v>5514258</v>
      </c>
      <c r="B172" s="9">
        <v>42894</v>
      </c>
      <c r="C172" s="13">
        <v>42907.501770833333</v>
      </c>
      <c r="D172" s="13">
        <v>42907.506238425929</v>
      </c>
      <c r="E172" s="7">
        <f t="shared" si="10"/>
        <v>4.4675925964838825E-3</v>
      </c>
      <c r="F172" s="1">
        <v>881</v>
      </c>
      <c r="G172" s="1" t="s">
        <v>89</v>
      </c>
      <c r="H172" s="1" t="s">
        <v>185</v>
      </c>
      <c r="I172" s="1" t="s">
        <v>11</v>
      </c>
      <c r="J172" s="1" t="s">
        <v>12</v>
      </c>
      <c r="K172" s="1">
        <v>1971</v>
      </c>
      <c r="L172">
        <f t="shared" ca="1" si="11"/>
        <v>51</v>
      </c>
      <c r="M172" t="str">
        <f t="shared" si="9"/>
        <v>Thu</v>
      </c>
      <c r="N172" t="str">
        <f t="shared" si="8"/>
        <v>Greenwich St &amp; W Houston St to 11 Ave &amp; W 27 St</v>
      </c>
    </row>
    <row r="173" spans="1:14" ht="15.75" customHeight="1" x14ac:dyDescent="0.35">
      <c r="A173" s="1">
        <v>2296986</v>
      </c>
      <c r="B173" s="9">
        <v>42827</v>
      </c>
      <c r="C173" s="13">
        <v>42903.782210648147</v>
      </c>
      <c r="D173" s="13">
        <v>42903.787719907406</v>
      </c>
      <c r="E173" s="7">
        <f t="shared" si="10"/>
        <v>5.5092592592700385E-3</v>
      </c>
      <c r="F173" s="1">
        <v>75</v>
      </c>
      <c r="G173" s="1" t="s">
        <v>178</v>
      </c>
      <c r="H173" s="1" t="s">
        <v>48</v>
      </c>
      <c r="I173" s="1" t="s">
        <v>11</v>
      </c>
      <c r="J173" s="1" t="s">
        <v>12</v>
      </c>
      <c r="K173" s="1">
        <v>1990</v>
      </c>
      <c r="L173">
        <f t="shared" ca="1" si="11"/>
        <v>32</v>
      </c>
      <c r="M173" t="str">
        <f t="shared" si="9"/>
        <v>Sun</v>
      </c>
      <c r="N173" t="str">
        <f t="shared" si="8"/>
        <v>9 Ave &amp; W 22 St to W 22 St &amp; 8 Ave</v>
      </c>
    </row>
    <row r="174" spans="1:14" ht="15.75" customHeight="1" x14ac:dyDescent="0.35">
      <c r="A174" s="1">
        <v>6398130</v>
      </c>
      <c r="B174" s="9">
        <v>42910</v>
      </c>
      <c r="C174" s="13">
        <v>42849.981817129628</v>
      </c>
      <c r="D174" s="13">
        <v>42849.990428240744</v>
      </c>
      <c r="E174" s="7">
        <f t="shared" si="10"/>
        <v>8.6111111158970743E-3</v>
      </c>
      <c r="F174" s="1">
        <v>187</v>
      </c>
      <c r="G174" s="1" t="s">
        <v>144</v>
      </c>
      <c r="H174" s="1" t="s">
        <v>215</v>
      </c>
      <c r="I174" s="1" t="s">
        <v>11</v>
      </c>
      <c r="J174" s="1" t="s">
        <v>12</v>
      </c>
      <c r="K174" s="1">
        <v>1973</v>
      </c>
      <c r="L174">
        <f t="shared" ca="1" si="11"/>
        <v>49</v>
      </c>
      <c r="M174" t="str">
        <f t="shared" si="9"/>
        <v>Sat</v>
      </c>
      <c r="N174" t="str">
        <f t="shared" si="8"/>
        <v>Barclay St &amp; Church St to Fulton St &amp; Broadway</v>
      </c>
    </row>
    <row r="175" spans="1:14" ht="15.75" customHeight="1" x14ac:dyDescent="0.35">
      <c r="A175" s="1">
        <v>2548859</v>
      </c>
      <c r="B175" s="9">
        <v>42834</v>
      </c>
      <c r="C175" s="13">
        <v>42765.854120370372</v>
      </c>
      <c r="D175" s="13">
        <v>42765.863576388889</v>
      </c>
      <c r="E175" s="7">
        <f t="shared" si="10"/>
        <v>9.4560185170848854E-3</v>
      </c>
      <c r="F175" s="1">
        <v>1177</v>
      </c>
      <c r="G175" s="1" t="s">
        <v>244</v>
      </c>
      <c r="H175" s="1" t="s">
        <v>113</v>
      </c>
      <c r="I175" s="1" t="s">
        <v>11</v>
      </c>
      <c r="J175" s="1" t="s">
        <v>12</v>
      </c>
      <c r="K175" s="1">
        <v>1992</v>
      </c>
      <c r="L175">
        <f t="shared" ca="1" si="11"/>
        <v>30</v>
      </c>
      <c r="M175" t="str">
        <f t="shared" si="9"/>
        <v>Sun</v>
      </c>
      <c r="N175" t="str">
        <f t="shared" si="8"/>
        <v>W 24 St &amp; 7 Ave to West St &amp; Chambers St</v>
      </c>
    </row>
    <row r="176" spans="1:14" ht="15.75" customHeight="1" x14ac:dyDescent="0.35">
      <c r="A176" s="1">
        <v>2481285</v>
      </c>
      <c r="B176" s="9">
        <v>42832</v>
      </c>
      <c r="C176" s="13">
        <v>42895.488935185182</v>
      </c>
      <c r="D176" s="13">
        <v>42895.507349537038</v>
      </c>
      <c r="E176" s="7">
        <f t="shared" si="10"/>
        <v>1.8414351856335998E-2</v>
      </c>
      <c r="F176" s="1">
        <v>304</v>
      </c>
      <c r="G176" s="1" t="s">
        <v>59</v>
      </c>
      <c r="H176" s="1" t="s">
        <v>60</v>
      </c>
      <c r="I176" s="1" t="s">
        <v>11</v>
      </c>
      <c r="J176" s="1" t="s">
        <v>12</v>
      </c>
      <c r="K176" s="1">
        <v>1985</v>
      </c>
      <c r="L176">
        <f t="shared" ca="1" si="11"/>
        <v>37</v>
      </c>
      <c r="M176" t="str">
        <f t="shared" si="9"/>
        <v>Fri</v>
      </c>
      <c r="N176" t="str">
        <f t="shared" si="8"/>
        <v>W 26 St &amp; 8 Ave to W 38 St &amp; 8 Ave</v>
      </c>
    </row>
    <row r="177" spans="1:14" ht="15.75" customHeight="1" x14ac:dyDescent="0.35">
      <c r="A177" s="1">
        <v>3777400</v>
      </c>
      <c r="B177" s="9">
        <v>42859</v>
      </c>
      <c r="C177" s="13">
        <v>42894.702245370368</v>
      </c>
      <c r="D177" s="13">
        <v>42894.712442129632</v>
      </c>
      <c r="E177" s="7">
        <f t="shared" si="10"/>
        <v>1.0196759263635613E-2</v>
      </c>
      <c r="F177" s="1">
        <v>215</v>
      </c>
      <c r="G177" s="1" t="s">
        <v>187</v>
      </c>
      <c r="H177" s="1" t="s">
        <v>245</v>
      </c>
      <c r="I177" s="1" t="s">
        <v>11</v>
      </c>
      <c r="J177" s="1" t="s">
        <v>12</v>
      </c>
      <c r="K177" s="1">
        <v>1953</v>
      </c>
      <c r="L177">
        <f t="shared" ca="1" si="11"/>
        <v>69</v>
      </c>
      <c r="M177" t="str">
        <f t="shared" si="9"/>
        <v>Thu</v>
      </c>
      <c r="N177" t="str">
        <f t="shared" si="8"/>
        <v>Kent Ave &amp; N 7 St to Metropolitan Ave &amp; Bedford Ave</v>
      </c>
    </row>
    <row r="178" spans="1:14" ht="15.75" customHeight="1" x14ac:dyDescent="0.35">
      <c r="A178" s="1">
        <v>2160966</v>
      </c>
      <c r="B178" s="9">
        <v>42823</v>
      </c>
      <c r="C178" s="13">
        <v>42827.708472222221</v>
      </c>
      <c r="D178" s="13">
        <v>42827.709351851852</v>
      </c>
      <c r="E178" s="7">
        <f t="shared" si="10"/>
        <v>8.7962963152676821E-4</v>
      </c>
      <c r="F178" s="1">
        <v>531</v>
      </c>
      <c r="G178" s="1" t="s">
        <v>246</v>
      </c>
      <c r="H178" s="1" t="s">
        <v>27</v>
      </c>
      <c r="I178" s="1" t="s">
        <v>11</v>
      </c>
      <c r="J178" s="1" t="s">
        <v>12</v>
      </c>
      <c r="K178" s="1">
        <v>1971</v>
      </c>
      <c r="L178">
        <f t="shared" ca="1" si="11"/>
        <v>51</v>
      </c>
      <c r="M178" t="str">
        <f t="shared" si="9"/>
        <v>Wed</v>
      </c>
      <c r="N178" t="str">
        <f t="shared" si="8"/>
        <v>Central Park West &amp; W 85 St to Central Park S &amp; 6 Ave</v>
      </c>
    </row>
    <row r="179" spans="1:14" ht="15.75" customHeight="1" x14ac:dyDescent="0.35">
      <c r="A179" s="1">
        <v>5897459</v>
      </c>
      <c r="B179" s="9">
        <v>42901</v>
      </c>
      <c r="C179" s="13">
        <v>42910.463090277779</v>
      </c>
      <c r="D179" s="13">
        <v>42910.465266203704</v>
      </c>
      <c r="E179" s="7">
        <f t="shared" si="10"/>
        <v>2.1759259252576157E-3</v>
      </c>
      <c r="F179" s="1">
        <v>714</v>
      </c>
      <c r="G179" s="1" t="s">
        <v>247</v>
      </c>
      <c r="H179" s="1" t="s">
        <v>212</v>
      </c>
      <c r="I179" s="1" t="s">
        <v>11</v>
      </c>
      <c r="J179" s="1" t="s">
        <v>12</v>
      </c>
      <c r="K179" s="1">
        <v>1954</v>
      </c>
      <c r="L179">
        <f t="shared" ca="1" si="11"/>
        <v>68</v>
      </c>
      <c r="M179" t="str">
        <f t="shared" si="9"/>
        <v>Thu</v>
      </c>
      <c r="N179" t="str">
        <f t="shared" si="8"/>
        <v>West Thames St to Centre St &amp; Worth St</v>
      </c>
    </row>
    <row r="180" spans="1:14" ht="15.75" customHeight="1" x14ac:dyDescent="0.35">
      <c r="A180" s="1">
        <v>6441021</v>
      </c>
      <c r="B180" s="9">
        <v>42910</v>
      </c>
      <c r="C180" s="13">
        <v>42834.684652777774</v>
      </c>
      <c r="D180" s="13">
        <v>42834.698275462964</v>
      </c>
      <c r="E180" s="7">
        <f t="shared" si="10"/>
        <v>1.3622685190057382E-2</v>
      </c>
      <c r="F180" s="1">
        <v>1171</v>
      </c>
      <c r="G180" s="1" t="s">
        <v>196</v>
      </c>
      <c r="H180" s="1" t="s">
        <v>85</v>
      </c>
      <c r="I180" s="1" t="s">
        <v>28</v>
      </c>
      <c r="J180" s="27" t="s">
        <v>520</v>
      </c>
      <c r="K180" s="26">
        <v>0</v>
      </c>
      <c r="L180">
        <f t="shared" ca="1" si="11"/>
        <v>2022</v>
      </c>
      <c r="M180" t="str">
        <f t="shared" si="9"/>
        <v>Sat</v>
      </c>
      <c r="N180" t="str">
        <f t="shared" si="8"/>
        <v>6 Ave &amp; Canal St to Carmine St &amp; 6 Ave</v>
      </c>
    </row>
    <row r="181" spans="1:14" ht="15.75" customHeight="1" x14ac:dyDescent="0.35">
      <c r="A181" s="1">
        <v>6637712</v>
      </c>
      <c r="B181" s="9">
        <v>42914</v>
      </c>
      <c r="C181" s="13">
        <v>42832.825474537036</v>
      </c>
      <c r="D181" s="13">
        <v>42832.829004629632</v>
      </c>
      <c r="E181" s="7">
        <f t="shared" si="10"/>
        <v>3.5300925956107676E-3</v>
      </c>
      <c r="F181" s="1">
        <v>1505</v>
      </c>
      <c r="G181" s="1" t="s">
        <v>77</v>
      </c>
      <c r="H181" s="1" t="s">
        <v>169</v>
      </c>
      <c r="I181" s="1" t="s">
        <v>11</v>
      </c>
      <c r="J181" s="1" t="s">
        <v>12</v>
      </c>
      <c r="K181" s="1">
        <v>1958</v>
      </c>
      <c r="L181">
        <f t="shared" ca="1" si="11"/>
        <v>64</v>
      </c>
      <c r="M181" t="str">
        <f t="shared" si="9"/>
        <v>Wed</v>
      </c>
      <c r="N181" t="str">
        <f t="shared" si="8"/>
        <v>Cathedral Pkwy &amp; Broadway to W 52 St &amp; 6 Ave</v>
      </c>
    </row>
    <row r="182" spans="1:14" ht="15.75" customHeight="1" x14ac:dyDescent="0.35">
      <c r="A182" s="1">
        <v>656884</v>
      </c>
      <c r="B182" s="9">
        <v>42764</v>
      </c>
      <c r="C182" s="13">
        <v>42859.730543981481</v>
      </c>
      <c r="D182" s="13">
        <v>42859.733032407406</v>
      </c>
      <c r="E182" s="7">
        <f t="shared" si="10"/>
        <v>2.488425925548654E-3</v>
      </c>
      <c r="F182" s="1">
        <v>264</v>
      </c>
      <c r="G182" s="1" t="s">
        <v>248</v>
      </c>
      <c r="H182" s="1" t="s">
        <v>249</v>
      </c>
      <c r="I182" s="1" t="s">
        <v>11</v>
      </c>
      <c r="J182" s="1" t="s">
        <v>18</v>
      </c>
      <c r="K182" s="1">
        <v>1993</v>
      </c>
      <c r="L182">
        <f t="shared" ca="1" si="11"/>
        <v>29</v>
      </c>
      <c r="M182" t="str">
        <f t="shared" si="9"/>
        <v>Sun</v>
      </c>
      <c r="N182" t="str">
        <f t="shared" si="8"/>
        <v>W 41 St &amp; 8 Ave to 6 Ave &amp; W 33 St</v>
      </c>
    </row>
    <row r="183" spans="1:14" ht="15.75" customHeight="1" x14ac:dyDescent="0.35">
      <c r="A183" s="1">
        <v>4193308</v>
      </c>
      <c r="B183" s="9">
        <v>42869</v>
      </c>
      <c r="C183" s="13">
        <v>42823.333287037036</v>
      </c>
      <c r="D183" s="13">
        <v>42823.339432870373</v>
      </c>
      <c r="E183" s="7">
        <f t="shared" si="10"/>
        <v>6.1458333366317675E-3</v>
      </c>
      <c r="F183" s="1">
        <v>449</v>
      </c>
      <c r="G183" s="1" t="s">
        <v>250</v>
      </c>
      <c r="H183" s="1" t="s">
        <v>251</v>
      </c>
      <c r="I183" s="1" t="s">
        <v>11</v>
      </c>
      <c r="J183" s="1" t="s">
        <v>12</v>
      </c>
      <c r="K183" s="1">
        <v>1974</v>
      </c>
      <c r="L183">
        <f t="shared" ca="1" si="11"/>
        <v>48</v>
      </c>
      <c r="M183" t="str">
        <f t="shared" si="9"/>
        <v>Sun</v>
      </c>
      <c r="N183" t="str">
        <f t="shared" si="8"/>
        <v>1 Ave &amp; E 62 St to E 47 St &amp; 1 Ave</v>
      </c>
    </row>
    <row r="184" spans="1:14" ht="15.75" customHeight="1" x14ac:dyDescent="0.35">
      <c r="A184" s="1">
        <v>2765315</v>
      </c>
      <c r="B184" s="9">
        <v>42838</v>
      </c>
      <c r="C184" s="13">
        <v>42901.295706018522</v>
      </c>
      <c r="D184" s="13">
        <v>42901.303981481484</v>
      </c>
      <c r="E184" s="7">
        <f t="shared" si="10"/>
        <v>8.2754629620467313E-3</v>
      </c>
      <c r="F184" s="1">
        <v>2077</v>
      </c>
      <c r="G184" s="1" t="s">
        <v>134</v>
      </c>
      <c r="H184" s="1" t="s">
        <v>77</v>
      </c>
      <c r="I184" s="1" t="s">
        <v>11</v>
      </c>
      <c r="J184" s="1" t="s">
        <v>12</v>
      </c>
      <c r="K184" s="1">
        <v>1967</v>
      </c>
      <c r="L184">
        <f t="shared" ca="1" si="11"/>
        <v>55</v>
      </c>
      <c r="M184" t="str">
        <f t="shared" si="9"/>
        <v>Thu</v>
      </c>
      <c r="N184" t="str">
        <f t="shared" si="8"/>
        <v>Duane St &amp; Greenwich St to Cathedral Pkwy &amp; Broadway</v>
      </c>
    </row>
    <row r="185" spans="1:14" ht="15.75" customHeight="1" x14ac:dyDescent="0.35">
      <c r="A185" s="1">
        <v>2508580</v>
      </c>
      <c r="B185" s="9">
        <v>42833</v>
      </c>
      <c r="C185" s="13">
        <v>42910.931793981479</v>
      </c>
      <c r="D185" s="13">
        <v>42910.945347222223</v>
      </c>
      <c r="E185" s="7">
        <f t="shared" si="10"/>
        <v>1.3553240743931383E-2</v>
      </c>
      <c r="F185" s="1">
        <v>1813</v>
      </c>
      <c r="G185" s="1" t="s">
        <v>128</v>
      </c>
      <c r="H185" s="1" t="s">
        <v>252</v>
      </c>
      <c r="I185" s="1" t="s">
        <v>11</v>
      </c>
      <c r="J185" s="1" t="s">
        <v>12</v>
      </c>
      <c r="K185" s="1">
        <v>1955</v>
      </c>
      <c r="L185">
        <f t="shared" ca="1" si="11"/>
        <v>67</v>
      </c>
      <c r="M185" t="str">
        <f t="shared" si="9"/>
        <v>Sat</v>
      </c>
      <c r="N185" t="str">
        <f t="shared" si="8"/>
        <v>W 14 St &amp; The High Line to W 88 St &amp; West End Ave</v>
      </c>
    </row>
    <row r="186" spans="1:14" ht="15.75" customHeight="1" x14ac:dyDescent="0.35">
      <c r="A186" s="1">
        <v>1371351</v>
      </c>
      <c r="B186" s="9">
        <v>42790</v>
      </c>
      <c r="C186" s="13">
        <v>42914.367569444446</v>
      </c>
      <c r="D186" s="13">
        <v>42914.384988425925</v>
      </c>
      <c r="E186" s="7">
        <f t="shared" si="10"/>
        <v>1.7418981478840578E-2</v>
      </c>
      <c r="F186" s="1">
        <v>210</v>
      </c>
      <c r="G186" s="1" t="s">
        <v>16</v>
      </c>
      <c r="H186" s="1" t="s">
        <v>253</v>
      </c>
      <c r="I186" s="1" t="s">
        <v>11</v>
      </c>
      <c r="J186" s="1" t="s">
        <v>12</v>
      </c>
      <c r="K186" s="1">
        <v>1960</v>
      </c>
      <c r="L186">
        <f t="shared" ca="1" si="11"/>
        <v>62</v>
      </c>
      <c r="M186" t="str">
        <f t="shared" si="9"/>
        <v>Fri</v>
      </c>
      <c r="N186" t="str">
        <f t="shared" si="8"/>
        <v>Barrow St &amp; Hudson St to Bank St &amp; Hudson St</v>
      </c>
    </row>
    <row r="187" spans="1:14" ht="15.75" customHeight="1" x14ac:dyDescent="0.35">
      <c r="A187" s="1">
        <v>3800736</v>
      </c>
      <c r="B187" s="9">
        <v>42860</v>
      </c>
      <c r="C187" s="13">
        <v>42764.538321759261</v>
      </c>
      <c r="D187" s="13">
        <v>42764.541388888887</v>
      </c>
      <c r="E187" s="7">
        <f t="shared" si="10"/>
        <v>3.0671296262880787E-3</v>
      </c>
      <c r="F187" s="1">
        <v>463</v>
      </c>
      <c r="G187" s="1" t="s">
        <v>254</v>
      </c>
      <c r="H187" s="1" t="s">
        <v>255</v>
      </c>
      <c r="I187" s="1" t="s">
        <v>11</v>
      </c>
      <c r="J187" s="1" t="s">
        <v>12</v>
      </c>
      <c r="K187" s="1">
        <v>1987</v>
      </c>
      <c r="L187">
        <f t="shared" ca="1" si="11"/>
        <v>35</v>
      </c>
      <c r="M187" t="str">
        <f t="shared" si="9"/>
        <v>Fri</v>
      </c>
      <c r="N187" t="str">
        <f t="shared" si="8"/>
        <v>Pershing Square North to W 31 St &amp; 7 Ave</v>
      </c>
    </row>
    <row r="188" spans="1:14" ht="15.75" customHeight="1" x14ac:dyDescent="0.35">
      <c r="A188" s="1">
        <v>2486890</v>
      </c>
      <c r="B188" s="9">
        <v>42833</v>
      </c>
      <c r="C188" s="13">
        <v>42869.463171296295</v>
      </c>
      <c r="D188" s="13">
        <v>42869.468368055554</v>
      </c>
      <c r="E188" s="7">
        <f t="shared" si="10"/>
        <v>5.1967592589790002E-3</v>
      </c>
      <c r="F188" s="1">
        <v>1141</v>
      </c>
      <c r="G188" s="1" t="s">
        <v>256</v>
      </c>
      <c r="H188" s="1" t="s">
        <v>120</v>
      </c>
      <c r="I188" s="1" t="s">
        <v>28</v>
      </c>
      <c r="J188" s="27" t="s">
        <v>520</v>
      </c>
      <c r="K188" s="26">
        <v>0</v>
      </c>
      <c r="L188">
        <f t="shared" ca="1" si="11"/>
        <v>2022</v>
      </c>
      <c r="M188" t="str">
        <f t="shared" si="9"/>
        <v>Sat</v>
      </c>
      <c r="N188" t="str">
        <f t="shared" si="8"/>
        <v>E 60 St &amp; York Ave to W 63 St &amp; Broadway</v>
      </c>
    </row>
    <row r="189" spans="1:14" ht="15.75" customHeight="1" x14ac:dyDescent="0.35">
      <c r="A189" s="1">
        <v>1959438</v>
      </c>
      <c r="B189" s="9">
        <v>42815</v>
      </c>
      <c r="C189" s="13">
        <v>42838.778298611112</v>
      </c>
      <c r="D189" s="13">
        <v>42838.802337962959</v>
      </c>
      <c r="E189" s="7">
        <f t="shared" si="10"/>
        <v>2.4039351847022772E-2</v>
      </c>
      <c r="F189" s="1">
        <v>1191</v>
      </c>
      <c r="G189" s="1" t="s">
        <v>257</v>
      </c>
      <c r="H189" s="1" t="s">
        <v>186</v>
      </c>
      <c r="I189" s="1" t="s">
        <v>11</v>
      </c>
      <c r="J189" s="1" t="s">
        <v>12</v>
      </c>
      <c r="K189" s="1">
        <v>1990</v>
      </c>
      <c r="L189">
        <f t="shared" ca="1" si="11"/>
        <v>32</v>
      </c>
      <c r="M189" t="str">
        <f t="shared" si="9"/>
        <v>Tue</v>
      </c>
      <c r="N189" t="str">
        <f t="shared" si="8"/>
        <v>Cliff St &amp; Fulton St to E 23 St &amp; 1 Ave</v>
      </c>
    </row>
    <row r="190" spans="1:14" ht="15.75" customHeight="1" x14ac:dyDescent="0.35">
      <c r="A190" s="1">
        <v>5878947</v>
      </c>
      <c r="B190" s="9">
        <v>42900</v>
      </c>
      <c r="C190" s="13">
        <v>42833.702152777776</v>
      </c>
      <c r="D190" s="13">
        <v>42833.72314814815</v>
      </c>
      <c r="E190" s="7">
        <f t="shared" si="10"/>
        <v>2.0995370374293998E-2</v>
      </c>
      <c r="F190" s="1">
        <v>2226</v>
      </c>
      <c r="G190" s="1" t="s">
        <v>258</v>
      </c>
      <c r="H190" s="1" t="s">
        <v>259</v>
      </c>
      <c r="I190" s="1" t="s">
        <v>11</v>
      </c>
      <c r="J190" s="1" t="s">
        <v>12</v>
      </c>
      <c r="K190" s="1">
        <v>1986</v>
      </c>
      <c r="L190">
        <f t="shared" ca="1" si="11"/>
        <v>36</v>
      </c>
      <c r="M190" t="str">
        <f t="shared" si="9"/>
        <v>Wed</v>
      </c>
      <c r="N190" t="str">
        <f t="shared" ref="N190:N253" si="12">CONCATENATE(G190, " ", "to"," ", H190)</f>
        <v>3 Ave &amp; E 62 St to E 20 St &amp; 2 Ave</v>
      </c>
    </row>
    <row r="191" spans="1:14" ht="15.75" customHeight="1" x14ac:dyDescent="0.35">
      <c r="A191" s="1">
        <v>6164224</v>
      </c>
      <c r="B191" s="9">
        <v>42906</v>
      </c>
      <c r="C191" s="13">
        <v>42790.749710648146</v>
      </c>
      <c r="D191" s="13">
        <v>42790.752152777779</v>
      </c>
      <c r="E191" s="7">
        <f t="shared" si="10"/>
        <v>2.4421296329819597E-3</v>
      </c>
      <c r="F191" s="1">
        <v>576</v>
      </c>
      <c r="G191" s="1" t="s">
        <v>260</v>
      </c>
      <c r="H191" s="1" t="s">
        <v>186</v>
      </c>
      <c r="I191" s="1" t="s">
        <v>11</v>
      </c>
      <c r="J191" s="1" t="s">
        <v>18</v>
      </c>
      <c r="K191" s="1">
        <v>1976</v>
      </c>
      <c r="L191">
        <f t="shared" ca="1" si="11"/>
        <v>46</v>
      </c>
      <c r="M191" t="str">
        <f t="shared" si="9"/>
        <v>Tue</v>
      </c>
      <c r="N191" t="str">
        <f t="shared" si="12"/>
        <v>E 30 St &amp; Park Ave S to E 23 St &amp; 1 Ave</v>
      </c>
    </row>
    <row r="192" spans="1:14" ht="15.75" customHeight="1" x14ac:dyDescent="0.35">
      <c r="A192" s="1">
        <v>4507646</v>
      </c>
      <c r="B192" s="9">
        <v>42874</v>
      </c>
      <c r="C192" s="13">
        <v>42860.377175925925</v>
      </c>
      <c r="D192" s="13">
        <v>42860.382534722223</v>
      </c>
      <c r="E192" s="7">
        <f t="shared" si="10"/>
        <v>5.3587962975143455E-3</v>
      </c>
      <c r="F192" s="1">
        <v>1013</v>
      </c>
      <c r="G192" s="1" t="s">
        <v>235</v>
      </c>
      <c r="H192" s="1" t="s">
        <v>261</v>
      </c>
      <c r="I192" s="1" t="s">
        <v>11</v>
      </c>
      <c r="J192" s="1" t="s">
        <v>18</v>
      </c>
      <c r="K192" s="1">
        <v>1987</v>
      </c>
      <c r="L192">
        <f t="shared" ca="1" si="11"/>
        <v>35</v>
      </c>
      <c r="M192" t="str">
        <f t="shared" si="9"/>
        <v>Fri</v>
      </c>
      <c r="N192" t="str">
        <f t="shared" si="12"/>
        <v>Grand Army Plaza &amp; Central Park S to W 70 St &amp; Amsterdam Ave</v>
      </c>
    </row>
    <row r="193" spans="1:14" ht="15.75" customHeight="1" x14ac:dyDescent="0.35">
      <c r="A193" s="1">
        <v>3036026</v>
      </c>
      <c r="B193" s="9">
        <v>42844</v>
      </c>
      <c r="C193" s="13">
        <v>42833.376666666663</v>
      </c>
      <c r="D193" s="13">
        <v>42833.389872685184</v>
      </c>
      <c r="E193" s="7">
        <f t="shared" si="10"/>
        <v>1.3206018520577345E-2</v>
      </c>
      <c r="F193" s="1">
        <v>433</v>
      </c>
      <c r="G193" s="1" t="s">
        <v>262</v>
      </c>
      <c r="H193" s="1" t="s">
        <v>263</v>
      </c>
      <c r="I193" s="1" t="s">
        <v>11</v>
      </c>
      <c r="J193" s="1" t="s">
        <v>18</v>
      </c>
      <c r="K193" s="1">
        <v>1985</v>
      </c>
      <c r="L193">
        <f t="shared" ca="1" si="11"/>
        <v>37</v>
      </c>
      <c r="M193" t="str">
        <f t="shared" si="9"/>
        <v>Wed</v>
      </c>
      <c r="N193" t="str">
        <f t="shared" si="12"/>
        <v>1 Ave &amp; E 94 St to Madison Ave &amp; E 99 St</v>
      </c>
    </row>
    <row r="194" spans="1:14" ht="15.75" customHeight="1" x14ac:dyDescent="0.35">
      <c r="A194" s="1">
        <v>2320738</v>
      </c>
      <c r="B194" s="9">
        <v>42828</v>
      </c>
      <c r="C194" s="13">
        <v>42815.768773148149</v>
      </c>
      <c r="D194" s="13">
        <v>42815.782569444447</v>
      </c>
      <c r="E194" s="7">
        <f t="shared" si="10"/>
        <v>1.3796296298096422E-2</v>
      </c>
      <c r="F194" s="1">
        <v>1306</v>
      </c>
      <c r="G194" s="1" t="s">
        <v>264</v>
      </c>
      <c r="H194" s="1" t="s">
        <v>264</v>
      </c>
      <c r="I194" s="1" t="s">
        <v>11</v>
      </c>
      <c r="J194" s="27" t="s">
        <v>520</v>
      </c>
      <c r="K194" s="26">
        <v>0</v>
      </c>
      <c r="L194">
        <f t="shared" ca="1" si="11"/>
        <v>2022</v>
      </c>
      <c r="M194" t="str">
        <f t="shared" ref="M194:M257" si="13">TEXT(B194, "ddd")</f>
        <v>Mon</v>
      </c>
      <c r="N194" t="str">
        <f t="shared" si="12"/>
        <v>Berkeley Pl &amp; 6 Ave to Berkeley Pl &amp; 6 Ave</v>
      </c>
    </row>
    <row r="195" spans="1:14" ht="15.75" customHeight="1" x14ac:dyDescent="0.35">
      <c r="A195" s="1">
        <v>84306</v>
      </c>
      <c r="B195" s="9">
        <v>42740</v>
      </c>
      <c r="C195" s="13">
        <v>42900.781678240739</v>
      </c>
      <c r="D195" s="13">
        <v>42900.807453703703</v>
      </c>
      <c r="E195" s="7">
        <f t="shared" ref="E195:E258" si="14">D195-C195</f>
        <v>2.5775462963792961E-2</v>
      </c>
      <c r="F195" s="1">
        <v>286</v>
      </c>
      <c r="G195" s="1" t="s">
        <v>207</v>
      </c>
      <c r="H195" s="1" t="s">
        <v>102</v>
      </c>
      <c r="I195" s="1" t="s">
        <v>11</v>
      </c>
      <c r="J195" s="1" t="s">
        <v>12</v>
      </c>
      <c r="K195" s="1">
        <v>1977</v>
      </c>
      <c r="L195">
        <f t="shared" ref="L195:L258" ca="1" si="15">YEAR(NOW())-K195</f>
        <v>45</v>
      </c>
      <c r="M195" t="str">
        <f t="shared" si="13"/>
        <v>Thu</v>
      </c>
      <c r="N195" t="str">
        <f t="shared" si="12"/>
        <v>E 32 St &amp; Park Ave to E 45 St &amp; 3 Ave</v>
      </c>
    </row>
    <row r="196" spans="1:14" ht="15.75" customHeight="1" x14ac:dyDescent="0.35">
      <c r="A196" s="1">
        <v>228565</v>
      </c>
      <c r="B196" s="9">
        <v>42747</v>
      </c>
      <c r="C196" s="13">
        <v>42906.590949074074</v>
      </c>
      <c r="D196" s="13">
        <v>42906.597615740742</v>
      </c>
      <c r="E196" s="7">
        <f t="shared" si="14"/>
        <v>6.6666666680248454E-3</v>
      </c>
      <c r="F196" s="1">
        <v>200</v>
      </c>
      <c r="G196" s="1" t="s">
        <v>265</v>
      </c>
      <c r="H196" s="1" t="s">
        <v>266</v>
      </c>
      <c r="I196" s="1" t="s">
        <v>11</v>
      </c>
      <c r="J196" s="1" t="s">
        <v>12</v>
      </c>
      <c r="K196" s="1">
        <v>1974</v>
      </c>
      <c r="L196">
        <f t="shared" ca="1" si="15"/>
        <v>48</v>
      </c>
      <c r="M196" t="str">
        <f t="shared" si="13"/>
        <v>Thu</v>
      </c>
      <c r="N196" t="str">
        <f t="shared" si="12"/>
        <v>W 52 St &amp; 9 Ave to Broadway &amp; W 55 St</v>
      </c>
    </row>
    <row r="197" spans="1:14" ht="15.75" customHeight="1" x14ac:dyDescent="0.35">
      <c r="A197" s="1">
        <v>1386254</v>
      </c>
      <c r="B197" s="9">
        <v>42791</v>
      </c>
      <c r="C197" s="13">
        <v>42874.659930555557</v>
      </c>
      <c r="D197" s="13">
        <v>42874.671655092592</v>
      </c>
      <c r="E197" s="7">
        <f t="shared" si="14"/>
        <v>1.1724537034751847E-2</v>
      </c>
      <c r="F197" s="1">
        <v>303</v>
      </c>
      <c r="G197" s="1" t="s">
        <v>267</v>
      </c>
      <c r="H197" s="1" t="s">
        <v>248</v>
      </c>
      <c r="I197" s="1" t="s">
        <v>11</v>
      </c>
      <c r="J197" s="1" t="s">
        <v>12</v>
      </c>
      <c r="K197" s="1">
        <v>1988</v>
      </c>
      <c r="L197">
        <f t="shared" ca="1" si="15"/>
        <v>34</v>
      </c>
      <c r="M197" t="str">
        <f t="shared" si="13"/>
        <v>Sat</v>
      </c>
      <c r="N197" t="str">
        <f t="shared" si="12"/>
        <v>W 37 St &amp; 10 Ave to W 41 St &amp; 8 Ave</v>
      </c>
    </row>
    <row r="198" spans="1:14" ht="15.75" customHeight="1" x14ac:dyDescent="0.35">
      <c r="A198" s="1">
        <v>6269681</v>
      </c>
      <c r="B198" s="9">
        <v>42907</v>
      </c>
      <c r="C198" s="13">
        <v>42844.367546296293</v>
      </c>
      <c r="D198" s="13">
        <v>42844.372557870367</v>
      </c>
      <c r="E198" s="7">
        <f t="shared" si="14"/>
        <v>5.0115740741603076E-3</v>
      </c>
      <c r="F198" s="1">
        <v>1254</v>
      </c>
      <c r="G198" s="1" t="s">
        <v>85</v>
      </c>
      <c r="H198" s="1" t="s">
        <v>33</v>
      </c>
      <c r="I198" s="1" t="s">
        <v>11</v>
      </c>
      <c r="J198" s="1" t="s">
        <v>12</v>
      </c>
      <c r="K198" s="1">
        <v>1960</v>
      </c>
      <c r="L198">
        <f t="shared" ca="1" si="15"/>
        <v>62</v>
      </c>
      <c r="M198" t="str">
        <f t="shared" si="13"/>
        <v>Wed</v>
      </c>
      <c r="N198" t="str">
        <f t="shared" si="12"/>
        <v>Carmine St &amp; 6 Ave to Front St &amp; Maiden Ln</v>
      </c>
    </row>
    <row r="199" spans="1:14" ht="15.75" customHeight="1" x14ac:dyDescent="0.35">
      <c r="A199" s="1">
        <v>6173619</v>
      </c>
      <c r="B199" s="9">
        <v>42906</v>
      </c>
      <c r="C199" s="13">
        <v>42828.398576388892</v>
      </c>
      <c r="D199" s="13">
        <v>42828.41369212963</v>
      </c>
      <c r="E199" s="7">
        <f t="shared" si="14"/>
        <v>1.5115740738110617E-2</v>
      </c>
      <c r="F199" s="1">
        <v>206</v>
      </c>
      <c r="G199" s="1" t="s">
        <v>268</v>
      </c>
      <c r="H199" s="1" t="s">
        <v>80</v>
      </c>
      <c r="I199" s="1" t="s">
        <v>11</v>
      </c>
      <c r="J199" s="1" t="s">
        <v>18</v>
      </c>
      <c r="K199" s="1">
        <v>1986</v>
      </c>
      <c r="L199">
        <f t="shared" ca="1" si="15"/>
        <v>36</v>
      </c>
      <c r="M199" t="str">
        <f t="shared" si="13"/>
        <v>Tue</v>
      </c>
      <c r="N199" t="str">
        <f t="shared" si="12"/>
        <v>Driggs Ave &amp; Lorimer St to N 8 St &amp; Driggs Ave</v>
      </c>
    </row>
    <row r="200" spans="1:14" ht="15.75" customHeight="1" x14ac:dyDescent="0.35">
      <c r="A200" s="1">
        <v>4218781</v>
      </c>
      <c r="B200" s="9">
        <v>42869</v>
      </c>
      <c r="C200" s="13">
        <v>42740.497719907406</v>
      </c>
      <c r="D200" s="13">
        <v>42740.501030092593</v>
      </c>
      <c r="E200" s="7">
        <f t="shared" si="14"/>
        <v>3.3101851877290756E-3</v>
      </c>
      <c r="F200" s="1">
        <v>1085</v>
      </c>
      <c r="G200" s="1" t="s">
        <v>269</v>
      </c>
      <c r="H200" s="1" t="s">
        <v>117</v>
      </c>
      <c r="I200" s="1" t="s">
        <v>28</v>
      </c>
      <c r="J200" s="27" t="s">
        <v>520</v>
      </c>
      <c r="K200" s="26">
        <v>0</v>
      </c>
      <c r="L200">
        <f t="shared" ca="1" si="15"/>
        <v>2022</v>
      </c>
      <c r="M200" t="str">
        <f t="shared" si="13"/>
        <v>Sun</v>
      </c>
      <c r="N200" t="str">
        <f t="shared" si="12"/>
        <v>E 55 St &amp; 2 Ave to E 15 St &amp; 3 Ave</v>
      </c>
    </row>
    <row r="201" spans="1:14" ht="15.75" customHeight="1" x14ac:dyDescent="0.35">
      <c r="A201" s="1">
        <v>6335379</v>
      </c>
      <c r="B201" s="9">
        <v>42908</v>
      </c>
      <c r="C201" s="13">
        <v>42747.649097222224</v>
      </c>
      <c r="D201" s="13">
        <v>42747.651412037034</v>
      </c>
      <c r="E201" s="7">
        <f t="shared" si="14"/>
        <v>2.3148148102336563E-3</v>
      </c>
      <c r="F201" s="1">
        <v>514</v>
      </c>
      <c r="G201" s="1" t="s">
        <v>239</v>
      </c>
      <c r="H201" s="1" t="s">
        <v>179</v>
      </c>
      <c r="I201" s="1" t="s">
        <v>11</v>
      </c>
      <c r="J201" s="1" t="s">
        <v>12</v>
      </c>
      <c r="K201" s="1">
        <v>1988</v>
      </c>
      <c r="L201">
        <f t="shared" ca="1" si="15"/>
        <v>34</v>
      </c>
      <c r="M201" t="str">
        <f t="shared" si="13"/>
        <v>Thu</v>
      </c>
      <c r="N201" t="str">
        <f t="shared" si="12"/>
        <v>E 7 St &amp; Avenue A to Clinton St &amp; Grand St</v>
      </c>
    </row>
    <row r="202" spans="1:14" ht="15.75" customHeight="1" x14ac:dyDescent="0.35">
      <c r="A202" s="1">
        <v>2485026</v>
      </c>
      <c r="B202" s="9">
        <v>42833</v>
      </c>
      <c r="C202" s="13">
        <v>42791.39539351852</v>
      </c>
      <c r="D202" s="13">
        <v>42791.398900462962</v>
      </c>
      <c r="E202" s="7">
        <f t="shared" si="14"/>
        <v>3.5069444420514628E-3</v>
      </c>
      <c r="F202" s="1">
        <v>752</v>
      </c>
      <c r="G202" s="1" t="s">
        <v>138</v>
      </c>
      <c r="H202" s="1" t="s">
        <v>239</v>
      </c>
      <c r="I202" s="1" t="s">
        <v>11</v>
      </c>
      <c r="J202" s="1" t="s">
        <v>12</v>
      </c>
      <c r="K202" s="1">
        <v>1983</v>
      </c>
      <c r="L202">
        <f t="shared" ca="1" si="15"/>
        <v>39</v>
      </c>
      <c r="M202" t="str">
        <f t="shared" si="13"/>
        <v>Sat</v>
      </c>
      <c r="N202" t="str">
        <f t="shared" si="12"/>
        <v>Centre St &amp; Chambers St to E 7 St &amp; Avenue A</v>
      </c>
    </row>
    <row r="203" spans="1:14" ht="15.75" customHeight="1" x14ac:dyDescent="0.35">
      <c r="A203" s="1">
        <v>1650900</v>
      </c>
      <c r="B203" s="9">
        <v>42799</v>
      </c>
      <c r="C203" s="13">
        <v>42907.999340277776</v>
      </c>
      <c r="D203" s="13">
        <v>42908.013865740744</v>
      </c>
      <c r="E203" s="7">
        <f t="shared" si="14"/>
        <v>1.4525462967867497E-2</v>
      </c>
      <c r="F203" s="1">
        <v>668</v>
      </c>
      <c r="G203" s="1" t="s">
        <v>153</v>
      </c>
      <c r="H203" s="1" t="s">
        <v>199</v>
      </c>
      <c r="I203" s="1" t="s">
        <v>11</v>
      </c>
      <c r="J203" s="1" t="s">
        <v>12</v>
      </c>
      <c r="K203" s="1">
        <v>1971</v>
      </c>
      <c r="L203">
        <f t="shared" ca="1" si="15"/>
        <v>51</v>
      </c>
      <c r="M203" t="str">
        <f t="shared" si="13"/>
        <v>Sun</v>
      </c>
      <c r="N203" t="str">
        <f t="shared" si="12"/>
        <v>11 Ave &amp; W 41 St to Broadway &amp; W 49 St</v>
      </c>
    </row>
    <row r="204" spans="1:14" ht="15.75" customHeight="1" x14ac:dyDescent="0.35">
      <c r="A204" s="1">
        <v>2744300</v>
      </c>
      <c r="B204" s="9">
        <v>42838</v>
      </c>
      <c r="C204" s="13">
        <v>42906.707303240742</v>
      </c>
      <c r="D204" s="13">
        <v>42906.709699074076</v>
      </c>
      <c r="E204" s="7">
        <f t="shared" si="14"/>
        <v>2.3958333331393078E-3</v>
      </c>
      <c r="F204" s="1">
        <v>1509</v>
      </c>
      <c r="G204" s="1" t="s">
        <v>270</v>
      </c>
      <c r="H204" s="1" t="s">
        <v>243</v>
      </c>
      <c r="I204" s="1" t="s">
        <v>28</v>
      </c>
      <c r="J204" s="27" t="s">
        <v>520</v>
      </c>
      <c r="K204" s="26">
        <v>0</v>
      </c>
      <c r="L204">
        <f t="shared" ca="1" si="15"/>
        <v>2022</v>
      </c>
      <c r="M204" t="str">
        <f t="shared" si="13"/>
        <v>Thu</v>
      </c>
      <c r="N204" t="str">
        <f t="shared" si="12"/>
        <v>5 Ave &amp; E 93 St to 12 Ave &amp; W 40 St</v>
      </c>
    </row>
    <row r="205" spans="1:14" ht="15.75" customHeight="1" x14ac:dyDescent="0.35">
      <c r="A205" s="1">
        <v>3308681</v>
      </c>
      <c r="B205" s="9">
        <v>42850</v>
      </c>
      <c r="C205" s="13">
        <v>42869.794236111113</v>
      </c>
      <c r="D205" s="13">
        <v>42869.806805555556</v>
      </c>
      <c r="E205" s="7">
        <f t="shared" si="14"/>
        <v>1.2569444443215616E-2</v>
      </c>
      <c r="F205" s="1">
        <v>254</v>
      </c>
      <c r="G205" s="1" t="s">
        <v>52</v>
      </c>
      <c r="H205" s="1" t="s">
        <v>240</v>
      </c>
      <c r="I205" s="1" t="s">
        <v>11</v>
      </c>
      <c r="J205" s="1" t="s">
        <v>18</v>
      </c>
      <c r="K205" s="1">
        <v>1996</v>
      </c>
      <c r="L205">
        <f t="shared" ca="1" si="15"/>
        <v>26</v>
      </c>
      <c r="M205" t="str">
        <f t="shared" si="13"/>
        <v>Tue</v>
      </c>
      <c r="N205" t="str">
        <f t="shared" si="12"/>
        <v>Washington Pl &amp; Broadway to E 4 St &amp; 2 Ave</v>
      </c>
    </row>
    <row r="206" spans="1:14" ht="15.75" customHeight="1" x14ac:dyDescent="0.35">
      <c r="A206" s="1">
        <v>2125872</v>
      </c>
      <c r="B206" s="9">
        <v>42821</v>
      </c>
      <c r="C206" s="13">
        <v>42908.974537037036</v>
      </c>
      <c r="D206" s="13">
        <v>42908.980486111112</v>
      </c>
      <c r="E206" s="7">
        <f t="shared" si="14"/>
        <v>5.9490740750334226E-3</v>
      </c>
      <c r="F206" s="1">
        <v>1098</v>
      </c>
      <c r="G206" s="1" t="s">
        <v>215</v>
      </c>
      <c r="H206" s="1" t="s">
        <v>55</v>
      </c>
      <c r="I206" s="1" t="s">
        <v>11</v>
      </c>
      <c r="J206" s="1" t="s">
        <v>12</v>
      </c>
      <c r="K206" s="1">
        <v>1988</v>
      </c>
      <c r="L206">
        <f t="shared" ca="1" si="15"/>
        <v>34</v>
      </c>
      <c r="M206" t="str">
        <f t="shared" si="13"/>
        <v>Mon</v>
      </c>
      <c r="N206" t="str">
        <f t="shared" si="12"/>
        <v>Fulton St &amp; Broadway to Allen St &amp; Stanton St</v>
      </c>
    </row>
    <row r="207" spans="1:14" ht="15.75" customHeight="1" x14ac:dyDescent="0.35">
      <c r="A207" s="1">
        <v>5116172</v>
      </c>
      <c r="B207" s="9">
        <v>42887</v>
      </c>
      <c r="C207" s="13">
        <v>42833.089097222219</v>
      </c>
      <c r="D207" s="13">
        <v>42833.097812499997</v>
      </c>
      <c r="E207" s="7">
        <f t="shared" si="14"/>
        <v>8.7152777778101154E-3</v>
      </c>
      <c r="F207" s="1">
        <v>1719</v>
      </c>
      <c r="G207" s="1" t="s">
        <v>138</v>
      </c>
      <c r="H207" s="1" t="s">
        <v>115</v>
      </c>
      <c r="I207" s="1" t="s">
        <v>28</v>
      </c>
      <c r="J207" s="27" t="s">
        <v>520</v>
      </c>
      <c r="K207" s="26">
        <v>0</v>
      </c>
      <c r="L207">
        <f t="shared" ca="1" si="15"/>
        <v>2022</v>
      </c>
      <c r="M207" t="str">
        <f t="shared" si="13"/>
        <v>Thu</v>
      </c>
      <c r="N207" t="str">
        <f t="shared" si="12"/>
        <v>Centre St &amp; Chambers St to Spruce St &amp; Nassau St</v>
      </c>
    </row>
    <row r="208" spans="1:14" ht="15.75" customHeight="1" x14ac:dyDescent="0.35">
      <c r="A208" s="1">
        <v>4108411</v>
      </c>
      <c r="B208" s="9">
        <v>42866</v>
      </c>
      <c r="C208" s="13">
        <v>42799.667696759258</v>
      </c>
      <c r="D208" s="13">
        <v>42799.675428240742</v>
      </c>
      <c r="E208" s="7">
        <f t="shared" si="14"/>
        <v>7.7314814843703061E-3</v>
      </c>
      <c r="F208" s="1">
        <v>1781</v>
      </c>
      <c r="G208" s="1" t="s">
        <v>271</v>
      </c>
      <c r="H208" s="1" t="s">
        <v>254</v>
      </c>
      <c r="I208" s="1" t="s">
        <v>11</v>
      </c>
      <c r="J208" s="1" t="s">
        <v>12</v>
      </c>
      <c r="K208" s="1">
        <v>1980</v>
      </c>
      <c r="L208">
        <f t="shared" ca="1" si="15"/>
        <v>42</v>
      </c>
      <c r="M208" t="str">
        <f t="shared" si="13"/>
        <v>Thu</v>
      </c>
      <c r="N208" t="str">
        <f t="shared" si="12"/>
        <v>E 58 St &amp; Madison Ave to Pershing Square North</v>
      </c>
    </row>
    <row r="209" spans="1:14" ht="15.75" customHeight="1" x14ac:dyDescent="0.35">
      <c r="A209" s="1">
        <v>279381</v>
      </c>
      <c r="B209" s="9">
        <v>42748</v>
      </c>
      <c r="C209" s="13">
        <v>42838.560590277775</v>
      </c>
      <c r="D209" s="13">
        <v>42838.578055555554</v>
      </c>
      <c r="E209" s="7">
        <f t="shared" si="14"/>
        <v>1.746527777868323E-2</v>
      </c>
      <c r="F209" s="1">
        <v>551</v>
      </c>
      <c r="G209" s="1" t="s">
        <v>272</v>
      </c>
      <c r="H209" s="1" t="s">
        <v>273</v>
      </c>
      <c r="I209" s="1" t="s">
        <v>11</v>
      </c>
      <c r="J209" s="1" t="s">
        <v>12</v>
      </c>
      <c r="K209" s="1">
        <v>1994</v>
      </c>
      <c r="L209">
        <f t="shared" ca="1" si="15"/>
        <v>28</v>
      </c>
      <c r="M209" t="str">
        <f t="shared" si="13"/>
        <v>Fri</v>
      </c>
      <c r="N209" t="str">
        <f t="shared" si="12"/>
        <v>W 87 St  &amp; Amsterdam Ave to 11 Ave &amp; W 59 St</v>
      </c>
    </row>
    <row r="210" spans="1:14" ht="15.75" customHeight="1" x14ac:dyDescent="0.35">
      <c r="A210" s="1">
        <v>2072415</v>
      </c>
      <c r="B210" s="9">
        <v>42819</v>
      </c>
      <c r="C210" s="13">
        <v>42850.999305555553</v>
      </c>
      <c r="D210" s="13">
        <v>42851.002245370371</v>
      </c>
      <c r="E210" s="7">
        <f t="shared" si="14"/>
        <v>2.9398148180916905E-3</v>
      </c>
      <c r="F210" s="1">
        <v>402</v>
      </c>
      <c r="G210" s="1" t="s">
        <v>66</v>
      </c>
      <c r="H210" s="1" t="s">
        <v>274</v>
      </c>
      <c r="I210" s="1" t="s">
        <v>11</v>
      </c>
      <c r="J210" s="1" t="s">
        <v>12</v>
      </c>
      <c r="K210" s="1">
        <v>1991</v>
      </c>
      <c r="L210">
        <f t="shared" ca="1" si="15"/>
        <v>31</v>
      </c>
      <c r="M210" t="str">
        <f t="shared" si="13"/>
        <v>Sat</v>
      </c>
      <c r="N210" t="str">
        <f t="shared" si="12"/>
        <v>W 20 St &amp; 11 Ave to W 18 St &amp; 6 Ave</v>
      </c>
    </row>
    <row r="211" spans="1:14" ht="15.75" customHeight="1" x14ac:dyDescent="0.35">
      <c r="A211" s="1">
        <v>432007</v>
      </c>
      <c r="B211" s="9">
        <v>42755</v>
      </c>
      <c r="C211" s="13">
        <v>42821.758773148147</v>
      </c>
      <c r="D211" s="13">
        <v>42821.771493055552</v>
      </c>
      <c r="E211" s="7">
        <f t="shared" si="14"/>
        <v>1.2719907404971309E-2</v>
      </c>
      <c r="F211" s="1">
        <v>441</v>
      </c>
      <c r="G211" s="1" t="s">
        <v>275</v>
      </c>
      <c r="H211" s="1" t="s">
        <v>84</v>
      </c>
      <c r="I211" s="1" t="s">
        <v>11</v>
      </c>
      <c r="J211" s="1" t="s">
        <v>12</v>
      </c>
      <c r="K211" s="1">
        <v>1980</v>
      </c>
      <c r="L211">
        <f t="shared" ca="1" si="15"/>
        <v>42</v>
      </c>
      <c r="M211" t="str">
        <f t="shared" si="13"/>
        <v>Fri</v>
      </c>
      <c r="N211" t="str">
        <f t="shared" si="12"/>
        <v>W 39 St &amp; 9 Ave to Pershing Square South</v>
      </c>
    </row>
    <row r="212" spans="1:14" ht="15.75" customHeight="1" x14ac:dyDescent="0.35">
      <c r="A212" s="1">
        <v>3284666</v>
      </c>
      <c r="B212" s="9">
        <v>42849</v>
      </c>
      <c r="C212" s="13">
        <v>42887.617673611108</v>
      </c>
      <c r="D212" s="13">
        <v>42887.63758101852</v>
      </c>
      <c r="E212" s="7">
        <f t="shared" si="14"/>
        <v>1.990740741166519E-2</v>
      </c>
      <c r="F212" s="1">
        <v>379</v>
      </c>
      <c r="G212" s="1" t="s">
        <v>249</v>
      </c>
      <c r="H212" s="1" t="s">
        <v>140</v>
      </c>
      <c r="I212" s="1" t="s">
        <v>11</v>
      </c>
      <c r="J212" s="1" t="s">
        <v>12</v>
      </c>
      <c r="K212" s="1">
        <v>1978</v>
      </c>
      <c r="L212">
        <f t="shared" ca="1" si="15"/>
        <v>44</v>
      </c>
      <c r="M212" t="str">
        <f t="shared" si="13"/>
        <v>Mon</v>
      </c>
      <c r="N212" t="str">
        <f t="shared" si="12"/>
        <v>6 Ave &amp; W 33 St to E 16 St &amp; 5 Ave</v>
      </c>
    </row>
    <row r="213" spans="1:14" ht="15.75" customHeight="1" x14ac:dyDescent="0.35">
      <c r="A213" s="1">
        <v>1157420</v>
      </c>
      <c r="B213" s="9">
        <v>42785</v>
      </c>
      <c r="C213" s="13">
        <v>42866.752951388888</v>
      </c>
      <c r="D213" s="13">
        <v>42866.773576388892</v>
      </c>
      <c r="E213" s="7">
        <f t="shared" si="14"/>
        <v>2.0625000004656613E-2</v>
      </c>
      <c r="F213" s="1">
        <v>1821</v>
      </c>
      <c r="G213" s="1" t="s">
        <v>27</v>
      </c>
      <c r="H213" s="1" t="s">
        <v>167</v>
      </c>
      <c r="I213" s="1" t="s">
        <v>28</v>
      </c>
      <c r="J213" s="27" t="s">
        <v>520</v>
      </c>
      <c r="K213" s="26">
        <v>0</v>
      </c>
      <c r="L213">
        <f t="shared" ca="1" si="15"/>
        <v>2022</v>
      </c>
      <c r="M213" t="str">
        <f t="shared" si="13"/>
        <v>Sun</v>
      </c>
      <c r="N213" t="str">
        <f t="shared" si="12"/>
        <v>Central Park S &amp; 6 Ave to 5 Ave &amp; E 88 St</v>
      </c>
    </row>
    <row r="214" spans="1:14" ht="15.75" customHeight="1" x14ac:dyDescent="0.35">
      <c r="A214" s="1">
        <v>2710778</v>
      </c>
      <c r="B214" s="9">
        <v>42837</v>
      </c>
      <c r="C214" s="13">
        <v>42748.846805555557</v>
      </c>
      <c r="D214" s="13">
        <v>42748.853182870371</v>
      </c>
      <c r="E214" s="7">
        <f t="shared" si="14"/>
        <v>6.3773148140171543E-3</v>
      </c>
      <c r="F214" s="1">
        <v>273</v>
      </c>
      <c r="G214" s="1" t="s">
        <v>173</v>
      </c>
      <c r="H214" s="1" t="s">
        <v>276</v>
      </c>
      <c r="I214" s="1" t="s">
        <v>11</v>
      </c>
      <c r="J214" s="1" t="s">
        <v>12</v>
      </c>
      <c r="K214" s="1">
        <v>1972</v>
      </c>
      <c r="L214">
        <f t="shared" ca="1" si="15"/>
        <v>50</v>
      </c>
      <c r="M214" t="str">
        <f t="shared" si="13"/>
        <v>Wed</v>
      </c>
      <c r="N214" t="str">
        <f t="shared" si="12"/>
        <v>Clinton St &amp; Joralemon St to Kane St &amp; Clinton St</v>
      </c>
    </row>
    <row r="215" spans="1:14" ht="15.75" customHeight="1" x14ac:dyDescent="0.35">
      <c r="A215" s="1">
        <v>2418389</v>
      </c>
      <c r="B215" s="9">
        <v>42830</v>
      </c>
      <c r="C215" s="13">
        <v>42819.566145833334</v>
      </c>
      <c r="D215" s="13">
        <v>42819.570798611108</v>
      </c>
      <c r="E215" s="7">
        <f t="shared" si="14"/>
        <v>4.6527777740266174E-3</v>
      </c>
      <c r="F215" s="1">
        <v>630</v>
      </c>
      <c r="G215" s="1" t="s">
        <v>196</v>
      </c>
      <c r="H215" s="1" t="s">
        <v>277</v>
      </c>
      <c r="I215" s="1" t="s">
        <v>11</v>
      </c>
      <c r="J215" s="1" t="s">
        <v>12</v>
      </c>
      <c r="K215" s="1">
        <v>1985</v>
      </c>
      <c r="L215">
        <f t="shared" ca="1" si="15"/>
        <v>37</v>
      </c>
      <c r="M215" t="str">
        <f t="shared" si="13"/>
        <v>Wed</v>
      </c>
      <c r="N215" t="str">
        <f t="shared" si="12"/>
        <v>6 Ave &amp; Canal St to W 15 St &amp; 7 Ave</v>
      </c>
    </row>
    <row r="216" spans="1:14" ht="15.75" customHeight="1" x14ac:dyDescent="0.35">
      <c r="A216" s="1">
        <v>5309535</v>
      </c>
      <c r="B216" s="9">
        <v>42890</v>
      </c>
      <c r="C216" s="13">
        <v>42755.389050925929</v>
      </c>
      <c r="D216" s="13">
        <v>42755.394166666665</v>
      </c>
      <c r="E216" s="7">
        <f t="shared" si="14"/>
        <v>5.1157407360733487E-3</v>
      </c>
      <c r="F216" s="1">
        <v>347</v>
      </c>
      <c r="G216" s="1" t="s">
        <v>198</v>
      </c>
      <c r="H216" s="1" t="s">
        <v>90</v>
      </c>
      <c r="I216" s="1" t="s">
        <v>11</v>
      </c>
      <c r="J216" s="1" t="s">
        <v>12</v>
      </c>
      <c r="K216" s="1">
        <v>1955</v>
      </c>
      <c r="L216">
        <f t="shared" ca="1" si="15"/>
        <v>67</v>
      </c>
      <c r="M216" t="str">
        <f t="shared" si="13"/>
        <v>Sun</v>
      </c>
      <c r="N216" t="str">
        <f t="shared" si="12"/>
        <v>W 56 St &amp; 10 Ave to Broadway &amp; W 56 St</v>
      </c>
    </row>
    <row r="217" spans="1:14" ht="15.75" customHeight="1" x14ac:dyDescent="0.35">
      <c r="A217" s="1">
        <v>6209483</v>
      </c>
      <c r="B217" s="9">
        <v>42907</v>
      </c>
      <c r="C217" s="13">
        <v>42849.856493055559</v>
      </c>
      <c r="D217" s="13">
        <v>42849.860891203702</v>
      </c>
      <c r="E217" s="7">
        <f t="shared" si="14"/>
        <v>4.3981481430819258E-3</v>
      </c>
      <c r="F217" s="1">
        <v>98</v>
      </c>
      <c r="G217" s="1" t="s">
        <v>145</v>
      </c>
      <c r="H217" s="1" t="s">
        <v>145</v>
      </c>
      <c r="I217" s="1" t="s">
        <v>11</v>
      </c>
      <c r="J217" s="1" t="s">
        <v>18</v>
      </c>
      <c r="K217" s="1">
        <v>1960</v>
      </c>
      <c r="L217">
        <f t="shared" ca="1" si="15"/>
        <v>62</v>
      </c>
      <c r="M217" t="str">
        <f t="shared" si="13"/>
        <v>Wed</v>
      </c>
      <c r="N217" t="str">
        <f t="shared" si="12"/>
        <v>South End Ave &amp; Liberty St to South End Ave &amp; Liberty St</v>
      </c>
    </row>
    <row r="218" spans="1:14" ht="15.75" customHeight="1" x14ac:dyDescent="0.35">
      <c r="A218" s="1">
        <v>6199671</v>
      </c>
      <c r="B218" s="9">
        <v>42906</v>
      </c>
      <c r="C218" s="13">
        <v>42785.440000000002</v>
      </c>
      <c r="D218" s="13">
        <v>42785.461076388892</v>
      </c>
      <c r="E218" s="7">
        <f t="shared" si="14"/>
        <v>2.1076388889923692E-2</v>
      </c>
      <c r="F218" s="1">
        <v>305</v>
      </c>
      <c r="G218" s="1" t="s">
        <v>278</v>
      </c>
      <c r="H218" s="1" t="s">
        <v>279</v>
      </c>
      <c r="I218" s="1" t="s">
        <v>11</v>
      </c>
      <c r="J218" s="1" t="s">
        <v>12</v>
      </c>
      <c r="K218" s="1">
        <v>1985</v>
      </c>
      <c r="L218">
        <f t="shared" ca="1" si="15"/>
        <v>37</v>
      </c>
      <c r="M218" t="str">
        <f t="shared" si="13"/>
        <v>Tue</v>
      </c>
      <c r="N218" t="str">
        <f t="shared" si="12"/>
        <v>Fulton St &amp; Rockwell Pl to Clermont Ave &amp; Lafayette Ave</v>
      </c>
    </row>
    <row r="219" spans="1:14" ht="15.75" customHeight="1" x14ac:dyDescent="0.35">
      <c r="A219" s="1">
        <v>3273104</v>
      </c>
      <c r="B219" s="9">
        <v>42849</v>
      </c>
      <c r="C219" s="13">
        <v>42837.776608796295</v>
      </c>
      <c r="D219" s="13">
        <v>42837.779768518521</v>
      </c>
      <c r="E219" s="7">
        <f t="shared" si="14"/>
        <v>3.1597222259733826E-3</v>
      </c>
      <c r="F219" s="1">
        <v>317</v>
      </c>
      <c r="G219" s="1" t="s">
        <v>38</v>
      </c>
      <c r="H219" s="1" t="s">
        <v>110</v>
      </c>
      <c r="I219" s="1" t="s">
        <v>11</v>
      </c>
      <c r="J219" s="1" t="s">
        <v>12</v>
      </c>
      <c r="K219" s="1">
        <v>1972</v>
      </c>
      <c r="L219">
        <f t="shared" ca="1" si="15"/>
        <v>50</v>
      </c>
      <c r="M219" t="str">
        <f t="shared" si="13"/>
        <v>Mon</v>
      </c>
      <c r="N219" t="str">
        <f t="shared" si="12"/>
        <v>E 47 St &amp; Park Ave to E 39 St &amp; 2 Ave</v>
      </c>
    </row>
    <row r="220" spans="1:14" ht="15.75" customHeight="1" x14ac:dyDescent="0.35">
      <c r="A220" s="1">
        <v>6047053</v>
      </c>
      <c r="B220" s="9">
        <v>42903</v>
      </c>
      <c r="C220" s="13">
        <v>42830.754629629628</v>
      </c>
      <c r="D220" s="13">
        <v>42830.761932870373</v>
      </c>
      <c r="E220" s="7">
        <f t="shared" si="14"/>
        <v>7.3032407453865744E-3</v>
      </c>
      <c r="F220" s="1">
        <v>495</v>
      </c>
      <c r="G220" s="1" t="s">
        <v>280</v>
      </c>
      <c r="H220" s="1" t="s">
        <v>125</v>
      </c>
      <c r="I220" s="1" t="s">
        <v>11</v>
      </c>
      <c r="J220" s="1" t="s">
        <v>12</v>
      </c>
      <c r="K220" s="1">
        <v>1983</v>
      </c>
      <c r="L220">
        <f t="shared" ca="1" si="15"/>
        <v>39</v>
      </c>
      <c r="M220" t="str">
        <f t="shared" si="13"/>
        <v>Sat</v>
      </c>
      <c r="N220" t="str">
        <f t="shared" si="12"/>
        <v>E 12 St &amp; 3 Ave to Allen St &amp; Rivington St</v>
      </c>
    </row>
    <row r="221" spans="1:14" ht="15.75" customHeight="1" x14ac:dyDescent="0.35">
      <c r="A221" s="1">
        <v>6451583</v>
      </c>
      <c r="B221" s="9">
        <v>42911</v>
      </c>
      <c r="C221" s="13">
        <v>42890.807453703703</v>
      </c>
      <c r="D221" s="13">
        <v>42890.811469907407</v>
      </c>
      <c r="E221" s="7">
        <f t="shared" si="14"/>
        <v>4.016203703940846E-3</v>
      </c>
      <c r="F221" s="1">
        <v>1388</v>
      </c>
      <c r="G221" s="1" t="s">
        <v>281</v>
      </c>
      <c r="H221" s="1" t="s">
        <v>179</v>
      </c>
      <c r="I221" s="1" t="s">
        <v>28</v>
      </c>
      <c r="J221" s="27" t="s">
        <v>520</v>
      </c>
      <c r="K221" s="26">
        <v>0</v>
      </c>
      <c r="L221">
        <f t="shared" ca="1" si="15"/>
        <v>2022</v>
      </c>
      <c r="M221" t="str">
        <f t="shared" si="13"/>
        <v>Sun</v>
      </c>
      <c r="N221" t="str">
        <f t="shared" si="12"/>
        <v>S 4 St &amp; Rodney St to Clinton St &amp; Grand St</v>
      </c>
    </row>
    <row r="222" spans="1:14" ht="15.75" customHeight="1" x14ac:dyDescent="0.35">
      <c r="A222" s="1">
        <v>4519233</v>
      </c>
      <c r="B222" s="9">
        <v>42874</v>
      </c>
      <c r="C222" s="13">
        <v>42907.330277777779</v>
      </c>
      <c r="D222" s="13">
        <v>42907.331412037034</v>
      </c>
      <c r="E222" s="7">
        <f t="shared" si="14"/>
        <v>1.1342592551955022E-3</v>
      </c>
      <c r="F222" s="1">
        <v>1032</v>
      </c>
      <c r="G222" s="1" t="s">
        <v>27</v>
      </c>
      <c r="H222" s="1" t="s">
        <v>282</v>
      </c>
      <c r="I222" s="1" t="s">
        <v>28</v>
      </c>
      <c r="J222" s="27" t="s">
        <v>520</v>
      </c>
      <c r="K222" s="26">
        <v>0</v>
      </c>
      <c r="L222">
        <f t="shared" ca="1" si="15"/>
        <v>2022</v>
      </c>
      <c r="M222" t="str">
        <f t="shared" si="13"/>
        <v>Fri</v>
      </c>
      <c r="N222" t="str">
        <f t="shared" si="12"/>
        <v>Central Park S &amp; 6 Ave to W 67 St &amp; Broadway</v>
      </c>
    </row>
    <row r="223" spans="1:14" ht="15.75" customHeight="1" x14ac:dyDescent="0.35">
      <c r="A223" s="1">
        <v>6723534</v>
      </c>
      <c r="B223" s="9">
        <v>42915</v>
      </c>
      <c r="C223" s="13">
        <v>42906.918449074074</v>
      </c>
      <c r="D223" s="13">
        <v>42906.921979166669</v>
      </c>
      <c r="E223" s="7">
        <f t="shared" si="14"/>
        <v>3.5300925956107676E-3</v>
      </c>
      <c r="F223" s="1">
        <v>7386</v>
      </c>
      <c r="G223" s="1" t="s">
        <v>68</v>
      </c>
      <c r="H223" s="1" t="s">
        <v>68</v>
      </c>
      <c r="I223" s="1" t="s">
        <v>28</v>
      </c>
      <c r="J223" s="27" t="s">
        <v>520</v>
      </c>
      <c r="K223" s="26">
        <v>0</v>
      </c>
      <c r="L223">
        <f t="shared" ca="1" si="15"/>
        <v>2022</v>
      </c>
      <c r="M223" t="str">
        <f t="shared" si="13"/>
        <v>Thu</v>
      </c>
      <c r="N223" t="str">
        <f t="shared" si="12"/>
        <v>Old Fulton St to Old Fulton St</v>
      </c>
    </row>
    <row r="224" spans="1:14" ht="15.75" customHeight="1" x14ac:dyDescent="0.35">
      <c r="A224" s="1">
        <v>650105</v>
      </c>
      <c r="B224" s="9">
        <v>42764</v>
      </c>
      <c r="C224" s="13">
        <v>42849.740486111114</v>
      </c>
      <c r="D224" s="13">
        <v>42849.744166666664</v>
      </c>
      <c r="E224" s="7">
        <f t="shared" si="14"/>
        <v>3.6805555500905029E-3</v>
      </c>
      <c r="F224" s="1">
        <v>268</v>
      </c>
      <c r="G224" s="1" t="s">
        <v>55</v>
      </c>
      <c r="H224" s="1" t="s">
        <v>283</v>
      </c>
      <c r="I224" s="1" t="s">
        <v>11</v>
      </c>
      <c r="J224" s="1" t="s">
        <v>18</v>
      </c>
      <c r="K224" s="1">
        <v>1979</v>
      </c>
      <c r="L224">
        <f t="shared" ca="1" si="15"/>
        <v>43</v>
      </c>
      <c r="M224" t="str">
        <f t="shared" si="13"/>
        <v>Sun</v>
      </c>
      <c r="N224" t="str">
        <f t="shared" si="12"/>
        <v>Allen St &amp; Stanton St to Pike St &amp; E Broadway</v>
      </c>
    </row>
    <row r="225" spans="1:14" ht="15.75" customHeight="1" x14ac:dyDescent="0.35">
      <c r="A225" s="1">
        <v>4289817</v>
      </c>
      <c r="B225" s="9">
        <v>42871</v>
      </c>
      <c r="C225" s="13">
        <v>42903.891631944447</v>
      </c>
      <c r="D225" s="13">
        <v>42903.897361111114</v>
      </c>
      <c r="E225" s="7">
        <f t="shared" si="14"/>
        <v>5.7291666671517305E-3</v>
      </c>
      <c r="F225" s="1">
        <v>295</v>
      </c>
      <c r="G225" s="1" t="s">
        <v>154</v>
      </c>
      <c r="H225" s="1" t="s">
        <v>199</v>
      </c>
      <c r="I225" s="1" t="s">
        <v>11</v>
      </c>
      <c r="J225" s="1" t="s">
        <v>12</v>
      </c>
      <c r="K225" s="1">
        <v>1987</v>
      </c>
      <c r="L225">
        <f t="shared" ca="1" si="15"/>
        <v>35</v>
      </c>
      <c r="M225" t="str">
        <f t="shared" si="13"/>
        <v>Tue</v>
      </c>
      <c r="N225" t="str">
        <f t="shared" si="12"/>
        <v>8 Ave &amp; W 33 St to Broadway &amp; W 49 St</v>
      </c>
    </row>
    <row r="226" spans="1:14" ht="15.75" customHeight="1" x14ac:dyDescent="0.35">
      <c r="A226" s="1">
        <v>1677874</v>
      </c>
      <c r="B226" s="9">
        <v>42800</v>
      </c>
      <c r="C226" s="13">
        <v>42911.42864583333</v>
      </c>
      <c r="D226" s="13">
        <v>42911.444722222222</v>
      </c>
      <c r="E226" s="7">
        <f t="shared" si="14"/>
        <v>1.6076388892543036E-2</v>
      </c>
      <c r="F226" s="1">
        <v>265</v>
      </c>
      <c r="G226" s="1" t="s">
        <v>284</v>
      </c>
      <c r="H226" s="1" t="s">
        <v>141</v>
      </c>
      <c r="I226" s="1" t="s">
        <v>11</v>
      </c>
      <c r="J226" s="1" t="s">
        <v>12</v>
      </c>
      <c r="K226" s="1">
        <v>1983</v>
      </c>
      <c r="L226">
        <f t="shared" ca="1" si="15"/>
        <v>39</v>
      </c>
      <c r="M226" t="str">
        <f t="shared" si="13"/>
        <v>Mon</v>
      </c>
      <c r="N226" t="str">
        <f t="shared" si="12"/>
        <v>Greenwich St &amp; Hubert St to Reade St &amp; Broadway</v>
      </c>
    </row>
    <row r="227" spans="1:14" ht="15.75" customHeight="1" x14ac:dyDescent="0.35">
      <c r="A227" s="1">
        <v>3122170</v>
      </c>
      <c r="B227" s="9">
        <v>42846</v>
      </c>
      <c r="C227" s="13">
        <v>42874.749155092592</v>
      </c>
      <c r="D227" s="13">
        <v>42874.761099537034</v>
      </c>
      <c r="E227" s="7">
        <f t="shared" si="14"/>
        <v>1.1944444442633539E-2</v>
      </c>
      <c r="F227" s="1">
        <v>308</v>
      </c>
      <c r="G227" s="1" t="s">
        <v>285</v>
      </c>
      <c r="H227" s="1" t="s">
        <v>286</v>
      </c>
      <c r="I227" s="1" t="s">
        <v>11</v>
      </c>
      <c r="J227" s="1" t="s">
        <v>18</v>
      </c>
      <c r="K227" s="1">
        <v>1992</v>
      </c>
      <c r="L227">
        <f t="shared" ca="1" si="15"/>
        <v>30</v>
      </c>
      <c r="M227" t="str">
        <f t="shared" si="13"/>
        <v>Fri</v>
      </c>
      <c r="N227" t="str">
        <f t="shared" si="12"/>
        <v>Union Ave &amp; Wallabout St to Division Ave &amp; Hooper St</v>
      </c>
    </row>
    <row r="228" spans="1:14" ht="15.75" customHeight="1" x14ac:dyDescent="0.35">
      <c r="A228" s="1">
        <v>6158510</v>
      </c>
      <c r="B228" s="9">
        <v>42906</v>
      </c>
      <c r="C228" s="13">
        <v>42915.620011574072</v>
      </c>
      <c r="D228" s="13">
        <v>42915.705509259256</v>
      </c>
      <c r="E228" s="7">
        <f t="shared" si="14"/>
        <v>8.5497685184236616E-2</v>
      </c>
      <c r="F228" s="1">
        <v>592</v>
      </c>
      <c r="G228" s="1" t="s">
        <v>159</v>
      </c>
      <c r="H228" s="1" t="s">
        <v>211</v>
      </c>
      <c r="I228" s="1" t="s">
        <v>11</v>
      </c>
      <c r="J228" s="1" t="s">
        <v>12</v>
      </c>
      <c r="K228" s="1">
        <v>1973</v>
      </c>
      <c r="L228">
        <f t="shared" ca="1" si="15"/>
        <v>49</v>
      </c>
      <c r="M228" t="str">
        <f t="shared" si="13"/>
        <v>Tue</v>
      </c>
      <c r="N228" t="str">
        <f t="shared" si="12"/>
        <v>Lafayette St &amp; E 8 St to Division St &amp; Bowery</v>
      </c>
    </row>
    <row r="229" spans="1:14" ht="15.75" customHeight="1" x14ac:dyDescent="0.35">
      <c r="A229" s="1">
        <v>6054143</v>
      </c>
      <c r="B229" s="9">
        <v>42904</v>
      </c>
      <c r="C229" s="13">
        <v>42764.129293981481</v>
      </c>
      <c r="D229" s="13">
        <v>42764.132395833331</v>
      </c>
      <c r="E229" s="7">
        <f t="shared" si="14"/>
        <v>3.1018518493510783E-3</v>
      </c>
      <c r="F229" s="1">
        <v>152</v>
      </c>
      <c r="G229" s="1" t="s">
        <v>200</v>
      </c>
      <c r="H229" s="1" t="s">
        <v>179</v>
      </c>
      <c r="I229" s="1" t="s">
        <v>11</v>
      </c>
      <c r="J229" s="1" t="s">
        <v>12</v>
      </c>
      <c r="K229" s="1">
        <v>1946</v>
      </c>
      <c r="L229">
        <f t="shared" ca="1" si="15"/>
        <v>76</v>
      </c>
      <c r="M229" t="str">
        <f t="shared" si="13"/>
        <v>Sun</v>
      </c>
      <c r="N229" t="str">
        <f t="shared" si="12"/>
        <v>Henry St &amp; Grand St to Clinton St &amp; Grand St</v>
      </c>
    </row>
    <row r="230" spans="1:14" ht="15.75" customHeight="1" x14ac:dyDescent="0.35">
      <c r="A230" s="1">
        <v>3228015</v>
      </c>
      <c r="B230" s="9">
        <v>42848</v>
      </c>
      <c r="C230" s="13">
        <v>42871.354594907411</v>
      </c>
      <c r="D230" s="13">
        <v>42871.358020833337</v>
      </c>
      <c r="E230" s="7">
        <f t="shared" si="14"/>
        <v>3.425925926421769E-3</v>
      </c>
      <c r="F230" s="1">
        <v>1056</v>
      </c>
      <c r="G230" s="1" t="s">
        <v>287</v>
      </c>
      <c r="H230" s="1" t="s">
        <v>235</v>
      </c>
      <c r="I230" s="1" t="s">
        <v>28</v>
      </c>
      <c r="J230" s="27" t="s">
        <v>520</v>
      </c>
      <c r="K230" s="26">
        <v>0</v>
      </c>
      <c r="L230">
        <f t="shared" ca="1" si="15"/>
        <v>2022</v>
      </c>
      <c r="M230" t="str">
        <f t="shared" si="13"/>
        <v>Sun</v>
      </c>
      <c r="N230" t="str">
        <f t="shared" si="12"/>
        <v>Broadway &amp; W 60 St to Grand Army Plaza &amp; Central Park S</v>
      </c>
    </row>
    <row r="231" spans="1:14" ht="15.75" customHeight="1" x14ac:dyDescent="0.35">
      <c r="A231" s="1">
        <v>4106970</v>
      </c>
      <c r="B231" s="9">
        <v>42866</v>
      </c>
      <c r="C231" s="13">
        <v>42800.717893518522</v>
      </c>
      <c r="D231" s="13">
        <v>42800.720972222225</v>
      </c>
      <c r="E231" s="7">
        <f t="shared" si="14"/>
        <v>3.0787037030677311E-3</v>
      </c>
      <c r="F231" s="1">
        <v>1068</v>
      </c>
      <c r="G231" s="1" t="s">
        <v>255</v>
      </c>
      <c r="H231" s="1" t="s">
        <v>45</v>
      </c>
      <c r="I231" s="1" t="s">
        <v>11</v>
      </c>
      <c r="J231" s="1" t="s">
        <v>18</v>
      </c>
      <c r="K231" s="1">
        <v>1968</v>
      </c>
      <c r="L231">
        <f t="shared" ca="1" si="15"/>
        <v>54</v>
      </c>
      <c r="M231" t="str">
        <f t="shared" si="13"/>
        <v>Thu</v>
      </c>
      <c r="N231" t="str">
        <f t="shared" si="12"/>
        <v>W 31 St &amp; 7 Ave to E 11 St &amp; 2 Ave</v>
      </c>
    </row>
    <row r="232" spans="1:14" ht="15.75" customHeight="1" x14ac:dyDescent="0.35">
      <c r="A232" s="1">
        <v>1703383</v>
      </c>
      <c r="B232" s="9">
        <v>42801</v>
      </c>
      <c r="C232" s="13">
        <v>42846.387997685182</v>
      </c>
      <c r="D232" s="13">
        <v>42846.391574074078</v>
      </c>
      <c r="E232" s="7">
        <f t="shared" si="14"/>
        <v>3.5763888954534195E-3</v>
      </c>
      <c r="F232" s="1">
        <v>434</v>
      </c>
      <c r="G232" s="1" t="s">
        <v>254</v>
      </c>
      <c r="H232" s="1" t="s">
        <v>288</v>
      </c>
      <c r="I232" s="1" t="s">
        <v>11</v>
      </c>
      <c r="J232" s="1" t="s">
        <v>12</v>
      </c>
      <c r="K232" s="1">
        <v>1970</v>
      </c>
      <c r="L232">
        <f t="shared" ca="1" si="15"/>
        <v>52</v>
      </c>
      <c r="M232" t="str">
        <f t="shared" si="13"/>
        <v>Tue</v>
      </c>
      <c r="N232" t="str">
        <f t="shared" si="12"/>
        <v>Pershing Square North to W 33 St &amp; 7 Ave</v>
      </c>
    </row>
    <row r="233" spans="1:14" ht="15.75" customHeight="1" x14ac:dyDescent="0.35">
      <c r="A233" s="1">
        <v>5636715</v>
      </c>
      <c r="B233" s="9">
        <v>42896</v>
      </c>
      <c r="C233" s="13">
        <v>42906.503842592596</v>
      </c>
      <c r="D233" s="13">
        <v>42906.510706018518</v>
      </c>
      <c r="E233" s="7">
        <f t="shared" si="14"/>
        <v>6.8634259223472327E-3</v>
      </c>
      <c r="F233" s="1">
        <v>928</v>
      </c>
      <c r="G233" s="1" t="s">
        <v>224</v>
      </c>
      <c r="H233" s="1" t="s">
        <v>90</v>
      </c>
      <c r="I233" s="1" t="s">
        <v>28</v>
      </c>
      <c r="J233" s="27" t="s">
        <v>520</v>
      </c>
      <c r="K233" s="26">
        <v>0</v>
      </c>
      <c r="L233">
        <f t="shared" ca="1" si="15"/>
        <v>2022</v>
      </c>
      <c r="M233" t="str">
        <f t="shared" si="13"/>
        <v>Sat</v>
      </c>
      <c r="N233" t="str">
        <f t="shared" si="12"/>
        <v>FDR Drive &amp; E 35 St to Broadway &amp; W 56 St</v>
      </c>
    </row>
    <row r="234" spans="1:14" ht="15.75" customHeight="1" x14ac:dyDescent="0.35">
      <c r="A234" s="1">
        <v>1793345</v>
      </c>
      <c r="B234" s="9">
        <v>42803</v>
      </c>
      <c r="C234" s="13">
        <v>42904.382106481484</v>
      </c>
      <c r="D234" s="13">
        <v>42904.383877314816</v>
      </c>
      <c r="E234" s="7">
        <f t="shared" si="14"/>
        <v>1.7708333325572312E-3</v>
      </c>
      <c r="F234" s="1">
        <v>415</v>
      </c>
      <c r="G234" s="1" t="s">
        <v>254</v>
      </c>
      <c r="H234" s="1" t="s">
        <v>288</v>
      </c>
      <c r="I234" s="1" t="s">
        <v>11</v>
      </c>
      <c r="J234" s="1" t="s">
        <v>12</v>
      </c>
      <c r="K234" s="1">
        <v>1969</v>
      </c>
      <c r="L234">
        <f t="shared" ca="1" si="15"/>
        <v>53</v>
      </c>
      <c r="M234" t="str">
        <f t="shared" si="13"/>
        <v>Thu</v>
      </c>
      <c r="N234" t="str">
        <f t="shared" si="12"/>
        <v>Pershing Square North to W 33 St &amp; 7 Ave</v>
      </c>
    </row>
    <row r="235" spans="1:14" ht="15.75" customHeight="1" x14ac:dyDescent="0.35">
      <c r="A235" s="1">
        <v>1393089</v>
      </c>
      <c r="B235" s="9">
        <v>42791</v>
      </c>
      <c r="C235" s="13">
        <v>42848.732951388891</v>
      </c>
      <c r="D235" s="13">
        <v>42848.745173611111</v>
      </c>
      <c r="E235" s="7">
        <f t="shared" si="14"/>
        <v>1.2222222219861578E-2</v>
      </c>
      <c r="F235" s="1">
        <v>1311</v>
      </c>
      <c r="G235" s="1" t="s">
        <v>167</v>
      </c>
      <c r="H235" s="1" t="s">
        <v>165</v>
      </c>
      <c r="I235" s="1" t="s">
        <v>28</v>
      </c>
      <c r="J235" s="27" t="s">
        <v>520</v>
      </c>
      <c r="K235" s="26">
        <v>0</v>
      </c>
      <c r="L235">
        <f t="shared" ca="1" si="15"/>
        <v>2022</v>
      </c>
      <c r="M235" t="str">
        <f t="shared" si="13"/>
        <v>Sat</v>
      </c>
      <c r="N235" t="str">
        <f t="shared" si="12"/>
        <v>5 Ave &amp; E 88 St to W 92 St &amp; Broadway</v>
      </c>
    </row>
    <row r="236" spans="1:14" ht="15.75" customHeight="1" x14ac:dyDescent="0.35">
      <c r="A236" s="1">
        <v>1414549</v>
      </c>
      <c r="B236" s="9">
        <v>42791</v>
      </c>
      <c r="C236" s="13">
        <v>42866.743506944447</v>
      </c>
      <c r="D236" s="13">
        <v>42866.755868055552</v>
      </c>
      <c r="E236" s="7">
        <f t="shared" si="14"/>
        <v>1.2361111104837619E-2</v>
      </c>
      <c r="F236" s="1">
        <v>1316</v>
      </c>
      <c r="G236" s="1" t="s">
        <v>148</v>
      </c>
      <c r="H236" s="1" t="s">
        <v>289</v>
      </c>
      <c r="I236" s="1" t="s">
        <v>11</v>
      </c>
      <c r="J236" s="1" t="s">
        <v>18</v>
      </c>
      <c r="K236" s="1">
        <v>1975</v>
      </c>
      <c r="L236">
        <f t="shared" ca="1" si="15"/>
        <v>47</v>
      </c>
      <c r="M236" t="str">
        <f t="shared" si="13"/>
        <v>Sat</v>
      </c>
      <c r="N236" t="str">
        <f t="shared" si="12"/>
        <v>Broadway &amp; Roebling St to 1 Ave &amp; E 18 St</v>
      </c>
    </row>
    <row r="237" spans="1:14" ht="15.75" customHeight="1" x14ac:dyDescent="0.35">
      <c r="A237" s="1">
        <v>4831904</v>
      </c>
      <c r="B237" s="9">
        <v>42881</v>
      </c>
      <c r="C237" s="13">
        <v>42801.666018518517</v>
      </c>
      <c r="D237" s="13">
        <v>42801.671041666668</v>
      </c>
      <c r="E237" s="7">
        <f t="shared" si="14"/>
        <v>5.02314815093996E-3</v>
      </c>
      <c r="F237" s="1">
        <v>1594</v>
      </c>
      <c r="G237" s="1" t="s">
        <v>112</v>
      </c>
      <c r="H237" s="1" t="s">
        <v>179</v>
      </c>
      <c r="I237" s="1" t="s">
        <v>11</v>
      </c>
      <c r="J237" s="1" t="s">
        <v>12</v>
      </c>
      <c r="K237" s="1">
        <v>1982</v>
      </c>
      <c r="L237">
        <f t="shared" ca="1" si="15"/>
        <v>40</v>
      </c>
      <c r="M237" t="str">
        <f t="shared" si="13"/>
        <v>Fri</v>
      </c>
      <c r="N237" t="str">
        <f t="shared" si="12"/>
        <v>Washington St &amp; Gansevoort St to Clinton St &amp; Grand St</v>
      </c>
    </row>
    <row r="238" spans="1:14" ht="15.75" customHeight="1" x14ac:dyDescent="0.35">
      <c r="A238" s="1">
        <v>4647018</v>
      </c>
      <c r="B238" s="9">
        <v>42877</v>
      </c>
      <c r="C238" s="13">
        <v>42896.642835648148</v>
      </c>
      <c r="D238" s="13">
        <v>42896.65357638889</v>
      </c>
      <c r="E238" s="7">
        <f t="shared" si="14"/>
        <v>1.0740740741312038E-2</v>
      </c>
      <c r="F238" s="1">
        <v>355</v>
      </c>
      <c r="G238" s="1" t="s">
        <v>290</v>
      </c>
      <c r="H238" s="1" t="s">
        <v>100</v>
      </c>
      <c r="I238" s="1" t="s">
        <v>11</v>
      </c>
      <c r="J238" s="1" t="s">
        <v>12</v>
      </c>
      <c r="K238" s="1">
        <v>1977</v>
      </c>
      <c r="L238">
        <f t="shared" ca="1" si="15"/>
        <v>45</v>
      </c>
      <c r="M238" t="str">
        <f t="shared" si="13"/>
        <v>Mon</v>
      </c>
      <c r="N238" t="str">
        <f t="shared" si="12"/>
        <v>Hudson St &amp; Reade St to Cleveland Pl &amp; Spring St</v>
      </c>
    </row>
    <row r="239" spans="1:14" ht="15.75" customHeight="1" x14ac:dyDescent="0.35">
      <c r="A239" s="1">
        <v>4194394</v>
      </c>
      <c r="B239" s="9">
        <v>42869</v>
      </c>
      <c r="C239" s="13">
        <v>42803.720706018517</v>
      </c>
      <c r="D239" s="13">
        <v>42803.72552083333</v>
      </c>
      <c r="E239" s="7">
        <f t="shared" si="14"/>
        <v>4.8148148125619628E-3</v>
      </c>
      <c r="F239" s="1">
        <v>615</v>
      </c>
      <c r="G239" s="1" t="s">
        <v>98</v>
      </c>
      <c r="H239" s="1" t="s">
        <v>83</v>
      </c>
      <c r="I239" s="1" t="s">
        <v>28</v>
      </c>
      <c r="J239" s="27" t="s">
        <v>520</v>
      </c>
      <c r="K239" s="26">
        <v>0</v>
      </c>
      <c r="L239">
        <f t="shared" ca="1" si="15"/>
        <v>2022</v>
      </c>
      <c r="M239" t="str">
        <f t="shared" si="13"/>
        <v>Sun</v>
      </c>
      <c r="N239" t="str">
        <f t="shared" si="12"/>
        <v>Broadway &amp; W 36 St to Broadway &amp; E 22 St</v>
      </c>
    </row>
    <row r="240" spans="1:14" ht="15.75" customHeight="1" x14ac:dyDescent="0.35">
      <c r="A240" s="1">
        <v>4376357</v>
      </c>
      <c r="B240" s="9">
        <v>42872</v>
      </c>
      <c r="C240" s="13">
        <v>42791.506226851852</v>
      </c>
      <c r="D240" s="13">
        <v>42791.521412037036</v>
      </c>
      <c r="E240" s="7">
        <f t="shared" si="14"/>
        <v>1.5185185184236616E-2</v>
      </c>
      <c r="F240" s="1">
        <v>1202</v>
      </c>
      <c r="G240" s="1" t="s">
        <v>291</v>
      </c>
      <c r="H240" s="1" t="s">
        <v>292</v>
      </c>
      <c r="I240" s="1" t="s">
        <v>11</v>
      </c>
      <c r="J240" s="1" t="s">
        <v>12</v>
      </c>
      <c r="K240" s="1">
        <v>1992</v>
      </c>
      <c r="L240">
        <f t="shared" ca="1" si="15"/>
        <v>30</v>
      </c>
      <c r="M240" t="str">
        <f t="shared" si="13"/>
        <v>Wed</v>
      </c>
      <c r="N240" t="str">
        <f t="shared" si="12"/>
        <v>2 Ave &amp; E 99 St to 5 Ave &amp; E 63 St</v>
      </c>
    </row>
    <row r="241" spans="1:14" ht="15.75" customHeight="1" x14ac:dyDescent="0.35">
      <c r="A241" s="1">
        <v>4736921</v>
      </c>
      <c r="B241" s="9">
        <v>42879</v>
      </c>
      <c r="C241" s="13">
        <v>42791.897372685184</v>
      </c>
      <c r="D241" s="13">
        <v>42791.912604166668</v>
      </c>
      <c r="E241" s="7">
        <f t="shared" si="14"/>
        <v>1.5231481484079268E-2</v>
      </c>
      <c r="F241" s="1">
        <v>487</v>
      </c>
      <c r="G241" s="1" t="s">
        <v>129</v>
      </c>
      <c r="H241" s="1" t="s">
        <v>91</v>
      </c>
      <c r="I241" s="1" t="s">
        <v>11</v>
      </c>
      <c r="J241" s="27" t="s">
        <v>520</v>
      </c>
      <c r="K241" s="26">
        <v>0</v>
      </c>
      <c r="L241">
        <f t="shared" ca="1" si="15"/>
        <v>2022</v>
      </c>
      <c r="M241" t="str">
        <f t="shared" si="13"/>
        <v>Wed</v>
      </c>
      <c r="N241" t="str">
        <f t="shared" si="12"/>
        <v>MacDougal St &amp; Prince St to 8 Ave &amp; W 16 St</v>
      </c>
    </row>
    <row r="242" spans="1:14" ht="15.75" customHeight="1" x14ac:dyDescent="0.35">
      <c r="A242" s="1">
        <v>4306194</v>
      </c>
      <c r="B242" s="9">
        <v>42871</v>
      </c>
      <c r="C242" s="13">
        <v>42881.656828703701</v>
      </c>
      <c r="D242" s="13">
        <v>42881.67528935185</v>
      </c>
      <c r="E242" s="7">
        <f t="shared" si="14"/>
        <v>1.8460648148902692E-2</v>
      </c>
      <c r="F242" s="1">
        <v>445</v>
      </c>
      <c r="G242" s="1" t="s">
        <v>186</v>
      </c>
      <c r="H242" s="1" t="s">
        <v>175</v>
      </c>
      <c r="I242" s="1" t="s">
        <v>11</v>
      </c>
      <c r="J242" s="1" t="s">
        <v>12</v>
      </c>
      <c r="K242" s="1">
        <v>1965</v>
      </c>
      <c r="L242">
        <f t="shared" ca="1" si="15"/>
        <v>57</v>
      </c>
      <c r="M242" t="str">
        <f t="shared" si="13"/>
        <v>Tue</v>
      </c>
      <c r="N242" t="str">
        <f t="shared" si="12"/>
        <v>E 23 St &amp; 1 Ave to Cooper Square &amp; E 7 St</v>
      </c>
    </row>
    <row r="243" spans="1:14" ht="15.75" customHeight="1" x14ac:dyDescent="0.35">
      <c r="A243" s="1">
        <v>2444049</v>
      </c>
      <c r="B243" s="9">
        <v>42831</v>
      </c>
      <c r="C243" s="13">
        <v>42877.373240740744</v>
      </c>
      <c r="D243" s="13">
        <v>42877.377349537041</v>
      </c>
      <c r="E243" s="7">
        <f t="shared" si="14"/>
        <v>4.1087962963501923E-3</v>
      </c>
      <c r="F243" s="1">
        <v>500</v>
      </c>
      <c r="G243" s="1" t="s">
        <v>117</v>
      </c>
      <c r="H243" s="1" t="s">
        <v>30</v>
      </c>
      <c r="I243" s="1" t="s">
        <v>11</v>
      </c>
      <c r="J243" s="1" t="s">
        <v>18</v>
      </c>
      <c r="K243" s="1">
        <v>1973</v>
      </c>
      <c r="L243">
        <f t="shared" ca="1" si="15"/>
        <v>49</v>
      </c>
      <c r="M243" t="str">
        <f t="shared" si="13"/>
        <v>Thu</v>
      </c>
      <c r="N243" t="str">
        <f t="shared" si="12"/>
        <v>E 15 St &amp; 3 Ave to E 25 St &amp; 2 Ave</v>
      </c>
    </row>
    <row r="244" spans="1:14" ht="15.75" customHeight="1" x14ac:dyDescent="0.35">
      <c r="A244" s="1">
        <v>5768649</v>
      </c>
      <c r="B244" s="9">
        <v>42898</v>
      </c>
      <c r="C244" s="13">
        <v>42869.477731481478</v>
      </c>
      <c r="D244" s="13">
        <v>42869.484861111108</v>
      </c>
      <c r="E244" s="7">
        <f t="shared" si="14"/>
        <v>7.1296296300715767E-3</v>
      </c>
      <c r="F244" s="1">
        <v>1777</v>
      </c>
      <c r="G244" s="1" t="s">
        <v>113</v>
      </c>
      <c r="H244" s="1" t="s">
        <v>273</v>
      </c>
      <c r="I244" s="1" t="s">
        <v>11</v>
      </c>
      <c r="J244" s="1" t="s">
        <v>18</v>
      </c>
      <c r="K244" s="1">
        <v>1958</v>
      </c>
      <c r="L244">
        <f t="shared" ca="1" si="15"/>
        <v>64</v>
      </c>
      <c r="M244" t="str">
        <f t="shared" si="13"/>
        <v>Mon</v>
      </c>
      <c r="N244" t="str">
        <f t="shared" si="12"/>
        <v>West St &amp; Chambers St to 11 Ave &amp; W 59 St</v>
      </c>
    </row>
    <row r="245" spans="1:14" ht="15.75" customHeight="1" x14ac:dyDescent="0.35">
      <c r="A245" s="1">
        <v>5868762</v>
      </c>
      <c r="B245" s="9">
        <v>42900</v>
      </c>
      <c r="C245" s="13">
        <v>42872.633298611108</v>
      </c>
      <c r="D245" s="13">
        <v>42872.647222222222</v>
      </c>
      <c r="E245" s="7">
        <f t="shared" si="14"/>
        <v>1.3923611113568768E-2</v>
      </c>
      <c r="F245" s="1">
        <v>2358</v>
      </c>
      <c r="G245" s="1" t="s">
        <v>200</v>
      </c>
      <c r="H245" s="1" t="s">
        <v>293</v>
      </c>
      <c r="I245" s="1" t="s">
        <v>11</v>
      </c>
      <c r="J245" s="1" t="s">
        <v>18</v>
      </c>
      <c r="K245" s="1">
        <v>1982</v>
      </c>
      <c r="L245">
        <f t="shared" ca="1" si="15"/>
        <v>40</v>
      </c>
      <c r="M245" t="str">
        <f t="shared" si="13"/>
        <v>Wed</v>
      </c>
      <c r="N245" t="str">
        <f t="shared" si="12"/>
        <v>Henry St &amp; Grand St to E 76 St &amp; 3 Ave</v>
      </c>
    </row>
    <row r="246" spans="1:14" ht="15.75" customHeight="1" x14ac:dyDescent="0.35">
      <c r="A246" s="1">
        <v>74339</v>
      </c>
      <c r="B246" s="9">
        <v>42740</v>
      </c>
      <c r="C246" s="13">
        <v>42879.395312499997</v>
      </c>
      <c r="D246" s="13">
        <v>42879.400960648149</v>
      </c>
      <c r="E246" s="7">
        <f t="shared" si="14"/>
        <v>5.6481481515220366E-3</v>
      </c>
      <c r="F246" s="1">
        <v>384</v>
      </c>
      <c r="G246" s="1" t="s">
        <v>82</v>
      </c>
      <c r="H246" s="1" t="s">
        <v>143</v>
      </c>
      <c r="I246" s="1" t="s">
        <v>11</v>
      </c>
      <c r="J246" s="1" t="s">
        <v>12</v>
      </c>
      <c r="K246" s="1">
        <v>1978</v>
      </c>
      <c r="L246">
        <f t="shared" ca="1" si="15"/>
        <v>44</v>
      </c>
      <c r="M246" t="str">
        <f t="shared" si="13"/>
        <v>Thu</v>
      </c>
      <c r="N246" t="str">
        <f t="shared" si="12"/>
        <v>8 Ave &amp; W 31 St to Greenwich Ave &amp; 8 Ave</v>
      </c>
    </row>
    <row r="247" spans="1:14" ht="15.75" customHeight="1" x14ac:dyDescent="0.35">
      <c r="A247" s="1">
        <v>3061605</v>
      </c>
      <c r="B247" s="9">
        <v>42844</v>
      </c>
      <c r="C247" s="13">
        <v>42871.566562499997</v>
      </c>
      <c r="D247" s="13">
        <v>42871.57172453704</v>
      </c>
      <c r="E247" s="7">
        <f t="shared" si="14"/>
        <v>5.1620370431919582E-3</v>
      </c>
      <c r="F247" s="1">
        <v>909</v>
      </c>
      <c r="G247" s="1" t="s">
        <v>255</v>
      </c>
      <c r="H247" s="1" t="s">
        <v>100</v>
      </c>
      <c r="I247" s="1" t="s">
        <v>11</v>
      </c>
      <c r="J247" s="1" t="s">
        <v>12</v>
      </c>
      <c r="K247" s="1">
        <v>1988</v>
      </c>
      <c r="L247">
        <f t="shared" ca="1" si="15"/>
        <v>34</v>
      </c>
      <c r="M247" t="str">
        <f t="shared" si="13"/>
        <v>Wed</v>
      </c>
      <c r="N247" t="str">
        <f t="shared" si="12"/>
        <v>W 31 St &amp; 7 Ave to Cleveland Pl &amp; Spring St</v>
      </c>
    </row>
    <row r="248" spans="1:14" ht="15.75" customHeight="1" x14ac:dyDescent="0.35">
      <c r="A248" s="1">
        <v>1226634</v>
      </c>
      <c r="B248" s="9">
        <v>42787</v>
      </c>
      <c r="C248" s="13">
        <v>42831.810347222221</v>
      </c>
      <c r="D248" s="13">
        <v>42831.816145833334</v>
      </c>
      <c r="E248" s="7">
        <f t="shared" si="14"/>
        <v>5.7986111132777296E-3</v>
      </c>
      <c r="F248" s="1">
        <v>550</v>
      </c>
      <c r="G248" s="1" t="s">
        <v>254</v>
      </c>
      <c r="H248" s="1" t="s">
        <v>41</v>
      </c>
      <c r="I248" s="1" t="s">
        <v>11</v>
      </c>
      <c r="J248" s="1" t="s">
        <v>12</v>
      </c>
      <c r="K248" s="1">
        <v>1969</v>
      </c>
      <c r="L248">
        <f t="shared" ca="1" si="15"/>
        <v>53</v>
      </c>
      <c r="M248" t="str">
        <f t="shared" si="13"/>
        <v>Tue</v>
      </c>
      <c r="N248" t="str">
        <f t="shared" si="12"/>
        <v>Pershing Square North to E 17 St &amp; Broadway</v>
      </c>
    </row>
    <row r="249" spans="1:14" ht="15.75" customHeight="1" x14ac:dyDescent="0.35">
      <c r="A249" s="1">
        <v>3674241</v>
      </c>
      <c r="B249" s="9">
        <v>42857</v>
      </c>
      <c r="C249" s="13">
        <v>42898.8825</v>
      </c>
      <c r="D249" s="13">
        <v>42898.903067129628</v>
      </c>
      <c r="E249" s="7">
        <f t="shared" si="14"/>
        <v>2.0567129628034309E-2</v>
      </c>
      <c r="F249" s="1">
        <v>154</v>
      </c>
      <c r="G249" s="1" t="s">
        <v>294</v>
      </c>
      <c r="H249" s="1" t="s">
        <v>295</v>
      </c>
      <c r="I249" s="1" t="s">
        <v>11</v>
      </c>
      <c r="J249" s="1" t="s">
        <v>12</v>
      </c>
      <c r="K249" s="1">
        <v>1992</v>
      </c>
      <c r="L249">
        <f t="shared" ca="1" si="15"/>
        <v>30</v>
      </c>
      <c r="M249" t="str">
        <f t="shared" si="13"/>
        <v>Tue</v>
      </c>
      <c r="N249" t="str">
        <f t="shared" si="12"/>
        <v>Riverside Dr &amp; W 104 St to W 106 St &amp; Amsterdam Ave</v>
      </c>
    </row>
    <row r="250" spans="1:14" ht="15.75" customHeight="1" x14ac:dyDescent="0.35">
      <c r="A250" s="1">
        <v>481343</v>
      </c>
      <c r="B250" s="9">
        <v>42757</v>
      </c>
      <c r="C250" s="13">
        <v>42900.720219907409</v>
      </c>
      <c r="D250" s="13">
        <v>42900.747511574074</v>
      </c>
      <c r="E250" s="7">
        <f t="shared" si="14"/>
        <v>2.7291666665405501E-2</v>
      </c>
      <c r="F250" s="1">
        <v>191</v>
      </c>
      <c r="G250" s="1" t="s">
        <v>220</v>
      </c>
      <c r="H250" s="1" t="s">
        <v>237</v>
      </c>
      <c r="I250" s="1" t="s">
        <v>11</v>
      </c>
      <c r="J250" s="1" t="s">
        <v>12</v>
      </c>
      <c r="K250" s="1">
        <v>1978</v>
      </c>
      <c r="L250">
        <f t="shared" ca="1" si="15"/>
        <v>44</v>
      </c>
      <c r="M250" t="str">
        <f t="shared" si="13"/>
        <v>Sun</v>
      </c>
      <c r="N250" t="str">
        <f t="shared" si="12"/>
        <v>W 13 St &amp; 5 Ave to Washington Pl &amp; 6 Ave</v>
      </c>
    </row>
    <row r="251" spans="1:14" ht="15.75" customHeight="1" x14ac:dyDescent="0.35">
      <c r="A251" s="1">
        <v>1005386</v>
      </c>
      <c r="B251" s="9">
        <v>42780</v>
      </c>
      <c r="C251" s="13">
        <v>42740.280914351853</v>
      </c>
      <c r="D251" s="13">
        <v>42740.285358796296</v>
      </c>
      <c r="E251" s="7">
        <f t="shared" si="14"/>
        <v>4.4444444429245777E-3</v>
      </c>
      <c r="F251" s="1">
        <v>939</v>
      </c>
      <c r="G251" s="1" t="s">
        <v>296</v>
      </c>
      <c r="H251" s="1" t="s">
        <v>167</v>
      </c>
      <c r="I251" s="1" t="s">
        <v>11</v>
      </c>
      <c r="J251" s="1" t="s">
        <v>12</v>
      </c>
      <c r="K251" s="1">
        <v>1957</v>
      </c>
      <c r="L251">
        <f t="shared" ca="1" si="15"/>
        <v>65</v>
      </c>
      <c r="M251" t="str">
        <f t="shared" si="13"/>
        <v>Tue</v>
      </c>
      <c r="N251" t="str">
        <f t="shared" si="12"/>
        <v>W 82 St &amp; Central Park West to 5 Ave &amp; E 88 St</v>
      </c>
    </row>
    <row r="252" spans="1:14" ht="15.75" customHeight="1" x14ac:dyDescent="0.35">
      <c r="A252" s="1">
        <v>3648389</v>
      </c>
      <c r="B252" s="9">
        <v>42857</v>
      </c>
      <c r="C252" s="13">
        <v>42844.764456018522</v>
      </c>
      <c r="D252" s="13">
        <v>42844.774988425925</v>
      </c>
      <c r="E252" s="7">
        <f t="shared" si="14"/>
        <v>1.0532407402934041E-2</v>
      </c>
      <c r="F252" s="1">
        <v>2298</v>
      </c>
      <c r="G252" s="1" t="s">
        <v>281</v>
      </c>
      <c r="H252" s="1" t="s">
        <v>297</v>
      </c>
      <c r="I252" s="1" t="s">
        <v>11</v>
      </c>
      <c r="J252" s="1" t="s">
        <v>18</v>
      </c>
      <c r="K252" s="1">
        <v>1987</v>
      </c>
      <c r="L252">
        <f t="shared" ca="1" si="15"/>
        <v>35</v>
      </c>
      <c r="M252" t="str">
        <f t="shared" si="13"/>
        <v>Tue</v>
      </c>
      <c r="N252" t="str">
        <f t="shared" si="12"/>
        <v>S 4 St &amp; Rodney St to Throop Ave &amp; Myrtle Ave</v>
      </c>
    </row>
    <row r="253" spans="1:14" ht="15.75" customHeight="1" x14ac:dyDescent="0.35">
      <c r="A253" s="1">
        <v>2976840</v>
      </c>
      <c r="B253" s="9">
        <v>42843</v>
      </c>
      <c r="C253" s="13">
        <v>42787.345266203702</v>
      </c>
      <c r="D253" s="13">
        <v>42787.351631944446</v>
      </c>
      <c r="E253" s="7">
        <f t="shared" si="14"/>
        <v>6.3657407445134595E-3</v>
      </c>
      <c r="F253" s="1">
        <v>794</v>
      </c>
      <c r="G253" s="1" t="s">
        <v>129</v>
      </c>
      <c r="H253" s="1" t="s">
        <v>298</v>
      </c>
      <c r="I253" s="1" t="s">
        <v>11</v>
      </c>
      <c r="J253" s="1" t="s">
        <v>12</v>
      </c>
      <c r="K253" s="1">
        <v>1965</v>
      </c>
      <c r="L253">
        <f t="shared" ca="1" si="15"/>
        <v>57</v>
      </c>
      <c r="M253" t="str">
        <f t="shared" si="13"/>
        <v>Tue</v>
      </c>
      <c r="N253" t="str">
        <f t="shared" si="12"/>
        <v>MacDougal St &amp; Prince St to Broad St &amp; Bridge St</v>
      </c>
    </row>
    <row r="254" spans="1:14" ht="15.75" customHeight="1" x14ac:dyDescent="0.35">
      <c r="A254" s="1">
        <v>1339852</v>
      </c>
      <c r="B254" s="9">
        <v>42790</v>
      </c>
      <c r="C254" s="13">
        <v>42857.86645833333</v>
      </c>
      <c r="D254" s="13">
        <v>42857.868252314816</v>
      </c>
      <c r="E254" s="7">
        <f t="shared" si="14"/>
        <v>1.793981486116536E-3</v>
      </c>
      <c r="F254" s="1">
        <v>1377</v>
      </c>
      <c r="G254" s="1" t="s">
        <v>36</v>
      </c>
      <c r="H254" s="1" t="s">
        <v>41</v>
      </c>
      <c r="I254" s="1" t="s">
        <v>11</v>
      </c>
      <c r="J254" s="1" t="s">
        <v>12</v>
      </c>
      <c r="K254" s="1">
        <v>1972</v>
      </c>
      <c r="L254">
        <f t="shared" ca="1" si="15"/>
        <v>50</v>
      </c>
      <c r="M254" t="str">
        <f t="shared" si="13"/>
        <v>Fri</v>
      </c>
      <c r="N254" t="str">
        <f t="shared" ref="N254:N317" si="16">CONCATENATE(G254, " ", "to"," ", H254)</f>
        <v>Columbus Ave &amp; W 72 St to E 17 St &amp; Broadway</v>
      </c>
    </row>
    <row r="255" spans="1:14" ht="15.75" customHeight="1" x14ac:dyDescent="0.35">
      <c r="A255" s="1">
        <v>3780563</v>
      </c>
      <c r="B255" s="9">
        <v>42859</v>
      </c>
      <c r="C255" s="13">
        <v>42757.47246527778</v>
      </c>
      <c r="D255" s="13">
        <v>42757.474687499998</v>
      </c>
      <c r="E255" s="7">
        <f t="shared" si="14"/>
        <v>2.2222222178243101E-3</v>
      </c>
      <c r="F255" s="1">
        <v>3219</v>
      </c>
      <c r="G255" s="1" t="s">
        <v>299</v>
      </c>
      <c r="H255" s="1" t="s">
        <v>239</v>
      </c>
      <c r="I255" s="1" t="s">
        <v>11</v>
      </c>
      <c r="J255" s="1" t="s">
        <v>18</v>
      </c>
      <c r="K255" s="1">
        <v>1993</v>
      </c>
      <c r="L255">
        <f t="shared" ca="1" si="15"/>
        <v>29</v>
      </c>
      <c r="M255" t="str">
        <f t="shared" si="13"/>
        <v>Thu</v>
      </c>
      <c r="N255" t="str">
        <f t="shared" si="16"/>
        <v>W 52 St &amp; 11 Ave to E 7 St &amp; Avenue A</v>
      </c>
    </row>
    <row r="256" spans="1:14" ht="15.75" customHeight="1" x14ac:dyDescent="0.35">
      <c r="A256" s="1">
        <v>2773160</v>
      </c>
      <c r="B256" s="9">
        <v>42838</v>
      </c>
      <c r="C256" s="13">
        <v>42780.319131944445</v>
      </c>
      <c r="D256" s="13">
        <v>42780.330011574071</v>
      </c>
      <c r="E256" s="7">
        <f t="shared" si="14"/>
        <v>1.0879629626288079E-2</v>
      </c>
      <c r="F256" s="1">
        <v>465</v>
      </c>
      <c r="G256" s="1" t="s">
        <v>78</v>
      </c>
      <c r="H256" s="1" t="s">
        <v>300</v>
      </c>
      <c r="I256" s="1" t="s">
        <v>11</v>
      </c>
      <c r="J256" s="1" t="s">
        <v>12</v>
      </c>
      <c r="K256" s="1">
        <v>1980</v>
      </c>
      <c r="L256">
        <f t="shared" ca="1" si="15"/>
        <v>42</v>
      </c>
      <c r="M256" t="str">
        <f t="shared" si="13"/>
        <v>Thu</v>
      </c>
      <c r="N256" t="str">
        <f t="shared" si="16"/>
        <v>Bayard St &amp; Baxter St to Peck Slip &amp; Front St</v>
      </c>
    </row>
    <row r="257" spans="1:14" ht="15.75" customHeight="1" x14ac:dyDescent="0.35">
      <c r="A257" s="1">
        <v>565683</v>
      </c>
      <c r="B257" s="9">
        <v>42761</v>
      </c>
      <c r="C257" s="13">
        <v>42857.641539351855</v>
      </c>
      <c r="D257" s="13">
        <v>42857.668136574073</v>
      </c>
      <c r="E257" s="7">
        <f t="shared" si="14"/>
        <v>2.6597222218697425E-2</v>
      </c>
      <c r="F257" s="1">
        <v>447</v>
      </c>
      <c r="G257" s="1" t="s">
        <v>44</v>
      </c>
      <c r="H257" s="1" t="s">
        <v>61</v>
      </c>
      <c r="I257" s="1" t="s">
        <v>11</v>
      </c>
      <c r="J257" s="1" t="s">
        <v>12</v>
      </c>
      <c r="K257" s="1">
        <v>1971</v>
      </c>
      <c r="L257">
        <f t="shared" ca="1" si="15"/>
        <v>51</v>
      </c>
      <c r="M257" t="str">
        <f t="shared" si="13"/>
        <v>Thu</v>
      </c>
      <c r="N257" t="str">
        <f t="shared" si="16"/>
        <v>E 2 St &amp; Avenue C to Great Jones St</v>
      </c>
    </row>
    <row r="258" spans="1:14" ht="15.75" customHeight="1" x14ac:dyDescent="0.35">
      <c r="A258" s="1">
        <v>2535354</v>
      </c>
      <c r="B258" s="9">
        <v>42834</v>
      </c>
      <c r="C258" s="13">
        <v>42843.322280092594</v>
      </c>
      <c r="D258" s="13">
        <v>42843.33148148148</v>
      </c>
      <c r="E258" s="7">
        <f t="shared" si="14"/>
        <v>9.2013888861401938E-3</v>
      </c>
      <c r="F258" s="1">
        <v>1371</v>
      </c>
      <c r="G258" s="1" t="s">
        <v>159</v>
      </c>
      <c r="H258" s="1" t="s">
        <v>202</v>
      </c>
      <c r="I258" s="1" t="s">
        <v>11</v>
      </c>
      <c r="J258" s="1" t="s">
        <v>12</v>
      </c>
      <c r="K258" s="1">
        <v>1984</v>
      </c>
      <c r="L258">
        <f t="shared" ca="1" si="15"/>
        <v>38</v>
      </c>
      <c r="M258" t="str">
        <f t="shared" ref="M258:M321" si="17">TEXT(B258, "ddd")</f>
        <v>Sun</v>
      </c>
      <c r="N258" t="str">
        <f t="shared" si="16"/>
        <v>Lafayette St &amp; E 8 St to South St &amp; Gouverneur Ln</v>
      </c>
    </row>
    <row r="259" spans="1:14" ht="15.75" customHeight="1" x14ac:dyDescent="0.35">
      <c r="A259" s="1">
        <v>1395793</v>
      </c>
      <c r="B259" s="9">
        <v>42791</v>
      </c>
      <c r="C259" s="13">
        <v>42790.331562500003</v>
      </c>
      <c r="D259" s="13">
        <v>42790.347511574073</v>
      </c>
      <c r="E259" s="7">
        <f t="shared" ref="E259:E322" si="18">D259-C259</f>
        <v>1.5949074069794733E-2</v>
      </c>
      <c r="F259" s="1">
        <v>401</v>
      </c>
      <c r="G259" s="1" t="s">
        <v>301</v>
      </c>
      <c r="H259" s="1" t="s">
        <v>239</v>
      </c>
      <c r="I259" s="1" t="s">
        <v>11</v>
      </c>
      <c r="J259" s="1" t="s">
        <v>18</v>
      </c>
      <c r="K259" s="1">
        <v>1987</v>
      </c>
      <c r="L259">
        <f t="shared" ref="L259:L322" ca="1" si="19">YEAR(NOW())-K259</f>
        <v>35</v>
      </c>
      <c r="M259" t="str">
        <f t="shared" si="17"/>
        <v>Sat</v>
      </c>
      <c r="N259" t="str">
        <f t="shared" si="16"/>
        <v>E 25 St &amp; 1 Ave to E 7 St &amp; Avenue A</v>
      </c>
    </row>
    <row r="260" spans="1:14" ht="15.75" customHeight="1" x14ac:dyDescent="0.35">
      <c r="A260" s="1">
        <v>5320479</v>
      </c>
      <c r="B260" s="9">
        <v>42891</v>
      </c>
      <c r="C260" s="13">
        <v>42859.752395833333</v>
      </c>
      <c r="D260" s="13">
        <v>42859.789652777778</v>
      </c>
      <c r="E260" s="7">
        <f t="shared" si="18"/>
        <v>3.7256944444379769E-2</v>
      </c>
      <c r="F260" s="1">
        <v>5004</v>
      </c>
      <c r="G260" s="1" t="s">
        <v>302</v>
      </c>
      <c r="H260" s="1" t="s">
        <v>303</v>
      </c>
      <c r="I260" s="1" t="s">
        <v>28</v>
      </c>
      <c r="J260" s="27" t="s">
        <v>520</v>
      </c>
      <c r="K260" s="26">
        <v>0</v>
      </c>
      <c r="L260">
        <f t="shared" ca="1" si="19"/>
        <v>2022</v>
      </c>
      <c r="M260" t="str">
        <f t="shared" si="17"/>
        <v>Mon</v>
      </c>
      <c r="N260" t="str">
        <f t="shared" si="16"/>
        <v>Brooklyn Bridge Park - Pier 2 to Cadman Plaza E &amp; Tillary St</v>
      </c>
    </row>
    <row r="261" spans="1:14" ht="15.75" customHeight="1" x14ac:dyDescent="0.35">
      <c r="A261" s="1">
        <v>4070651</v>
      </c>
      <c r="B261" s="9">
        <v>42866</v>
      </c>
      <c r="C261" s="13">
        <v>42838.884259259263</v>
      </c>
      <c r="D261" s="13">
        <v>42838.889652777776</v>
      </c>
      <c r="E261" s="7">
        <f t="shared" si="18"/>
        <v>5.3935185133013874E-3</v>
      </c>
      <c r="F261" s="1">
        <v>425</v>
      </c>
      <c r="G261" s="1" t="s">
        <v>304</v>
      </c>
      <c r="H261" s="1" t="s">
        <v>305</v>
      </c>
      <c r="I261" s="1" t="s">
        <v>11</v>
      </c>
      <c r="J261" s="1" t="s">
        <v>18</v>
      </c>
      <c r="K261" s="1">
        <v>1979</v>
      </c>
      <c r="L261">
        <f t="shared" ca="1" si="19"/>
        <v>43</v>
      </c>
      <c r="M261" t="str">
        <f t="shared" si="17"/>
        <v>Thu</v>
      </c>
      <c r="N261" t="str">
        <f t="shared" si="16"/>
        <v>Commerce St &amp; Van Brunt St to Atlantic Ave &amp; Furman St</v>
      </c>
    </row>
    <row r="262" spans="1:14" ht="15.75" customHeight="1" x14ac:dyDescent="0.35">
      <c r="A262" s="1">
        <v>4389700</v>
      </c>
      <c r="B262" s="9">
        <v>42872</v>
      </c>
      <c r="C262" s="13">
        <v>42761.315891203703</v>
      </c>
      <c r="D262" s="13">
        <v>42761.321064814816</v>
      </c>
      <c r="E262" s="7">
        <f t="shared" si="18"/>
        <v>5.173611112695653E-3</v>
      </c>
      <c r="F262" s="1">
        <v>562</v>
      </c>
      <c r="G262" s="1" t="s">
        <v>306</v>
      </c>
      <c r="H262" s="1" t="s">
        <v>307</v>
      </c>
      <c r="I262" s="1" t="s">
        <v>28</v>
      </c>
      <c r="J262" s="27" t="s">
        <v>520</v>
      </c>
      <c r="K262" s="26">
        <v>0</v>
      </c>
      <c r="L262">
        <f t="shared" ca="1" si="19"/>
        <v>2022</v>
      </c>
      <c r="M262" t="str">
        <f t="shared" si="17"/>
        <v>Wed</v>
      </c>
      <c r="N262" t="str">
        <f t="shared" si="16"/>
        <v>Jackson Ave &amp; 46 Rd to 46 Ave &amp; 5 St</v>
      </c>
    </row>
    <row r="263" spans="1:14" ht="15.75" customHeight="1" x14ac:dyDescent="0.35">
      <c r="A263" s="1">
        <v>6800377</v>
      </c>
      <c r="B263" s="9">
        <v>42916</v>
      </c>
      <c r="C263" s="13">
        <v>42834.560208333336</v>
      </c>
      <c r="D263" s="13">
        <v>42834.57607638889</v>
      </c>
      <c r="E263" s="7">
        <f t="shared" si="18"/>
        <v>1.5868055554165039E-2</v>
      </c>
      <c r="F263" s="1">
        <v>170</v>
      </c>
      <c r="G263" s="1" t="s">
        <v>17</v>
      </c>
      <c r="H263" s="1" t="s">
        <v>59</v>
      </c>
      <c r="I263" s="1" t="s">
        <v>11</v>
      </c>
      <c r="J263" s="1" t="s">
        <v>12</v>
      </c>
      <c r="K263" s="1">
        <v>1957</v>
      </c>
      <c r="L263">
        <f t="shared" ca="1" si="19"/>
        <v>65</v>
      </c>
      <c r="M263" t="str">
        <f t="shared" si="17"/>
        <v>Fri</v>
      </c>
      <c r="N263" t="str">
        <f t="shared" si="16"/>
        <v>W 20 St &amp; 8 Ave to W 26 St &amp; 8 Ave</v>
      </c>
    </row>
    <row r="264" spans="1:14" ht="15.75" customHeight="1" x14ac:dyDescent="0.35">
      <c r="A264" s="1">
        <v>5681294</v>
      </c>
      <c r="B264" s="9">
        <v>42897</v>
      </c>
      <c r="C264" s="13">
        <v>42791.539143518516</v>
      </c>
      <c r="D264" s="13">
        <v>42791.543796296297</v>
      </c>
      <c r="E264" s="7">
        <f t="shared" si="18"/>
        <v>4.652777781302575E-3</v>
      </c>
      <c r="F264" s="1">
        <v>272</v>
      </c>
      <c r="G264" s="1" t="s">
        <v>308</v>
      </c>
      <c r="H264" s="1" t="s">
        <v>280</v>
      </c>
      <c r="I264" s="1" t="s">
        <v>11</v>
      </c>
      <c r="J264" s="1" t="s">
        <v>12</v>
      </c>
      <c r="K264" s="1">
        <v>1966</v>
      </c>
      <c r="L264">
        <f t="shared" ca="1" si="19"/>
        <v>56</v>
      </c>
      <c r="M264" t="str">
        <f t="shared" si="17"/>
        <v>Sun</v>
      </c>
      <c r="N264" t="str">
        <f t="shared" si="16"/>
        <v>Mercer St &amp; Bleecker St to E 12 St &amp; 3 Ave</v>
      </c>
    </row>
    <row r="265" spans="1:14" ht="15.75" customHeight="1" x14ac:dyDescent="0.35">
      <c r="A265" s="1">
        <v>6009055</v>
      </c>
      <c r="B265" s="9">
        <v>42902</v>
      </c>
      <c r="C265" s="13">
        <v>42891.332025462965</v>
      </c>
      <c r="D265" s="13">
        <v>42891.389953703707</v>
      </c>
      <c r="E265" s="7">
        <f t="shared" si="18"/>
        <v>5.7928240741603076E-2</v>
      </c>
      <c r="F265" s="1">
        <v>1413</v>
      </c>
      <c r="G265" s="1" t="s">
        <v>297</v>
      </c>
      <c r="H265" s="1" t="s">
        <v>158</v>
      </c>
      <c r="I265" s="1" t="s">
        <v>11</v>
      </c>
      <c r="J265" s="1" t="s">
        <v>18</v>
      </c>
      <c r="K265" s="1">
        <v>1986</v>
      </c>
      <c r="L265">
        <f t="shared" ca="1" si="19"/>
        <v>36</v>
      </c>
      <c r="M265" t="str">
        <f t="shared" si="17"/>
        <v>Fri</v>
      </c>
      <c r="N265" t="str">
        <f t="shared" si="16"/>
        <v>Throop Ave &amp; Myrtle Ave to Forsyth St &amp; Broome St</v>
      </c>
    </row>
    <row r="266" spans="1:14" ht="15.75" customHeight="1" x14ac:dyDescent="0.35">
      <c r="A266" s="1">
        <v>1688397</v>
      </c>
      <c r="B266" s="9">
        <v>42800</v>
      </c>
      <c r="C266" s="13">
        <v>42866.310011574074</v>
      </c>
      <c r="D266" s="13">
        <v>42866.314942129633</v>
      </c>
      <c r="E266" s="7">
        <f t="shared" si="18"/>
        <v>4.9305555585306138E-3</v>
      </c>
      <c r="F266" s="1">
        <v>188</v>
      </c>
      <c r="G266" s="1" t="s">
        <v>309</v>
      </c>
      <c r="H266" s="1" t="s">
        <v>310</v>
      </c>
      <c r="I266" s="1" t="s">
        <v>11</v>
      </c>
      <c r="J266" s="1" t="s">
        <v>12</v>
      </c>
      <c r="K266" s="1">
        <v>1986</v>
      </c>
      <c r="L266">
        <f t="shared" ca="1" si="19"/>
        <v>36</v>
      </c>
      <c r="M266" t="str">
        <f t="shared" si="17"/>
        <v>Mon</v>
      </c>
      <c r="N266" t="str">
        <f t="shared" si="16"/>
        <v>E 81 St &amp; York Ave to E 74 St &amp; 1 Ave</v>
      </c>
    </row>
    <row r="267" spans="1:14" ht="15.75" customHeight="1" x14ac:dyDescent="0.35">
      <c r="A267" s="1">
        <v>2733599</v>
      </c>
      <c r="B267" s="9">
        <v>42838</v>
      </c>
      <c r="C267" s="13">
        <v>42872.748113425929</v>
      </c>
      <c r="D267" s="13">
        <v>42872.754629629628</v>
      </c>
      <c r="E267" s="7">
        <f t="shared" si="18"/>
        <v>6.5162036989931948E-3</v>
      </c>
      <c r="F267" s="1">
        <v>470</v>
      </c>
      <c r="G267" s="1" t="s">
        <v>240</v>
      </c>
      <c r="H267" s="1" t="s">
        <v>311</v>
      </c>
      <c r="I267" s="1" t="s">
        <v>11</v>
      </c>
      <c r="J267" s="1" t="s">
        <v>12</v>
      </c>
      <c r="K267" s="1">
        <v>1993</v>
      </c>
      <c r="L267">
        <f t="shared" ca="1" si="19"/>
        <v>29</v>
      </c>
      <c r="M267" t="str">
        <f t="shared" si="17"/>
        <v>Thu</v>
      </c>
      <c r="N267" t="str">
        <f t="shared" si="16"/>
        <v>E 4 St &amp; 2 Ave to Franklin St &amp; W Broadway</v>
      </c>
    </row>
    <row r="268" spans="1:14" ht="15.75" customHeight="1" x14ac:dyDescent="0.35">
      <c r="A268" s="1">
        <v>1345999</v>
      </c>
      <c r="B268" s="9">
        <v>42790</v>
      </c>
      <c r="C268" s="13">
        <v>42916.737280092595</v>
      </c>
      <c r="D268" s="13">
        <v>42916.739247685182</v>
      </c>
      <c r="E268" s="7">
        <f t="shared" si="18"/>
        <v>1.9675925868796185E-3</v>
      </c>
      <c r="F268" s="1">
        <v>979</v>
      </c>
      <c r="G268" s="1" t="s">
        <v>207</v>
      </c>
      <c r="H268" s="1" t="s">
        <v>100</v>
      </c>
      <c r="I268" s="1" t="s">
        <v>11</v>
      </c>
      <c r="J268" s="1" t="s">
        <v>12</v>
      </c>
      <c r="K268" s="1">
        <v>1981</v>
      </c>
      <c r="L268">
        <f t="shared" ca="1" si="19"/>
        <v>41</v>
      </c>
      <c r="M268" t="str">
        <f t="shared" si="17"/>
        <v>Fri</v>
      </c>
      <c r="N268" t="str">
        <f t="shared" si="16"/>
        <v>E 32 St &amp; Park Ave to Cleveland Pl &amp; Spring St</v>
      </c>
    </row>
    <row r="269" spans="1:14" ht="15.75" customHeight="1" x14ac:dyDescent="0.35">
      <c r="A269" s="1">
        <v>2031987</v>
      </c>
      <c r="B269" s="9">
        <v>42818</v>
      </c>
      <c r="C269" s="13">
        <v>42897.55332175926</v>
      </c>
      <c r="D269" s="13">
        <v>42897.556481481479</v>
      </c>
      <c r="E269" s="7">
        <f t="shared" si="18"/>
        <v>3.159722218697425E-3</v>
      </c>
      <c r="F269" s="1">
        <v>857</v>
      </c>
      <c r="G269" s="1" t="s">
        <v>30</v>
      </c>
      <c r="H269" s="1" t="s">
        <v>220</v>
      </c>
      <c r="I269" s="1" t="s">
        <v>11</v>
      </c>
      <c r="J269" s="1" t="s">
        <v>18</v>
      </c>
      <c r="K269" s="1">
        <v>1988</v>
      </c>
      <c r="L269">
        <f t="shared" ca="1" si="19"/>
        <v>34</v>
      </c>
      <c r="M269" t="str">
        <f t="shared" si="17"/>
        <v>Fri</v>
      </c>
      <c r="N269" t="str">
        <f t="shared" si="16"/>
        <v>E 25 St &amp; 2 Ave to W 13 St &amp; 5 Ave</v>
      </c>
    </row>
    <row r="270" spans="1:14" ht="15.75" customHeight="1" x14ac:dyDescent="0.35">
      <c r="A270" s="1">
        <v>6587469</v>
      </c>
      <c r="B270" s="9">
        <v>42913</v>
      </c>
      <c r="C270" s="13">
        <v>42902.837164351855</v>
      </c>
      <c r="D270" s="13">
        <v>42902.853530092594</v>
      </c>
      <c r="E270" s="7">
        <f t="shared" si="18"/>
        <v>1.636574073927477E-2</v>
      </c>
      <c r="F270" s="1">
        <v>382</v>
      </c>
      <c r="G270" s="1" t="s">
        <v>312</v>
      </c>
      <c r="H270" s="1" t="s">
        <v>244</v>
      </c>
      <c r="I270" s="1" t="s">
        <v>11</v>
      </c>
      <c r="J270" s="1" t="s">
        <v>12</v>
      </c>
      <c r="K270" s="1">
        <v>1951</v>
      </c>
      <c r="L270">
        <f t="shared" ca="1" si="19"/>
        <v>71</v>
      </c>
      <c r="M270" t="str">
        <f t="shared" si="17"/>
        <v>Tue</v>
      </c>
      <c r="N270" t="str">
        <f t="shared" si="16"/>
        <v>W 13 St &amp; 6 Ave to W 24 St &amp; 7 Ave</v>
      </c>
    </row>
    <row r="271" spans="1:14" ht="15.75" customHeight="1" x14ac:dyDescent="0.35">
      <c r="A271" s="1">
        <v>252422</v>
      </c>
      <c r="B271" s="9">
        <v>42748</v>
      </c>
      <c r="C271" s="13">
        <v>42800.894837962966</v>
      </c>
      <c r="D271" s="13">
        <v>42800.89702546296</v>
      </c>
      <c r="E271" s="7">
        <f t="shared" si="18"/>
        <v>2.1874999947613105E-3</v>
      </c>
      <c r="F271" s="1">
        <v>1041</v>
      </c>
      <c r="G271" s="1" t="s">
        <v>85</v>
      </c>
      <c r="H271" s="1" t="s">
        <v>83</v>
      </c>
      <c r="I271" s="1" t="s">
        <v>11</v>
      </c>
      <c r="J271" s="1" t="s">
        <v>12</v>
      </c>
      <c r="K271" s="1">
        <v>1979</v>
      </c>
      <c r="L271">
        <f t="shared" ca="1" si="19"/>
        <v>43</v>
      </c>
      <c r="M271" t="str">
        <f t="shared" si="17"/>
        <v>Fri</v>
      </c>
      <c r="N271" t="str">
        <f t="shared" si="16"/>
        <v>Carmine St &amp; 6 Ave to Broadway &amp; E 22 St</v>
      </c>
    </row>
    <row r="272" spans="1:14" ht="15.75" customHeight="1" x14ac:dyDescent="0.35">
      <c r="A272" s="1">
        <v>3670576</v>
      </c>
      <c r="B272" s="9">
        <v>42857</v>
      </c>
      <c r="C272" s="13">
        <v>42838.378159722219</v>
      </c>
      <c r="D272" s="13">
        <v>42838.383611111109</v>
      </c>
      <c r="E272" s="7">
        <f t="shared" si="18"/>
        <v>5.4513888899236917E-3</v>
      </c>
      <c r="F272" s="1">
        <v>2555</v>
      </c>
      <c r="G272" s="1" t="s">
        <v>248</v>
      </c>
      <c r="H272" s="1" t="s">
        <v>157</v>
      </c>
      <c r="I272" s="1" t="s">
        <v>11</v>
      </c>
      <c r="J272" s="1" t="s">
        <v>12</v>
      </c>
      <c r="K272" s="1">
        <v>1982</v>
      </c>
      <c r="L272">
        <f t="shared" ca="1" si="19"/>
        <v>40</v>
      </c>
      <c r="M272" t="str">
        <f t="shared" si="17"/>
        <v>Tue</v>
      </c>
      <c r="N272" t="str">
        <f t="shared" si="16"/>
        <v>W 41 St &amp; 8 Ave to Broadway &amp; W 53 St</v>
      </c>
    </row>
    <row r="273" spans="1:14" ht="15.75" customHeight="1" x14ac:dyDescent="0.35">
      <c r="A273" s="1">
        <v>5121541</v>
      </c>
      <c r="B273" s="9">
        <v>42887</v>
      </c>
      <c r="C273" s="13">
        <v>42790.390034722222</v>
      </c>
      <c r="D273" s="13">
        <v>42790.401365740741</v>
      </c>
      <c r="E273" s="7">
        <f t="shared" si="18"/>
        <v>1.1331018518831115E-2</v>
      </c>
      <c r="F273" s="1">
        <v>528</v>
      </c>
      <c r="G273" s="1" t="s">
        <v>313</v>
      </c>
      <c r="H273" s="1" t="s">
        <v>78</v>
      </c>
      <c r="I273" s="1" t="s">
        <v>11</v>
      </c>
      <c r="J273" s="1" t="s">
        <v>12</v>
      </c>
      <c r="K273" s="1">
        <v>1966</v>
      </c>
      <c r="L273">
        <f t="shared" ca="1" si="19"/>
        <v>56</v>
      </c>
      <c r="M273" t="str">
        <f t="shared" si="17"/>
        <v>Thu</v>
      </c>
      <c r="N273" t="str">
        <f t="shared" si="16"/>
        <v>John St &amp; William St to Bayard St &amp; Baxter St</v>
      </c>
    </row>
    <row r="274" spans="1:14" ht="15.75" customHeight="1" x14ac:dyDescent="0.35">
      <c r="A274" s="1">
        <v>4729862</v>
      </c>
      <c r="B274" s="9">
        <v>42879</v>
      </c>
      <c r="C274" s="13">
        <v>42818.372569444444</v>
      </c>
      <c r="D274" s="13">
        <v>42818.3825</v>
      </c>
      <c r="E274" s="7">
        <f t="shared" si="18"/>
        <v>9.930555555911269E-3</v>
      </c>
      <c r="F274" s="1">
        <v>338</v>
      </c>
      <c r="G274" s="1" t="s">
        <v>301</v>
      </c>
      <c r="H274" s="1" t="s">
        <v>168</v>
      </c>
      <c r="I274" s="1" t="s">
        <v>11</v>
      </c>
      <c r="J274" s="1" t="s">
        <v>12</v>
      </c>
      <c r="K274" s="1">
        <v>1971</v>
      </c>
      <c r="L274">
        <f t="shared" ca="1" si="19"/>
        <v>51</v>
      </c>
      <c r="M274" t="str">
        <f t="shared" si="17"/>
        <v>Wed</v>
      </c>
      <c r="N274" t="str">
        <f t="shared" si="16"/>
        <v>E 25 St &amp; 1 Ave to E 24 St &amp; Park Ave S</v>
      </c>
    </row>
    <row r="275" spans="1:14" ht="15.75" customHeight="1" x14ac:dyDescent="0.35">
      <c r="A275" s="1">
        <v>4766125</v>
      </c>
      <c r="B275" s="9">
        <v>42879</v>
      </c>
      <c r="C275" s="13">
        <v>42913.579918981479</v>
      </c>
      <c r="D275" s="13">
        <v>42913.584340277775</v>
      </c>
      <c r="E275" s="7">
        <f t="shared" si="18"/>
        <v>4.4212962966412306E-3</v>
      </c>
      <c r="F275" s="1">
        <v>563</v>
      </c>
      <c r="G275" s="1" t="s">
        <v>10</v>
      </c>
      <c r="H275" s="1" t="s">
        <v>312</v>
      </c>
      <c r="I275" s="1" t="s">
        <v>11</v>
      </c>
      <c r="J275" s="1" t="s">
        <v>12</v>
      </c>
      <c r="K275" s="1">
        <v>1956</v>
      </c>
      <c r="L275">
        <f t="shared" ca="1" si="19"/>
        <v>66</v>
      </c>
      <c r="M275" t="str">
        <f t="shared" si="17"/>
        <v>Wed</v>
      </c>
      <c r="N275" t="str">
        <f t="shared" si="16"/>
        <v>W Broadway &amp; Spring St to W 13 St &amp; 6 Ave</v>
      </c>
    </row>
    <row r="276" spans="1:14" ht="15.75" customHeight="1" x14ac:dyDescent="0.35">
      <c r="A276" s="1">
        <v>2321677</v>
      </c>
      <c r="B276" s="9">
        <v>42828</v>
      </c>
      <c r="C276" s="13">
        <v>42748.33761574074</v>
      </c>
      <c r="D276" s="13">
        <v>42748.349675925929</v>
      </c>
      <c r="E276" s="7">
        <f t="shared" si="18"/>
        <v>1.206018518860219E-2</v>
      </c>
      <c r="F276" s="1">
        <v>1481</v>
      </c>
      <c r="G276" s="1" t="s">
        <v>278</v>
      </c>
      <c r="H276" s="1" t="s">
        <v>220</v>
      </c>
      <c r="I276" s="1" t="s">
        <v>11</v>
      </c>
      <c r="J276" s="1" t="s">
        <v>12</v>
      </c>
      <c r="K276" s="1">
        <v>1976</v>
      </c>
      <c r="L276">
        <f t="shared" ca="1" si="19"/>
        <v>46</v>
      </c>
      <c r="M276" t="str">
        <f t="shared" si="17"/>
        <v>Mon</v>
      </c>
      <c r="N276" t="str">
        <f t="shared" si="16"/>
        <v>Fulton St &amp; Rockwell Pl to W 13 St &amp; 5 Ave</v>
      </c>
    </row>
    <row r="277" spans="1:14" ht="15.75" customHeight="1" x14ac:dyDescent="0.35">
      <c r="A277" s="1">
        <v>6014149</v>
      </c>
      <c r="B277" s="9">
        <v>42902</v>
      </c>
      <c r="C277" s="13">
        <v>42857.818437499998</v>
      </c>
      <c r="D277" s="13">
        <v>42857.848009259258</v>
      </c>
      <c r="E277" s="7">
        <f t="shared" si="18"/>
        <v>2.9571759259852115E-2</v>
      </c>
      <c r="F277" s="1">
        <v>209</v>
      </c>
      <c r="G277" s="1" t="s">
        <v>240</v>
      </c>
      <c r="H277" s="1" t="s">
        <v>239</v>
      </c>
      <c r="I277" s="1" t="s">
        <v>11</v>
      </c>
      <c r="J277" s="1" t="s">
        <v>12</v>
      </c>
      <c r="K277" s="1">
        <v>1978</v>
      </c>
      <c r="L277">
        <f t="shared" ca="1" si="19"/>
        <v>44</v>
      </c>
      <c r="M277" t="str">
        <f t="shared" si="17"/>
        <v>Fri</v>
      </c>
      <c r="N277" t="str">
        <f t="shared" si="16"/>
        <v>E 4 St &amp; 2 Ave to E 7 St &amp; Avenue A</v>
      </c>
    </row>
    <row r="278" spans="1:14" ht="15.75" customHeight="1" x14ac:dyDescent="0.35">
      <c r="A278" s="1">
        <v>2981738</v>
      </c>
      <c r="B278" s="9">
        <v>42843</v>
      </c>
      <c r="C278" s="13">
        <v>42887.680347222224</v>
      </c>
      <c r="D278" s="13">
        <v>42887.68645833333</v>
      </c>
      <c r="E278" s="7">
        <f t="shared" si="18"/>
        <v>6.1111111062928103E-3</v>
      </c>
      <c r="F278" s="1">
        <v>378</v>
      </c>
      <c r="G278" s="1" t="s">
        <v>37</v>
      </c>
      <c r="H278" s="1" t="s">
        <v>72</v>
      </c>
      <c r="I278" s="1" t="s">
        <v>11</v>
      </c>
      <c r="J278" s="1" t="s">
        <v>12</v>
      </c>
      <c r="K278" s="1">
        <v>1988</v>
      </c>
      <c r="L278">
        <f t="shared" ca="1" si="19"/>
        <v>34</v>
      </c>
      <c r="M278" t="str">
        <f t="shared" si="17"/>
        <v>Tue</v>
      </c>
      <c r="N278" t="str">
        <f t="shared" si="16"/>
        <v>1 Ave &amp; E 68 St to E 55 St &amp; 3 Ave</v>
      </c>
    </row>
    <row r="279" spans="1:14" ht="15.75" customHeight="1" x14ac:dyDescent="0.35">
      <c r="A279" s="1">
        <v>4637472</v>
      </c>
      <c r="B279" s="9">
        <v>42876</v>
      </c>
      <c r="C279" s="13">
        <v>42879.344143518516</v>
      </c>
      <c r="D279" s="13">
        <v>42879.348055555558</v>
      </c>
      <c r="E279" s="7">
        <f t="shared" si="18"/>
        <v>3.912037042027805E-3</v>
      </c>
      <c r="F279" s="1">
        <v>690</v>
      </c>
      <c r="G279" s="1" t="s">
        <v>314</v>
      </c>
      <c r="H279" s="1" t="s">
        <v>245</v>
      </c>
      <c r="I279" s="1" t="s">
        <v>28</v>
      </c>
      <c r="J279" s="27" t="s">
        <v>520</v>
      </c>
      <c r="K279" s="26">
        <v>0</v>
      </c>
      <c r="L279">
        <f t="shared" ca="1" si="19"/>
        <v>2022</v>
      </c>
      <c r="M279" t="str">
        <f t="shared" si="17"/>
        <v>Sun</v>
      </c>
      <c r="N279" t="str">
        <f t="shared" si="16"/>
        <v>Banker St &amp; Meserole Ave to Metropolitan Ave &amp; Bedford Ave</v>
      </c>
    </row>
    <row r="280" spans="1:14" ht="15.75" customHeight="1" x14ac:dyDescent="0.35">
      <c r="A280" s="1">
        <v>3485563</v>
      </c>
      <c r="B280" s="9">
        <v>42854</v>
      </c>
      <c r="C280" s="13">
        <v>42879.75199074074</v>
      </c>
      <c r="D280" s="13">
        <v>42879.758506944447</v>
      </c>
      <c r="E280" s="7">
        <f t="shared" si="18"/>
        <v>6.5162037062691525E-3</v>
      </c>
      <c r="F280" s="1">
        <v>1440</v>
      </c>
      <c r="G280" s="1" t="s">
        <v>275</v>
      </c>
      <c r="H280" s="1" t="s">
        <v>156</v>
      </c>
      <c r="I280" s="1" t="s">
        <v>28</v>
      </c>
      <c r="J280" s="27" t="s">
        <v>520</v>
      </c>
      <c r="K280" s="26">
        <v>0</v>
      </c>
      <c r="L280">
        <f t="shared" ca="1" si="19"/>
        <v>2022</v>
      </c>
      <c r="M280" t="str">
        <f t="shared" si="17"/>
        <v>Sat</v>
      </c>
      <c r="N280" t="str">
        <f t="shared" si="16"/>
        <v>W 39 St &amp; 9 Ave to Broadway &amp; W 58 St</v>
      </c>
    </row>
    <row r="281" spans="1:14" ht="15.75" customHeight="1" x14ac:dyDescent="0.35">
      <c r="A281" s="1">
        <v>1852173</v>
      </c>
      <c r="B281" s="9">
        <v>42806</v>
      </c>
      <c r="C281" s="13">
        <v>42828.414155092592</v>
      </c>
      <c r="D281" s="13">
        <v>42828.431296296294</v>
      </c>
      <c r="E281" s="7">
        <f t="shared" si="18"/>
        <v>1.714120370161254E-2</v>
      </c>
      <c r="F281" s="1">
        <v>685</v>
      </c>
      <c r="G281" s="1" t="s">
        <v>119</v>
      </c>
      <c r="H281" s="1" t="s">
        <v>315</v>
      </c>
      <c r="I281" s="1" t="s">
        <v>11</v>
      </c>
      <c r="J281" s="1" t="s">
        <v>12</v>
      </c>
      <c r="K281" s="1">
        <v>1992</v>
      </c>
      <c r="L281">
        <f t="shared" ca="1" si="19"/>
        <v>30</v>
      </c>
      <c r="M281" t="str">
        <f t="shared" si="17"/>
        <v>Sun</v>
      </c>
      <c r="N281" t="str">
        <f t="shared" si="16"/>
        <v>W 78 St &amp; Broadway to W 47 St &amp; 10 Ave</v>
      </c>
    </row>
    <row r="282" spans="1:14" ht="15.75" customHeight="1" x14ac:dyDescent="0.35">
      <c r="A282" s="1">
        <v>1852067</v>
      </c>
      <c r="B282" s="9">
        <v>42806</v>
      </c>
      <c r="C282" s="13">
        <v>42902.960787037038</v>
      </c>
      <c r="D282" s="13">
        <v>42902.963217592594</v>
      </c>
      <c r="E282" s="7">
        <f t="shared" si="18"/>
        <v>2.4305555562023073E-3</v>
      </c>
      <c r="F282" s="1">
        <v>571</v>
      </c>
      <c r="G282" s="1" t="s">
        <v>91</v>
      </c>
      <c r="H282" s="1" t="s">
        <v>66</v>
      </c>
      <c r="I282" s="1" t="s">
        <v>11</v>
      </c>
      <c r="J282" s="1" t="s">
        <v>12</v>
      </c>
      <c r="K282" s="1">
        <v>1970</v>
      </c>
      <c r="L282">
        <f t="shared" ca="1" si="19"/>
        <v>52</v>
      </c>
      <c r="M282" t="str">
        <f t="shared" si="17"/>
        <v>Sun</v>
      </c>
      <c r="N282" t="str">
        <f t="shared" si="16"/>
        <v>8 Ave &amp; W 16 St to W 20 St &amp; 11 Ave</v>
      </c>
    </row>
    <row r="283" spans="1:14" ht="15.75" customHeight="1" x14ac:dyDescent="0.35">
      <c r="A283" s="1">
        <v>4428854</v>
      </c>
      <c r="B283" s="9">
        <v>42873</v>
      </c>
      <c r="C283" s="13">
        <v>42843.362962962965</v>
      </c>
      <c r="D283" s="13">
        <v>42843.367337962962</v>
      </c>
      <c r="E283" s="7">
        <f t="shared" si="18"/>
        <v>4.3749999967985786E-3</v>
      </c>
      <c r="F283" s="1">
        <v>346</v>
      </c>
      <c r="G283" s="1" t="s">
        <v>82</v>
      </c>
      <c r="H283" s="1" t="s">
        <v>185</v>
      </c>
      <c r="I283" s="1" t="s">
        <v>11</v>
      </c>
      <c r="J283" s="1" t="s">
        <v>12</v>
      </c>
      <c r="K283" s="1">
        <v>1990</v>
      </c>
      <c r="L283">
        <f t="shared" ca="1" si="19"/>
        <v>32</v>
      </c>
      <c r="M283" t="str">
        <f t="shared" si="17"/>
        <v>Thu</v>
      </c>
      <c r="N283" t="str">
        <f t="shared" si="16"/>
        <v>8 Ave &amp; W 31 St to 11 Ave &amp; W 27 St</v>
      </c>
    </row>
    <row r="284" spans="1:14" ht="15.75" customHeight="1" x14ac:dyDescent="0.35">
      <c r="A284" s="1">
        <v>1802466</v>
      </c>
      <c r="B284" s="9">
        <v>42803</v>
      </c>
      <c r="C284" s="13">
        <v>42876.924756944441</v>
      </c>
      <c r="D284" s="13">
        <v>42876.932743055557</v>
      </c>
      <c r="E284" s="7">
        <f t="shared" si="18"/>
        <v>7.9861111153149977E-3</v>
      </c>
      <c r="F284" s="1">
        <v>428</v>
      </c>
      <c r="G284" s="1" t="s">
        <v>117</v>
      </c>
      <c r="H284" s="1" t="s">
        <v>29</v>
      </c>
      <c r="I284" s="1" t="s">
        <v>11</v>
      </c>
      <c r="J284" s="1" t="s">
        <v>12</v>
      </c>
      <c r="K284" s="1">
        <v>1987</v>
      </c>
      <c r="L284">
        <f t="shared" ca="1" si="19"/>
        <v>35</v>
      </c>
      <c r="M284" t="str">
        <f t="shared" si="17"/>
        <v>Thu</v>
      </c>
      <c r="N284" t="str">
        <f t="shared" si="16"/>
        <v>E 15 St &amp; 3 Ave to E 3 St &amp; 1 Ave</v>
      </c>
    </row>
    <row r="285" spans="1:14" ht="15.75" customHeight="1" x14ac:dyDescent="0.35">
      <c r="A285" s="1">
        <v>3791506</v>
      </c>
      <c r="B285" s="9">
        <v>42859</v>
      </c>
      <c r="C285" s="13">
        <v>42854.591909722221</v>
      </c>
      <c r="D285" s="13">
        <v>42854.608576388891</v>
      </c>
      <c r="E285" s="7">
        <f t="shared" si="18"/>
        <v>1.6666666670062114E-2</v>
      </c>
      <c r="F285" s="1">
        <v>902</v>
      </c>
      <c r="G285" s="1" t="s">
        <v>147</v>
      </c>
      <c r="H285" s="1" t="s">
        <v>316</v>
      </c>
      <c r="I285" s="1" t="s">
        <v>11</v>
      </c>
      <c r="J285" s="1" t="s">
        <v>12</v>
      </c>
      <c r="K285" s="1">
        <v>1987</v>
      </c>
      <c r="L285">
        <f t="shared" ca="1" si="19"/>
        <v>35</v>
      </c>
      <c r="M285" t="str">
        <f t="shared" si="17"/>
        <v>Thu</v>
      </c>
      <c r="N285" t="str">
        <f t="shared" si="16"/>
        <v>Cherry St to E 27 St &amp; 1 Ave</v>
      </c>
    </row>
    <row r="286" spans="1:14" ht="15.75" customHeight="1" x14ac:dyDescent="0.35">
      <c r="A286" s="1">
        <v>932001</v>
      </c>
      <c r="B286" s="9">
        <v>42774</v>
      </c>
      <c r="C286" s="13">
        <v>42806.757870370369</v>
      </c>
      <c r="D286" s="13">
        <v>42806.765798611108</v>
      </c>
      <c r="E286" s="7">
        <f t="shared" si="18"/>
        <v>7.9282407386926934E-3</v>
      </c>
      <c r="F286" s="1">
        <v>449</v>
      </c>
      <c r="G286" s="1" t="s">
        <v>36</v>
      </c>
      <c r="H286" s="1" t="s">
        <v>273</v>
      </c>
      <c r="I286" s="1" t="s">
        <v>11</v>
      </c>
      <c r="J286" s="1" t="s">
        <v>18</v>
      </c>
      <c r="K286" s="1">
        <v>1985</v>
      </c>
      <c r="L286">
        <f t="shared" ca="1" si="19"/>
        <v>37</v>
      </c>
      <c r="M286" t="str">
        <f t="shared" si="17"/>
        <v>Wed</v>
      </c>
      <c r="N286" t="str">
        <f t="shared" si="16"/>
        <v>Columbus Ave &amp; W 72 St to 11 Ave &amp; W 59 St</v>
      </c>
    </row>
    <row r="287" spans="1:14" ht="15.75" customHeight="1" x14ac:dyDescent="0.35">
      <c r="A287" s="1">
        <v>261652</v>
      </c>
      <c r="B287" s="9">
        <v>42748</v>
      </c>
      <c r="C287" s="13">
        <v>42806.753692129627</v>
      </c>
      <c r="D287" s="13">
        <v>42806.760300925926</v>
      </c>
      <c r="E287" s="7">
        <f t="shared" si="18"/>
        <v>6.6087962986784987E-3</v>
      </c>
      <c r="F287" s="1">
        <v>709</v>
      </c>
      <c r="G287" s="1" t="s">
        <v>191</v>
      </c>
      <c r="H287" s="1" t="s">
        <v>71</v>
      </c>
      <c r="I287" s="1" t="s">
        <v>11</v>
      </c>
      <c r="J287" s="1" t="s">
        <v>12</v>
      </c>
      <c r="K287" s="1">
        <v>1968</v>
      </c>
      <c r="L287">
        <f t="shared" ca="1" si="19"/>
        <v>54</v>
      </c>
      <c r="M287" t="str">
        <f t="shared" si="17"/>
        <v>Fri</v>
      </c>
      <c r="N287" t="str">
        <f t="shared" si="16"/>
        <v>York St &amp; Jay St to Rivington St &amp; Chrystie St</v>
      </c>
    </row>
    <row r="288" spans="1:14" ht="15.75" customHeight="1" x14ac:dyDescent="0.35">
      <c r="A288" s="1">
        <v>5465012</v>
      </c>
      <c r="B288" s="9">
        <v>42893</v>
      </c>
      <c r="C288" s="13">
        <v>42873.439108796294</v>
      </c>
      <c r="D288" s="13">
        <v>42873.443113425928</v>
      </c>
      <c r="E288" s="7">
        <f t="shared" si="18"/>
        <v>4.0046296344371513E-3</v>
      </c>
      <c r="F288" s="1">
        <v>348</v>
      </c>
      <c r="G288" s="1" t="s">
        <v>113</v>
      </c>
      <c r="H288" s="1" t="s">
        <v>317</v>
      </c>
      <c r="I288" s="1" t="s">
        <v>11</v>
      </c>
      <c r="J288" s="27" t="s">
        <v>520</v>
      </c>
      <c r="K288" s="26">
        <v>0</v>
      </c>
      <c r="L288">
        <f t="shared" ca="1" si="19"/>
        <v>2022</v>
      </c>
      <c r="M288" t="str">
        <f t="shared" si="17"/>
        <v>Wed</v>
      </c>
      <c r="N288" t="str">
        <f t="shared" si="16"/>
        <v>West St &amp; Chambers St to Watts St &amp; Greenwich St</v>
      </c>
    </row>
    <row r="289" spans="1:14" ht="15.75" customHeight="1" x14ac:dyDescent="0.35">
      <c r="A289" s="1">
        <v>5353666</v>
      </c>
      <c r="B289" s="9">
        <v>42891</v>
      </c>
      <c r="C289" s="13">
        <v>42803.811296296299</v>
      </c>
      <c r="D289" s="13">
        <v>42803.816250000003</v>
      </c>
      <c r="E289" s="7">
        <f t="shared" si="18"/>
        <v>4.9537037048139609E-3</v>
      </c>
      <c r="F289" s="1">
        <v>1053</v>
      </c>
      <c r="G289" s="1" t="s">
        <v>191</v>
      </c>
      <c r="H289" s="1" t="s">
        <v>318</v>
      </c>
      <c r="I289" s="1" t="s">
        <v>11</v>
      </c>
      <c r="J289" s="1" t="s">
        <v>12</v>
      </c>
      <c r="K289" s="1">
        <v>1986</v>
      </c>
      <c r="L289">
        <f t="shared" ca="1" si="19"/>
        <v>36</v>
      </c>
      <c r="M289" t="str">
        <f t="shared" si="17"/>
        <v>Mon</v>
      </c>
      <c r="N289" t="str">
        <f t="shared" si="16"/>
        <v>York St &amp; Jay St to E 5 St &amp; Avenue C</v>
      </c>
    </row>
    <row r="290" spans="1:14" ht="15.75" customHeight="1" x14ac:dyDescent="0.35">
      <c r="A290" s="1">
        <v>3244281</v>
      </c>
      <c r="B290" s="9">
        <v>42849</v>
      </c>
      <c r="C290" s="13">
        <v>42859.865347222221</v>
      </c>
      <c r="D290" s="13">
        <v>42859.875787037039</v>
      </c>
      <c r="E290" s="7">
        <f t="shared" si="18"/>
        <v>1.0439814817800652E-2</v>
      </c>
      <c r="F290" s="1">
        <v>662</v>
      </c>
      <c r="G290" s="1" t="s">
        <v>100</v>
      </c>
      <c r="H290" s="1" t="s">
        <v>41</v>
      </c>
      <c r="I290" s="1" t="s">
        <v>11</v>
      </c>
      <c r="J290" s="1" t="s">
        <v>12</v>
      </c>
      <c r="K290" s="1">
        <v>1967</v>
      </c>
      <c r="L290">
        <f t="shared" ca="1" si="19"/>
        <v>55</v>
      </c>
      <c r="M290" t="str">
        <f t="shared" si="17"/>
        <v>Mon</v>
      </c>
      <c r="N290" t="str">
        <f t="shared" si="16"/>
        <v>Cleveland Pl &amp; Spring St to E 17 St &amp; Broadway</v>
      </c>
    </row>
    <row r="291" spans="1:14" ht="15.75" customHeight="1" x14ac:dyDescent="0.35">
      <c r="A291" s="1">
        <v>2674970</v>
      </c>
      <c r="B291" s="9">
        <v>42837</v>
      </c>
      <c r="C291" s="13">
        <v>42774.395509259259</v>
      </c>
      <c r="D291" s="13">
        <v>42774.400717592594</v>
      </c>
      <c r="E291" s="7">
        <f t="shared" si="18"/>
        <v>5.2083333357586525E-3</v>
      </c>
      <c r="F291" s="1">
        <v>191</v>
      </c>
      <c r="G291" s="1" t="s">
        <v>290</v>
      </c>
      <c r="H291" s="1" t="s">
        <v>138</v>
      </c>
      <c r="I291" s="1" t="s">
        <v>11</v>
      </c>
      <c r="J291" s="1" t="s">
        <v>12</v>
      </c>
      <c r="K291" s="1">
        <v>1975</v>
      </c>
      <c r="L291">
        <f t="shared" ca="1" si="19"/>
        <v>47</v>
      </c>
      <c r="M291" t="str">
        <f t="shared" si="17"/>
        <v>Wed</v>
      </c>
      <c r="N291" t="str">
        <f t="shared" si="16"/>
        <v>Hudson St &amp; Reade St to Centre St &amp; Chambers St</v>
      </c>
    </row>
    <row r="292" spans="1:14" ht="15.75" customHeight="1" x14ac:dyDescent="0.35">
      <c r="A292" s="1">
        <v>2722449</v>
      </c>
      <c r="B292" s="9">
        <v>42837</v>
      </c>
      <c r="C292" s="13">
        <v>42748.4922337963</v>
      </c>
      <c r="D292" s="13">
        <v>42748.500451388885</v>
      </c>
      <c r="E292" s="7">
        <f t="shared" si="18"/>
        <v>8.2175925854244269E-3</v>
      </c>
      <c r="F292" s="1">
        <v>175</v>
      </c>
      <c r="G292" s="1" t="s">
        <v>319</v>
      </c>
      <c r="H292" s="1" t="s">
        <v>162</v>
      </c>
      <c r="I292" s="1" t="s">
        <v>11</v>
      </c>
      <c r="J292" s="1" t="s">
        <v>12</v>
      </c>
      <c r="K292" s="1">
        <v>1974</v>
      </c>
      <c r="L292">
        <f t="shared" ca="1" si="19"/>
        <v>48</v>
      </c>
      <c r="M292" t="str">
        <f t="shared" si="17"/>
        <v>Wed</v>
      </c>
      <c r="N292" t="str">
        <f t="shared" si="16"/>
        <v>Bond St &amp; Schermerhorn St to Bond St &amp; Bergen St</v>
      </c>
    </row>
    <row r="293" spans="1:14" ht="15.75" customHeight="1" x14ac:dyDescent="0.35">
      <c r="A293" s="1">
        <v>1544609</v>
      </c>
      <c r="B293" s="9">
        <v>42795</v>
      </c>
      <c r="C293" s="13">
        <v>42893.797106481485</v>
      </c>
      <c r="D293" s="13">
        <v>42893.801145833335</v>
      </c>
      <c r="E293" s="7">
        <f t="shared" si="18"/>
        <v>4.0393518502241932E-3</v>
      </c>
      <c r="F293" s="1">
        <v>733</v>
      </c>
      <c r="G293" s="1" t="s">
        <v>140</v>
      </c>
      <c r="H293" s="1" t="s">
        <v>67</v>
      </c>
      <c r="I293" s="1" t="s">
        <v>11</v>
      </c>
      <c r="J293" s="1" t="s">
        <v>12</v>
      </c>
      <c r="K293" s="1">
        <v>1973</v>
      </c>
      <c r="L293">
        <f t="shared" ca="1" si="19"/>
        <v>49</v>
      </c>
      <c r="M293" t="str">
        <f t="shared" si="17"/>
        <v>Wed</v>
      </c>
      <c r="N293" t="str">
        <f t="shared" si="16"/>
        <v>E 16 St &amp; 5 Ave to St Marks Pl &amp; 2 Ave</v>
      </c>
    </row>
    <row r="294" spans="1:14" ht="15.75" customHeight="1" x14ac:dyDescent="0.35">
      <c r="A294" s="1">
        <v>811593</v>
      </c>
      <c r="B294" s="9">
        <v>42769</v>
      </c>
      <c r="C294" s="13">
        <v>42891.744780092595</v>
      </c>
      <c r="D294" s="13">
        <v>42891.756967592592</v>
      </c>
      <c r="E294" s="7">
        <f t="shared" si="18"/>
        <v>1.2187499996798579E-2</v>
      </c>
      <c r="F294" s="1">
        <v>278</v>
      </c>
      <c r="G294" s="1" t="s">
        <v>320</v>
      </c>
      <c r="H294" s="1" t="s">
        <v>321</v>
      </c>
      <c r="I294" s="1" t="s">
        <v>28</v>
      </c>
      <c r="J294" s="27" t="s">
        <v>520</v>
      </c>
      <c r="K294" s="26">
        <v>0</v>
      </c>
      <c r="L294">
        <f t="shared" ca="1" si="19"/>
        <v>2022</v>
      </c>
      <c r="M294" t="str">
        <f t="shared" si="17"/>
        <v>Fri</v>
      </c>
      <c r="N294" t="str">
        <f t="shared" si="16"/>
        <v>5 Ave &amp; E 78 St to 5 Ave &amp; E 73 St</v>
      </c>
    </row>
    <row r="295" spans="1:14" ht="15.75" customHeight="1" x14ac:dyDescent="0.35">
      <c r="A295" s="1">
        <v>4859668</v>
      </c>
      <c r="B295" s="9">
        <v>42882</v>
      </c>
      <c r="C295" s="13">
        <v>42849.327569444446</v>
      </c>
      <c r="D295" s="13">
        <v>42849.335231481484</v>
      </c>
      <c r="E295" s="7">
        <f t="shared" si="18"/>
        <v>7.662037038244307E-3</v>
      </c>
      <c r="F295" s="1">
        <v>2098</v>
      </c>
      <c r="G295" s="1" t="s">
        <v>178</v>
      </c>
      <c r="H295" s="1" t="s">
        <v>66</v>
      </c>
      <c r="I295" s="1" t="s">
        <v>11</v>
      </c>
      <c r="J295" s="1" t="s">
        <v>12</v>
      </c>
      <c r="K295" s="1">
        <v>1977</v>
      </c>
      <c r="L295">
        <f t="shared" ca="1" si="19"/>
        <v>45</v>
      </c>
      <c r="M295" t="str">
        <f t="shared" si="17"/>
        <v>Sat</v>
      </c>
      <c r="N295" t="str">
        <f t="shared" si="16"/>
        <v>9 Ave &amp; W 22 St to W 20 St &amp; 11 Ave</v>
      </c>
    </row>
    <row r="296" spans="1:14" ht="15.75" customHeight="1" x14ac:dyDescent="0.35">
      <c r="A296" s="1">
        <v>2616793</v>
      </c>
      <c r="B296" s="9">
        <v>42836</v>
      </c>
      <c r="C296" s="13">
        <v>42837.300335648149</v>
      </c>
      <c r="D296" s="13">
        <v>42837.302557870367</v>
      </c>
      <c r="E296" s="7">
        <f t="shared" si="18"/>
        <v>2.2222222178243101E-3</v>
      </c>
      <c r="F296" s="1">
        <v>252</v>
      </c>
      <c r="G296" s="1" t="s">
        <v>322</v>
      </c>
      <c r="H296" s="1" t="s">
        <v>323</v>
      </c>
      <c r="I296" s="1" t="s">
        <v>11</v>
      </c>
      <c r="J296" s="1" t="s">
        <v>18</v>
      </c>
      <c r="K296" s="1">
        <v>1987</v>
      </c>
      <c r="L296">
        <f t="shared" ca="1" si="19"/>
        <v>35</v>
      </c>
      <c r="M296" t="str">
        <f t="shared" si="17"/>
        <v>Tue</v>
      </c>
      <c r="N296" t="str">
        <f t="shared" si="16"/>
        <v>Columbia Heights &amp; Cranberry St to Hicks St &amp; Montague St</v>
      </c>
    </row>
    <row r="297" spans="1:14" ht="15.75" customHeight="1" x14ac:dyDescent="0.35">
      <c r="A297" s="1">
        <v>2325362</v>
      </c>
      <c r="B297" s="9">
        <v>42828</v>
      </c>
      <c r="C297" s="13">
        <v>42837.957291666666</v>
      </c>
      <c r="D297" s="13">
        <v>42837.959328703706</v>
      </c>
      <c r="E297" s="7">
        <f t="shared" si="18"/>
        <v>2.0370370402815752E-3</v>
      </c>
      <c r="F297" s="1">
        <v>1946</v>
      </c>
      <c r="G297" s="1" t="s">
        <v>191</v>
      </c>
      <c r="H297" s="1" t="s">
        <v>71</v>
      </c>
      <c r="I297" s="1" t="s">
        <v>11</v>
      </c>
      <c r="J297" s="1" t="s">
        <v>12</v>
      </c>
      <c r="K297" s="1">
        <v>1985</v>
      </c>
      <c r="L297">
        <f t="shared" ca="1" si="19"/>
        <v>37</v>
      </c>
      <c r="M297" t="str">
        <f t="shared" si="17"/>
        <v>Mon</v>
      </c>
      <c r="N297" t="str">
        <f t="shared" si="16"/>
        <v>York St &amp; Jay St to Rivington St &amp; Chrystie St</v>
      </c>
    </row>
    <row r="298" spans="1:14" ht="15.75" customHeight="1" x14ac:dyDescent="0.35">
      <c r="A298" s="1">
        <v>1855578</v>
      </c>
      <c r="B298" s="9">
        <v>42807</v>
      </c>
      <c r="C298" s="13">
        <v>42795.734166666669</v>
      </c>
      <c r="D298" s="13">
        <v>42795.742662037039</v>
      </c>
      <c r="E298" s="7">
        <f t="shared" si="18"/>
        <v>8.4953703699284233E-3</v>
      </c>
      <c r="F298" s="1">
        <v>575</v>
      </c>
      <c r="G298" s="1" t="s">
        <v>255</v>
      </c>
      <c r="H298" s="1" t="s">
        <v>117</v>
      </c>
      <c r="I298" s="1" t="s">
        <v>11</v>
      </c>
      <c r="J298" s="1" t="s">
        <v>12</v>
      </c>
      <c r="K298" s="1">
        <v>1975</v>
      </c>
      <c r="L298">
        <f t="shared" ca="1" si="19"/>
        <v>47</v>
      </c>
      <c r="M298" t="str">
        <f t="shared" si="17"/>
        <v>Mon</v>
      </c>
      <c r="N298" t="str">
        <f t="shared" si="16"/>
        <v>W 31 St &amp; 7 Ave to E 15 St &amp; 3 Ave</v>
      </c>
    </row>
    <row r="299" spans="1:14" ht="15.75" customHeight="1" x14ac:dyDescent="0.35">
      <c r="A299" s="1">
        <v>1740477</v>
      </c>
      <c r="B299" s="9">
        <v>42802</v>
      </c>
      <c r="C299" s="13">
        <v>42769.596678240741</v>
      </c>
      <c r="D299" s="13">
        <v>42769.599907407406</v>
      </c>
      <c r="E299" s="7">
        <f t="shared" si="18"/>
        <v>3.2291666648234241E-3</v>
      </c>
      <c r="F299" s="1">
        <v>1118</v>
      </c>
      <c r="G299" s="1" t="s">
        <v>95</v>
      </c>
      <c r="H299" s="1" t="s">
        <v>324</v>
      </c>
      <c r="I299" s="1" t="s">
        <v>11</v>
      </c>
      <c r="J299" s="1" t="s">
        <v>12</v>
      </c>
      <c r="K299" s="1">
        <v>1963</v>
      </c>
      <c r="L299">
        <f t="shared" ca="1" si="19"/>
        <v>59</v>
      </c>
      <c r="M299" t="str">
        <f t="shared" si="17"/>
        <v>Wed</v>
      </c>
      <c r="N299" t="str">
        <f t="shared" si="16"/>
        <v>E 53 St &amp; Madison Ave to East End Ave &amp; E 86 St</v>
      </c>
    </row>
    <row r="300" spans="1:14" ht="15.75" customHeight="1" x14ac:dyDescent="0.35">
      <c r="A300" s="1">
        <v>5391272</v>
      </c>
      <c r="B300" s="9">
        <v>42892</v>
      </c>
      <c r="C300" s="13">
        <v>42882.391504629632</v>
      </c>
      <c r="D300" s="13">
        <v>42882.415798611109</v>
      </c>
      <c r="E300" s="7">
        <f t="shared" si="18"/>
        <v>2.4293981477967463E-2</v>
      </c>
      <c r="F300" s="1">
        <v>2864</v>
      </c>
      <c r="G300" s="1" t="s">
        <v>78</v>
      </c>
      <c r="H300" s="1" t="s">
        <v>78</v>
      </c>
      <c r="I300" s="1" t="s">
        <v>11</v>
      </c>
      <c r="J300" s="1" t="s">
        <v>12</v>
      </c>
      <c r="K300" s="1">
        <v>1988</v>
      </c>
      <c r="L300">
        <f t="shared" ca="1" si="19"/>
        <v>34</v>
      </c>
      <c r="M300" t="str">
        <f t="shared" si="17"/>
        <v>Tue</v>
      </c>
      <c r="N300" t="str">
        <f t="shared" si="16"/>
        <v>Bayard St &amp; Baxter St to Bayard St &amp; Baxter St</v>
      </c>
    </row>
    <row r="301" spans="1:14" ht="15.75" customHeight="1" x14ac:dyDescent="0.35">
      <c r="A301" s="1">
        <v>1988318</v>
      </c>
      <c r="B301" s="9">
        <v>42816</v>
      </c>
      <c r="C301" s="13">
        <v>42836.283437500002</v>
      </c>
      <c r="D301" s="13">
        <v>42836.286365740743</v>
      </c>
      <c r="E301" s="7">
        <f t="shared" si="18"/>
        <v>2.9282407413120382E-3</v>
      </c>
      <c r="F301" s="1">
        <v>929</v>
      </c>
      <c r="G301" s="1" t="s">
        <v>140</v>
      </c>
      <c r="H301" s="1" t="s">
        <v>288</v>
      </c>
      <c r="I301" s="1" t="s">
        <v>11</v>
      </c>
      <c r="J301" s="1" t="s">
        <v>12</v>
      </c>
      <c r="K301" s="1">
        <v>1977</v>
      </c>
      <c r="L301">
        <f t="shared" ca="1" si="19"/>
        <v>45</v>
      </c>
      <c r="M301" t="str">
        <f t="shared" si="17"/>
        <v>Wed</v>
      </c>
      <c r="N301" t="str">
        <f t="shared" si="16"/>
        <v>E 16 St &amp; 5 Ave to W 33 St &amp; 7 Ave</v>
      </c>
    </row>
    <row r="302" spans="1:14" ht="15.75" customHeight="1" x14ac:dyDescent="0.35">
      <c r="A302" s="1">
        <v>3231592</v>
      </c>
      <c r="B302" s="9">
        <v>42848</v>
      </c>
      <c r="C302" s="13">
        <v>42828.511608796296</v>
      </c>
      <c r="D302" s="13">
        <v>42828.534143518518</v>
      </c>
      <c r="E302" s="7">
        <f t="shared" si="18"/>
        <v>2.2534722222189885E-2</v>
      </c>
      <c r="F302" s="1">
        <v>795</v>
      </c>
      <c r="G302" s="1" t="s">
        <v>84</v>
      </c>
      <c r="H302" s="1" t="s">
        <v>325</v>
      </c>
      <c r="I302" s="1" t="s">
        <v>28</v>
      </c>
      <c r="J302" s="27" t="s">
        <v>520</v>
      </c>
      <c r="K302" s="26">
        <v>0</v>
      </c>
      <c r="L302">
        <f t="shared" ca="1" si="19"/>
        <v>2022</v>
      </c>
      <c r="M302" t="str">
        <f t="shared" si="17"/>
        <v>Sun</v>
      </c>
      <c r="N302" t="str">
        <f t="shared" si="16"/>
        <v>Pershing Square South to 5 Ave &amp; E 29 St</v>
      </c>
    </row>
    <row r="303" spans="1:14" ht="15.75" customHeight="1" x14ac:dyDescent="0.35">
      <c r="A303" s="1">
        <v>1800756</v>
      </c>
      <c r="B303" s="9">
        <v>42803</v>
      </c>
      <c r="C303" s="13">
        <v>42807.240763888891</v>
      </c>
      <c r="D303" s="13">
        <v>42807.247418981482</v>
      </c>
      <c r="E303" s="7">
        <f t="shared" si="18"/>
        <v>6.655092591245193E-3</v>
      </c>
      <c r="F303" s="1">
        <v>569</v>
      </c>
      <c r="G303" s="1" t="s">
        <v>197</v>
      </c>
      <c r="H303" s="1" t="s">
        <v>249</v>
      </c>
      <c r="I303" s="1" t="s">
        <v>11</v>
      </c>
      <c r="J303" s="1" t="s">
        <v>12</v>
      </c>
      <c r="K303" s="1">
        <v>1983</v>
      </c>
      <c r="L303">
        <f t="shared" ca="1" si="19"/>
        <v>39</v>
      </c>
      <c r="M303" t="str">
        <f t="shared" si="17"/>
        <v>Thu</v>
      </c>
      <c r="N303" t="str">
        <f t="shared" si="16"/>
        <v>2 Ave &amp; E 31 St to 6 Ave &amp; W 33 St</v>
      </c>
    </row>
    <row r="304" spans="1:14" ht="15.75" customHeight="1" x14ac:dyDescent="0.35">
      <c r="A304" s="1">
        <v>4037086</v>
      </c>
      <c r="B304" s="9">
        <v>42865</v>
      </c>
      <c r="C304" s="13">
        <v>42802.617291666669</v>
      </c>
      <c r="D304" s="13">
        <v>42802.630243055559</v>
      </c>
      <c r="E304" s="7">
        <f t="shared" si="18"/>
        <v>1.2951388889632653E-2</v>
      </c>
      <c r="F304" s="1">
        <v>943</v>
      </c>
      <c r="G304" s="1" t="s">
        <v>326</v>
      </c>
      <c r="H304" s="1" t="s">
        <v>144</v>
      </c>
      <c r="I304" s="1" t="s">
        <v>11</v>
      </c>
      <c r="J304" s="1" t="s">
        <v>12</v>
      </c>
      <c r="K304" s="1">
        <v>1987</v>
      </c>
      <c r="L304">
        <f t="shared" ca="1" si="19"/>
        <v>35</v>
      </c>
      <c r="M304" t="str">
        <f t="shared" si="17"/>
        <v>Wed</v>
      </c>
      <c r="N304" t="str">
        <f t="shared" si="16"/>
        <v>E 2 St &amp; Avenue B to Barclay St &amp; Church St</v>
      </c>
    </row>
    <row r="305" spans="1:14" ht="15.75" customHeight="1" x14ac:dyDescent="0.35">
      <c r="A305" s="1">
        <v>6328501</v>
      </c>
      <c r="B305" s="9">
        <v>42908</v>
      </c>
      <c r="C305" s="13">
        <v>42892.675810185188</v>
      </c>
      <c r="D305" s="13">
        <v>42892.708958333336</v>
      </c>
      <c r="E305" s="7">
        <f t="shared" si="18"/>
        <v>3.3148148148029577E-2</v>
      </c>
      <c r="F305" s="1">
        <v>2056</v>
      </c>
      <c r="G305" s="1" t="s">
        <v>327</v>
      </c>
      <c r="H305" s="1" t="s">
        <v>113</v>
      </c>
      <c r="I305" s="1" t="s">
        <v>28</v>
      </c>
      <c r="J305" s="27" t="s">
        <v>520</v>
      </c>
      <c r="K305" s="26">
        <v>0</v>
      </c>
      <c r="L305">
        <f t="shared" ca="1" si="19"/>
        <v>2022</v>
      </c>
      <c r="M305" t="str">
        <f t="shared" si="17"/>
        <v>Thu</v>
      </c>
      <c r="N305" t="str">
        <f t="shared" si="16"/>
        <v>Riverside Dr &amp; W 72 St to West St &amp; Chambers St</v>
      </c>
    </row>
    <row r="306" spans="1:14" ht="15.75" customHeight="1" x14ac:dyDescent="0.35">
      <c r="A306" s="1">
        <v>1873481</v>
      </c>
      <c r="B306" s="9">
        <v>42807</v>
      </c>
      <c r="C306" s="13">
        <v>42816.744791666664</v>
      </c>
      <c r="D306" s="13">
        <v>42816.755543981482</v>
      </c>
      <c r="E306" s="7">
        <f t="shared" si="18"/>
        <v>1.0752314818091691E-2</v>
      </c>
      <c r="F306" s="1">
        <v>600</v>
      </c>
      <c r="G306" s="1" t="s">
        <v>85</v>
      </c>
      <c r="H306" s="1" t="s">
        <v>328</v>
      </c>
      <c r="I306" s="1" t="s">
        <v>11</v>
      </c>
      <c r="J306" s="1" t="s">
        <v>12</v>
      </c>
      <c r="K306" s="1">
        <v>1954</v>
      </c>
      <c r="L306">
        <f t="shared" ca="1" si="19"/>
        <v>68</v>
      </c>
      <c r="M306" t="str">
        <f t="shared" si="17"/>
        <v>Mon</v>
      </c>
      <c r="N306" t="str">
        <f t="shared" si="16"/>
        <v>Carmine St &amp; 6 Ave to E 19 St &amp; 3 Ave</v>
      </c>
    </row>
    <row r="307" spans="1:14" ht="15.75" customHeight="1" x14ac:dyDescent="0.35">
      <c r="A307" s="1">
        <v>6145337</v>
      </c>
      <c r="B307" s="9">
        <v>42906</v>
      </c>
      <c r="C307" s="13">
        <v>42848.771064814813</v>
      </c>
      <c r="D307" s="13">
        <v>42848.780277777776</v>
      </c>
      <c r="E307" s="7">
        <f t="shared" si="18"/>
        <v>9.2129629629198462E-3</v>
      </c>
      <c r="F307" s="1">
        <v>1239</v>
      </c>
      <c r="G307" s="1" t="s">
        <v>329</v>
      </c>
      <c r="H307" s="1" t="s">
        <v>330</v>
      </c>
      <c r="I307" s="1" t="s">
        <v>11</v>
      </c>
      <c r="J307" s="1" t="s">
        <v>12</v>
      </c>
      <c r="K307" s="1">
        <v>1981</v>
      </c>
      <c r="L307">
        <f t="shared" ca="1" si="19"/>
        <v>41</v>
      </c>
      <c r="M307" t="str">
        <f t="shared" si="17"/>
        <v>Tue</v>
      </c>
      <c r="N307" t="str">
        <f t="shared" si="16"/>
        <v>E 13 St &amp; Avenue A to E 40 St &amp; 5 Ave</v>
      </c>
    </row>
    <row r="308" spans="1:14" ht="15.75" customHeight="1" x14ac:dyDescent="0.35">
      <c r="A308" s="1">
        <v>60804</v>
      </c>
      <c r="B308" s="9">
        <v>42739</v>
      </c>
      <c r="C308" s="13">
        <v>42803.788472222222</v>
      </c>
      <c r="D308" s="13">
        <v>42803.795069444444</v>
      </c>
      <c r="E308" s="7">
        <f t="shared" si="18"/>
        <v>6.5972222218988463E-3</v>
      </c>
      <c r="F308" s="1">
        <v>582</v>
      </c>
      <c r="G308" s="1" t="s">
        <v>320</v>
      </c>
      <c r="H308" s="1" t="s">
        <v>229</v>
      </c>
      <c r="I308" s="1" t="s">
        <v>11</v>
      </c>
      <c r="J308" s="1" t="s">
        <v>12</v>
      </c>
      <c r="K308" s="1">
        <v>1987</v>
      </c>
      <c r="L308">
        <f t="shared" ca="1" si="19"/>
        <v>35</v>
      </c>
      <c r="M308" t="str">
        <f t="shared" si="17"/>
        <v>Wed</v>
      </c>
      <c r="N308" t="str">
        <f t="shared" si="16"/>
        <v>5 Ave &amp; E 78 St to E 65 St &amp; 2 Ave</v>
      </c>
    </row>
    <row r="309" spans="1:14" ht="15.75" customHeight="1" x14ac:dyDescent="0.35">
      <c r="A309" s="1">
        <v>6157470</v>
      </c>
      <c r="B309" s="9">
        <v>42906</v>
      </c>
      <c r="C309" s="13">
        <v>42865.627754629626</v>
      </c>
      <c r="D309" s="13">
        <v>42865.638680555552</v>
      </c>
      <c r="E309" s="7">
        <f t="shared" si="18"/>
        <v>1.0925925926130731E-2</v>
      </c>
      <c r="F309" s="1">
        <v>1909</v>
      </c>
      <c r="G309" s="1" t="s">
        <v>269</v>
      </c>
      <c r="H309" s="1" t="s">
        <v>331</v>
      </c>
      <c r="I309" s="1" t="s">
        <v>11</v>
      </c>
      <c r="J309" s="1" t="s">
        <v>18</v>
      </c>
      <c r="K309" s="1">
        <v>1973</v>
      </c>
      <c r="L309">
        <f t="shared" ca="1" si="19"/>
        <v>49</v>
      </c>
      <c r="M309" t="str">
        <f t="shared" si="17"/>
        <v>Tue</v>
      </c>
      <c r="N309" t="str">
        <f t="shared" si="16"/>
        <v>E 55 St &amp; 2 Ave to E 81 St &amp; 3 Ave</v>
      </c>
    </row>
    <row r="310" spans="1:14" ht="15.75" customHeight="1" x14ac:dyDescent="0.35">
      <c r="A310" s="1">
        <v>97974</v>
      </c>
      <c r="B310" s="9">
        <v>42740</v>
      </c>
      <c r="C310" s="13">
        <v>42908.850844907407</v>
      </c>
      <c r="D310" s="13">
        <v>42908.874641203707</v>
      </c>
      <c r="E310" s="7">
        <f t="shared" si="18"/>
        <v>2.379629630013369E-2</v>
      </c>
      <c r="F310" s="1">
        <v>398</v>
      </c>
      <c r="G310" s="1" t="s">
        <v>97</v>
      </c>
      <c r="H310" s="1" t="s">
        <v>288</v>
      </c>
      <c r="I310" s="1" t="s">
        <v>11</v>
      </c>
      <c r="J310" s="1" t="s">
        <v>12</v>
      </c>
      <c r="K310" s="1">
        <v>1964</v>
      </c>
      <c r="L310">
        <f t="shared" ca="1" si="19"/>
        <v>58</v>
      </c>
      <c r="M310" t="str">
        <f t="shared" si="17"/>
        <v>Thu</v>
      </c>
      <c r="N310" t="str">
        <f t="shared" si="16"/>
        <v>W 43 St &amp; 6 Ave to W 33 St &amp; 7 Ave</v>
      </c>
    </row>
    <row r="311" spans="1:14" ht="15.75" customHeight="1" x14ac:dyDescent="0.35">
      <c r="A311" s="1">
        <v>1531863</v>
      </c>
      <c r="B311" s="9">
        <v>42795</v>
      </c>
      <c r="C311" s="13">
        <v>42807.7346875</v>
      </c>
      <c r="D311" s="13">
        <v>42807.741631944446</v>
      </c>
      <c r="E311" s="7">
        <f t="shared" si="18"/>
        <v>6.9444444452528842E-3</v>
      </c>
      <c r="F311" s="1">
        <v>174</v>
      </c>
      <c r="G311" s="1" t="s">
        <v>191</v>
      </c>
      <c r="H311" s="1" t="s">
        <v>68</v>
      </c>
      <c r="I311" s="1" t="s">
        <v>11</v>
      </c>
      <c r="J311" s="1" t="s">
        <v>12</v>
      </c>
      <c r="K311" s="1">
        <v>1977</v>
      </c>
      <c r="L311">
        <f t="shared" ca="1" si="19"/>
        <v>45</v>
      </c>
      <c r="M311" t="str">
        <f t="shared" si="17"/>
        <v>Wed</v>
      </c>
      <c r="N311" t="str">
        <f t="shared" si="16"/>
        <v>York St &amp; Jay St to Old Fulton St</v>
      </c>
    </row>
    <row r="312" spans="1:14" ht="15.75" customHeight="1" x14ac:dyDescent="0.35">
      <c r="A312" s="1">
        <v>3836835</v>
      </c>
      <c r="B312" s="9">
        <v>42861</v>
      </c>
      <c r="C312" s="13">
        <v>42906.340613425928</v>
      </c>
      <c r="D312" s="13">
        <v>42906.35496527778</v>
      </c>
      <c r="E312" s="7">
        <f t="shared" si="18"/>
        <v>1.43518518525525E-2</v>
      </c>
      <c r="F312" s="1">
        <v>1559</v>
      </c>
      <c r="G312" s="1" t="s">
        <v>142</v>
      </c>
      <c r="H312" s="1" t="s">
        <v>160</v>
      </c>
      <c r="I312" s="1" t="s">
        <v>11</v>
      </c>
      <c r="J312" s="1" t="s">
        <v>12</v>
      </c>
      <c r="K312" s="1">
        <v>1971</v>
      </c>
      <c r="L312">
        <f t="shared" ca="1" si="19"/>
        <v>51</v>
      </c>
      <c r="M312" t="str">
        <f t="shared" si="17"/>
        <v>Sat</v>
      </c>
      <c r="N312" t="str">
        <f t="shared" si="16"/>
        <v>E 10 St &amp; Avenue A to W 45 St &amp; 8 Ave</v>
      </c>
    </row>
    <row r="313" spans="1:14" ht="15.75" customHeight="1" x14ac:dyDescent="0.35">
      <c r="A313" s="1">
        <v>4603213</v>
      </c>
      <c r="B313" s="9">
        <v>42876</v>
      </c>
      <c r="C313" s="13">
        <v>42739.706412037034</v>
      </c>
      <c r="D313" s="13">
        <v>42739.713148148148</v>
      </c>
      <c r="E313" s="7">
        <f t="shared" si="18"/>
        <v>6.7361111141508445E-3</v>
      </c>
      <c r="F313" s="1">
        <v>1061</v>
      </c>
      <c r="G313" s="1" t="s">
        <v>137</v>
      </c>
      <c r="H313" s="1" t="s">
        <v>150</v>
      </c>
      <c r="I313" s="1" t="s">
        <v>11</v>
      </c>
      <c r="J313" s="1" t="s">
        <v>18</v>
      </c>
      <c r="K313" s="1">
        <v>1985</v>
      </c>
      <c r="L313">
        <f t="shared" ca="1" si="19"/>
        <v>37</v>
      </c>
      <c r="M313" t="str">
        <f t="shared" si="17"/>
        <v>Sun</v>
      </c>
      <c r="N313" t="str">
        <f t="shared" si="16"/>
        <v>Myrtle Ave &amp; Lewis Ave to DeKalb Ave &amp; S Portland Ave</v>
      </c>
    </row>
    <row r="314" spans="1:14" ht="15.75" customHeight="1" x14ac:dyDescent="0.35">
      <c r="A314" s="1">
        <v>5578346</v>
      </c>
      <c r="B314" s="9">
        <v>42895</v>
      </c>
      <c r="C314" s="13">
        <v>42906.487199074072</v>
      </c>
      <c r="D314" s="13">
        <v>42906.509293981479</v>
      </c>
      <c r="E314" s="7">
        <f t="shared" si="18"/>
        <v>2.2094907406426501E-2</v>
      </c>
      <c r="F314" s="1">
        <v>394</v>
      </c>
      <c r="G314" s="1" t="s">
        <v>332</v>
      </c>
      <c r="H314" s="1" t="s">
        <v>33</v>
      </c>
      <c r="I314" s="1" t="s">
        <v>11</v>
      </c>
      <c r="J314" s="1" t="s">
        <v>12</v>
      </c>
      <c r="K314" s="1">
        <v>1963</v>
      </c>
      <c r="L314">
        <f t="shared" ca="1" si="19"/>
        <v>59</v>
      </c>
      <c r="M314" t="str">
        <f t="shared" si="17"/>
        <v>Fri</v>
      </c>
      <c r="N314" t="str">
        <f t="shared" si="16"/>
        <v>Murray St &amp; Greenwich St to Front St &amp; Maiden Ln</v>
      </c>
    </row>
    <row r="315" spans="1:14" ht="15.75" customHeight="1" x14ac:dyDescent="0.35">
      <c r="A315" s="1">
        <v>6727845</v>
      </c>
      <c r="B315" s="9">
        <v>42915</v>
      </c>
      <c r="C315" s="13">
        <v>42740.811782407407</v>
      </c>
      <c r="D315" s="13">
        <v>42740.816400462965</v>
      </c>
      <c r="E315" s="7">
        <f t="shared" si="18"/>
        <v>4.6180555582395755E-3</v>
      </c>
      <c r="F315" s="1">
        <v>558</v>
      </c>
      <c r="G315" s="1" t="s">
        <v>333</v>
      </c>
      <c r="H315" s="1" t="s">
        <v>48</v>
      </c>
      <c r="I315" s="1" t="s">
        <v>11</v>
      </c>
      <c r="J315" s="1" t="s">
        <v>12</v>
      </c>
      <c r="K315" s="1">
        <v>1965</v>
      </c>
      <c r="L315">
        <f t="shared" ca="1" si="19"/>
        <v>57</v>
      </c>
      <c r="M315" t="str">
        <f t="shared" si="17"/>
        <v>Thu</v>
      </c>
      <c r="N315" t="str">
        <f t="shared" si="16"/>
        <v>E 33 St &amp; 5 Ave to W 22 St &amp; 8 Ave</v>
      </c>
    </row>
    <row r="316" spans="1:14" ht="15.75" customHeight="1" x14ac:dyDescent="0.35">
      <c r="A316" s="1">
        <v>638046</v>
      </c>
      <c r="B316" s="9">
        <v>42763</v>
      </c>
      <c r="C316" s="13">
        <v>42795.398101851853</v>
      </c>
      <c r="D316" s="13">
        <v>42795.40011574074</v>
      </c>
      <c r="E316" s="7">
        <f t="shared" si="18"/>
        <v>2.0138888867222704E-3</v>
      </c>
      <c r="F316" s="1">
        <v>218</v>
      </c>
      <c r="G316" s="1" t="s">
        <v>178</v>
      </c>
      <c r="H316" s="1" t="s">
        <v>334</v>
      </c>
      <c r="I316" s="1" t="s">
        <v>11</v>
      </c>
      <c r="J316" s="1" t="s">
        <v>18</v>
      </c>
      <c r="K316" s="1">
        <v>1968</v>
      </c>
      <c r="L316">
        <f t="shared" ca="1" si="19"/>
        <v>54</v>
      </c>
      <c r="M316" t="str">
        <f t="shared" si="17"/>
        <v>Sat</v>
      </c>
      <c r="N316" t="str">
        <f t="shared" si="16"/>
        <v>9 Ave &amp; W 22 St to W 20 St &amp; 7 Ave</v>
      </c>
    </row>
    <row r="317" spans="1:14" ht="15.75" customHeight="1" x14ac:dyDescent="0.35">
      <c r="A317" s="1">
        <v>5767534</v>
      </c>
      <c r="B317" s="9">
        <v>42898</v>
      </c>
      <c r="C317" s="13">
        <v>42861.560659722221</v>
      </c>
      <c r="D317" s="13">
        <v>42861.578703703701</v>
      </c>
      <c r="E317" s="7">
        <f t="shared" si="18"/>
        <v>1.8043981479422655E-2</v>
      </c>
      <c r="F317" s="1">
        <v>713</v>
      </c>
      <c r="G317" s="1" t="s">
        <v>66</v>
      </c>
      <c r="H317" s="1" t="s">
        <v>196</v>
      </c>
      <c r="I317" s="1" t="s">
        <v>11</v>
      </c>
      <c r="J317" s="1" t="s">
        <v>12</v>
      </c>
      <c r="K317" s="1">
        <v>1985</v>
      </c>
      <c r="L317">
        <f t="shared" ca="1" si="19"/>
        <v>37</v>
      </c>
      <c r="M317" t="str">
        <f t="shared" si="17"/>
        <v>Mon</v>
      </c>
      <c r="N317" t="str">
        <f t="shared" si="16"/>
        <v>W 20 St &amp; 11 Ave to 6 Ave &amp; Canal St</v>
      </c>
    </row>
    <row r="318" spans="1:14" ht="15.75" customHeight="1" x14ac:dyDescent="0.35">
      <c r="A318" s="1">
        <v>5610896</v>
      </c>
      <c r="B318" s="9">
        <v>42896</v>
      </c>
      <c r="C318" s="13">
        <v>42876.558217592596</v>
      </c>
      <c r="D318" s="13">
        <v>42876.570509259262</v>
      </c>
      <c r="E318" s="7">
        <f t="shared" si="18"/>
        <v>1.2291666665987577E-2</v>
      </c>
      <c r="F318" s="1">
        <v>205</v>
      </c>
      <c r="G318" s="1" t="s">
        <v>335</v>
      </c>
      <c r="H318" s="1" t="s">
        <v>323</v>
      </c>
      <c r="I318" s="1" t="s">
        <v>11</v>
      </c>
      <c r="J318" s="1" t="s">
        <v>12</v>
      </c>
      <c r="K318" s="1">
        <v>1981</v>
      </c>
      <c r="L318">
        <f t="shared" ca="1" si="19"/>
        <v>41</v>
      </c>
      <c r="M318" t="str">
        <f t="shared" si="17"/>
        <v>Sat</v>
      </c>
      <c r="N318" t="str">
        <f t="shared" ref="N318:N381" si="20">CONCATENATE(G318, " ", "to"," ", H318)</f>
        <v>Henry St &amp; Poplar St to Hicks St &amp; Montague St</v>
      </c>
    </row>
    <row r="319" spans="1:14" ht="15.75" customHeight="1" x14ac:dyDescent="0.35">
      <c r="A319" s="1">
        <v>6675217</v>
      </c>
      <c r="B319" s="9">
        <v>42914</v>
      </c>
      <c r="C319" s="13">
        <v>42895.680543981478</v>
      </c>
      <c r="D319" s="13">
        <v>42895.685104166667</v>
      </c>
      <c r="E319" s="7">
        <f t="shared" si="18"/>
        <v>4.5601851888932288E-3</v>
      </c>
      <c r="F319" s="1">
        <v>451</v>
      </c>
      <c r="G319" s="1" t="s">
        <v>51</v>
      </c>
      <c r="H319" s="1" t="s">
        <v>308</v>
      </c>
      <c r="I319" s="1" t="s">
        <v>11</v>
      </c>
      <c r="J319" s="1" t="s">
        <v>12</v>
      </c>
      <c r="K319" s="1">
        <v>1956</v>
      </c>
      <c r="L319">
        <f t="shared" ca="1" si="19"/>
        <v>66</v>
      </c>
      <c r="M319" t="str">
        <f t="shared" si="17"/>
        <v>Wed</v>
      </c>
      <c r="N319" t="str">
        <f t="shared" si="20"/>
        <v>University Pl &amp; E 14 St to Mercer St &amp; Bleecker St</v>
      </c>
    </row>
    <row r="320" spans="1:14" ht="15.75" customHeight="1" x14ac:dyDescent="0.35">
      <c r="A320" s="1">
        <v>5292881</v>
      </c>
      <c r="B320" s="9">
        <v>42890</v>
      </c>
      <c r="C320" s="13">
        <v>42915.674004629633</v>
      </c>
      <c r="D320" s="13">
        <v>42915.680462962962</v>
      </c>
      <c r="E320" s="7">
        <f t="shared" si="18"/>
        <v>6.4583333296468481E-3</v>
      </c>
      <c r="F320" s="1">
        <v>480</v>
      </c>
      <c r="G320" s="1" t="s">
        <v>194</v>
      </c>
      <c r="H320" s="1" t="s">
        <v>336</v>
      </c>
      <c r="I320" s="1" t="s">
        <v>11</v>
      </c>
      <c r="J320" s="1" t="s">
        <v>12</v>
      </c>
      <c r="K320" s="1">
        <v>1998</v>
      </c>
      <c r="L320">
        <f t="shared" ca="1" si="19"/>
        <v>24</v>
      </c>
      <c r="M320" t="str">
        <f t="shared" si="17"/>
        <v>Sun</v>
      </c>
      <c r="N320" t="str">
        <f t="shared" si="20"/>
        <v>E 91 St &amp; Park Ave to Central Park W &amp; W 96 St</v>
      </c>
    </row>
    <row r="321" spans="1:14" ht="15.75" customHeight="1" x14ac:dyDescent="0.35">
      <c r="A321" s="1">
        <v>508616</v>
      </c>
      <c r="B321" s="9">
        <v>42758</v>
      </c>
      <c r="C321" s="13">
        <v>42763.578055555554</v>
      </c>
      <c r="D321" s="13">
        <v>42763.580590277779</v>
      </c>
      <c r="E321" s="7">
        <f t="shared" si="18"/>
        <v>2.534722225391306E-3</v>
      </c>
      <c r="F321" s="1">
        <v>364</v>
      </c>
      <c r="G321" s="1" t="s">
        <v>41</v>
      </c>
      <c r="H321" s="1" t="s">
        <v>189</v>
      </c>
      <c r="I321" s="1" t="s">
        <v>11</v>
      </c>
      <c r="J321" s="1" t="s">
        <v>12</v>
      </c>
      <c r="K321" s="1">
        <v>1980</v>
      </c>
      <c r="L321">
        <f t="shared" ca="1" si="19"/>
        <v>42</v>
      </c>
      <c r="M321" t="str">
        <f t="shared" si="17"/>
        <v>Mon</v>
      </c>
      <c r="N321" t="str">
        <f t="shared" si="20"/>
        <v>E 17 St &amp; Broadway to W 4 St &amp; 7 Ave S</v>
      </c>
    </row>
    <row r="322" spans="1:14" ht="15.75" customHeight="1" x14ac:dyDescent="0.35">
      <c r="A322" s="1">
        <v>6094716</v>
      </c>
      <c r="B322" s="9">
        <v>42904</v>
      </c>
      <c r="C322" s="13">
        <v>42898.864606481482</v>
      </c>
      <c r="D322" s="13">
        <v>42898.872870370367</v>
      </c>
      <c r="E322" s="7">
        <f t="shared" si="18"/>
        <v>8.2638888852670789E-3</v>
      </c>
      <c r="F322" s="1">
        <v>879</v>
      </c>
      <c r="G322" s="1" t="s">
        <v>337</v>
      </c>
      <c r="H322" s="1" t="s">
        <v>338</v>
      </c>
      <c r="I322" s="1" t="s">
        <v>11</v>
      </c>
      <c r="J322" s="1" t="s">
        <v>18</v>
      </c>
      <c r="K322" s="1">
        <v>1982</v>
      </c>
      <c r="L322">
        <f t="shared" ca="1" si="19"/>
        <v>40</v>
      </c>
      <c r="M322" t="str">
        <f t="shared" ref="M322:M385" si="21">TEXT(B322, "ddd")</f>
        <v>Sun</v>
      </c>
      <c r="N322" t="str">
        <f t="shared" si="20"/>
        <v>DeKalb Ave &amp; Hudson Ave to Emerson Pl &amp; Myrtle Ave</v>
      </c>
    </row>
    <row r="323" spans="1:14" ht="15.75" customHeight="1" x14ac:dyDescent="0.35">
      <c r="A323" s="1">
        <v>13019</v>
      </c>
      <c r="B323" s="9">
        <v>42736</v>
      </c>
      <c r="C323" s="13">
        <v>42896.370879629627</v>
      </c>
      <c r="D323" s="13">
        <v>42896.373252314814</v>
      </c>
      <c r="E323" s="7">
        <f t="shared" ref="E323:E386" si="22">D323-C323</f>
        <v>2.3726851868559606E-3</v>
      </c>
      <c r="F323" s="1">
        <v>732</v>
      </c>
      <c r="G323" s="1" t="s">
        <v>62</v>
      </c>
      <c r="H323" s="1" t="s">
        <v>244</v>
      </c>
      <c r="I323" s="1" t="s">
        <v>11</v>
      </c>
      <c r="J323" s="1" t="s">
        <v>12</v>
      </c>
      <c r="K323" s="1">
        <v>1967</v>
      </c>
      <c r="L323">
        <f t="shared" ref="L323:L386" ca="1" si="23">YEAR(NOW())-K323</f>
        <v>55</v>
      </c>
      <c r="M323" t="str">
        <f t="shared" si="21"/>
        <v>Sun</v>
      </c>
      <c r="N323" t="str">
        <f t="shared" si="20"/>
        <v>W 43 St &amp; 10 Ave to W 24 St &amp; 7 Ave</v>
      </c>
    </row>
    <row r="324" spans="1:14" ht="15.75" customHeight="1" x14ac:dyDescent="0.35">
      <c r="A324" s="1">
        <v>4841890</v>
      </c>
      <c r="B324" s="9">
        <v>42881</v>
      </c>
      <c r="C324" s="13">
        <v>42914.767048611109</v>
      </c>
      <c r="D324" s="13">
        <v>42914.772280092591</v>
      </c>
      <c r="E324" s="7">
        <f t="shared" si="22"/>
        <v>5.2314814820419997E-3</v>
      </c>
      <c r="F324" s="1">
        <v>383</v>
      </c>
      <c r="G324" s="1" t="s">
        <v>339</v>
      </c>
      <c r="H324" s="1" t="s">
        <v>326</v>
      </c>
      <c r="I324" s="1" t="s">
        <v>28</v>
      </c>
      <c r="J324" s="27" t="s">
        <v>520</v>
      </c>
      <c r="K324" s="26">
        <v>0</v>
      </c>
      <c r="L324">
        <f t="shared" ca="1" si="23"/>
        <v>2022</v>
      </c>
      <c r="M324" t="str">
        <f t="shared" si="21"/>
        <v>Fri</v>
      </c>
      <c r="N324" t="str">
        <f t="shared" si="20"/>
        <v>E 2 St &amp; 2 Ave to E 2 St &amp; Avenue B</v>
      </c>
    </row>
    <row r="325" spans="1:14" ht="15.75" customHeight="1" x14ac:dyDescent="0.35">
      <c r="A325" s="1">
        <v>164991</v>
      </c>
      <c r="B325" s="9">
        <v>42745</v>
      </c>
      <c r="C325" s="13">
        <v>42890.542696759258</v>
      </c>
      <c r="D325" s="13">
        <v>42890.548252314817</v>
      </c>
      <c r="E325" s="7">
        <f t="shared" si="22"/>
        <v>5.5555555591126904E-3</v>
      </c>
      <c r="F325" s="1">
        <v>412</v>
      </c>
      <c r="G325" s="1" t="s">
        <v>274</v>
      </c>
      <c r="H325" s="1" t="s">
        <v>237</v>
      </c>
      <c r="I325" s="1" t="s">
        <v>11</v>
      </c>
      <c r="J325" s="1" t="s">
        <v>12</v>
      </c>
      <c r="K325" s="1">
        <v>1987</v>
      </c>
      <c r="L325">
        <f t="shared" ca="1" si="23"/>
        <v>35</v>
      </c>
      <c r="M325" t="str">
        <f t="shared" si="21"/>
        <v>Tue</v>
      </c>
      <c r="N325" t="str">
        <f t="shared" si="20"/>
        <v>W 18 St &amp; 6 Ave to Washington Pl &amp; 6 Ave</v>
      </c>
    </row>
    <row r="326" spans="1:14" ht="15.75" customHeight="1" x14ac:dyDescent="0.35">
      <c r="A326" s="1">
        <v>6485193</v>
      </c>
      <c r="B326" s="9">
        <v>42911</v>
      </c>
      <c r="C326" s="13">
        <v>42758.57917824074</v>
      </c>
      <c r="D326" s="13">
        <v>42758.583402777775</v>
      </c>
      <c r="E326" s="7">
        <f t="shared" si="22"/>
        <v>4.2245370350428857E-3</v>
      </c>
      <c r="F326" s="1">
        <v>1898</v>
      </c>
      <c r="G326" s="1" t="s">
        <v>178</v>
      </c>
      <c r="H326" s="1" t="s">
        <v>332</v>
      </c>
      <c r="I326" s="1" t="s">
        <v>28</v>
      </c>
      <c r="J326" s="27" t="s">
        <v>520</v>
      </c>
      <c r="K326" s="26">
        <v>0</v>
      </c>
      <c r="L326">
        <f t="shared" ca="1" si="23"/>
        <v>2022</v>
      </c>
      <c r="M326" t="str">
        <f t="shared" si="21"/>
        <v>Sun</v>
      </c>
      <c r="N326" t="str">
        <f t="shared" si="20"/>
        <v>9 Ave &amp; W 22 St to Murray St &amp; Greenwich St</v>
      </c>
    </row>
    <row r="327" spans="1:14" ht="15.75" customHeight="1" x14ac:dyDescent="0.35">
      <c r="A327" s="1">
        <v>2708797</v>
      </c>
      <c r="B327" s="9">
        <v>42837</v>
      </c>
      <c r="C327" s="13">
        <v>42904.862245370372</v>
      </c>
      <c r="D327" s="13">
        <v>42904.872430555559</v>
      </c>
      <c r="E327" s="7">
        <f t="shared" si="22"/>
        <v>1.0185185186855961E-2</v>
      </c>
      <c r="F327" s="1">
        <v>286</v>
      </c>
      <c r="G327" s="1" t="s">
        <v>340</v>
      </c>
      <c r="H327" s="1" t="s">
        <v>341</v>
      </c>
      <c r="I327" s="1" t="s">
        <v>11</v>
      </c>
      <c r="J327" s="1" t="s">
        <v>12</v>
      </c>
      <c r="K327" s="1">
        <v>1967</v>
      </c>
      <c r="L327">
        <f t="shared" ca="1" si="23"/>
        <v>55</v>
      </c>
      <c r="M327" t="str">
        <f t="shared" si="21"/>
        <v>Wed</v>
      </c>
      <c r="N327" t="str">
        <f t="shared" si="20"/>
        <v>Willoughby St &amp; Fleet St to Clinton Ave &amp; Myrtle Ave</v>
      </c>
    </row>
    <row r="328" spans="1:14" ht="15.75" customHeight="1" x14ac:dyDescent="0.35">
      <c r="A328" s="1">
        <v>5437998</v>
      </c>
      <c r="B328" s="9">
        <v>42893</v>
      </c>
      <c r="C328" s="13">
        <v>42736.76840277778</v>
      </c>
      <c r="D328" s="13">
        <v>42736.776886574073</v>
      </c>
      <c r="E328" s="7">
        <f t="shared" si="22"/>
        <v>8.4837962931487709E-3</v>
      </c>
      <c r="F328" s="1">
        <v>444</v>
      </c>
      <c r="G328" s="1" t="s">
        <v>317</v>
      </c>
      <c r="H328" s="1" t="s">
        <v>143</v>
      </c>
      <c r="I328" s="1" t="s">
        <v>11</v>
      </c>
      <c r="J328" s="1" t="s">
        <v>12</v>
      </c>
      <c r="K328" s="1">
        <v>1992</v>
      </c>
      <c r="L328">
        <f t="shared" ca="1" si="23"/>
        <v>30</v>
      </c>
      <c r="M328" t="str">
        <f t="shared" si="21"/>
        <v>Wed</v>
      </c>
      <c r="N328" t="str">
        <f t="shared" si="20"/>
        <v>Watts St &amp; Greenwich St to Greenwich Ave &amp; 8 Ave</v>
      </c>
    </row>
    <row r="329" spans="1:14" ht="15.75" customHeight="1" x14ac:dyDescent="0.35">
      <c r="A329" s="1">
        <v>333045</v>
      </c>
      <c r="B329" s="9">
        <v>42751</v>
      </c>
      <c r="C329" s="13">
        <v>42881.743993055556</v>
      </c>
      <c r="D329" s="13">
        <v>42881.748425925929</v>
      </c>
      <c r="E329" s="7">
        <f t="shared" si="22"/>
        <v>4.432870373420883E-3</v>
      </c>
      <c r="F329" s="1">
        <v>689</v>
      </c>
      <c r="G329" s="1" t="s">
        <v>316</v>
      </c>
      <c r="H329" s="1" t="s">
        <v>239</v>
      </c>
      <c r="I329" s="1" t="s">
        <v>11</v>
      </c>
      <c r="J329" s="1" t="s">
        <v>12</v>
      </c>
      <c r="K329" s="1">
        <v>1989</v>
      </c>
      <c r="L329">
        <f t="shared" ca="1" si="23"/>
        <v>33</v>
      </c>
      <c r="M329" t="str">
        <f t="shared" si="21"/>
        <v>Mon</v>
      </c>
      <c r="N329" t="str">
        <f t="shared" si="20"/>
        <v>E 27 St &amp; 1 Ave to E 7 St &amp; Avenue A</v>
      </c>
    </row>
    <row r="330" spans="1:14" ht="15.75" customHeight="1" x14ac:dyDescent="0.35">
      <c r="A330" s="1">
        <v>2914400</v>
      </c>
      <c r="B330" s="9">
        <v>42841</v>
      </c>
      <c r="C330" s="13">
        <v>42745.673657407409</v>
      </c>
      <c r="D330" s="13">
        <v>42745.678425925929</v>
      </c>
      <c r="E330" s="7">
        <f t="shared" si="22"/>
        <v>4.7685185199952684E-3</v>
      </c>
      <c r="F330" s="1">
        <v>1123</v>
      </c>
      <c r="G330" s="1" t="s">
        <v>100</v>
      </c>
      <c r="H330" s="1" t="s">
        <v>108</v>
      </c>
      <c r="I330" s="1" t="s">
        <v>28</v>
      </c>
      <c r="J330" s="27" t="s">
        <v>520</v>
      </c>
      <c r="K330" s="26">
        <v>0</v>
      </c>
      <c r="L330">
        <f t="shared" ca="1" si="23"/>
        <v>2022</v>
      </c>
      <c r="M330" t="str">
        <f t="shared" si="21"/>
        <v>Sun</v>
      </c>
      <c r="N330" t="str">
        <f t="shared" si="20"/>
        <v>Cleveland Pl &amp; Spring St to Vesey Pl &amp; River Terrace</v>
      </c>
    </row>
    <row r="331" spans="1:14" ht="15.75" customHeight="1" x14ac:dyDescent="0.35">
      <c r="A331" s="1">
        <v>5612834</v>
      </c>
      <c r="B331" s="9">
        <v>42896</v>
      </c>
      <c r="C331" s="13">
        <v>42911.775706018518</v>
      </c>
      <c r="D331" s="13">
        <v>42911.797673611109</v>
      </c>
      <c r="E331" s="7">
        <f t="shared" si="22"/>
        <v>2.1967592590954155E-2</v>
      </c>
      <c r="F331" s="1">
        <v>306</v>
      </c>
      <c r="G331" s="1" t="s">
        <v>34</v>
      </c>
      <c r="H331" s="1" t="s">
        <v>113</v>
      </c>
      <c r="I331" s="1" t="s">
        <v>11</v>
      </c>
      <c r="J331" s="1" t="s">
        <v>18</v>
      </c>
      <c r="K331" s="1">
        <v>1966</v>
      </c>
      <c r="L331">
        <f t="shared" ca="1" si="23"/>
        <v>56</v>
      </c>
      <c r="M331" t="str">
        <f t="shared" si="21"/>
        <v>Sat</v>
      </c>
      <c r="N331" t="str">
        <f t="shared" si="20"/>
        <v>Liberty St &amp; Broadway to West St &amp; Chambers St</v>
      </c>
    </row>
    <row r="332" spans="1:14" ht="15.75" customHeight="1" x14ac:dyDescent="0.35">
      <c r="A332" s="1">
        <v>1656022</v>
      </c>
      <c r="B332" s="9">
        <v>42799</v>
      </c>
      <c r="C332" s="13">
        <v>42837.762800925928</v>
      </c>
      <c r="D332" s="13">
        <v>42837.766111111108</v>
      </c>
      <c r="E332" s="7">
        <f t="shared" si="22"/>
        <v>3.3101851804531179E-3</v>
      </c>
      <c r="F332" s="1">
        <v>335</v>
      </c>
      <c r="G332" s="1" t="s">
        <v>16</v>
      </c>
      <c r="H332" s="1" t="s">
        <v>284</v>
      </c>
      <c r="I332" s="1" t="s">
        <v>11</v>
      </c>
      <c r="J332" s="1" t="s">
        <v>18</v>
      </c>
      <c r="K332" s="1">
        <v>1973</v>
      </c>
      <c r="L332">
        <f t="shared" ca="1" si="23"/>
        <v>49</v>
      </c>
      <c r="M332" t="str">
        <f t="shared" si="21"/>
        <v>Sun</v>
      </c>
      <c r="N332" t="str">
        <f t="shared" si="20"/>
        <v>Barrow St &amp; Hudson St to Greenwich St &amp; Hubert St</v>
      </c>
    </row>
    <row r="333" spans="1:14" ht="15.75" customHeight="1" x14ac:dyDescent="0.35">
      <c r="A333" s="1">
        <v>5519049</v>
      </c>
      <c r="B333" s="9">
        <v>42894</v>
      </c>
      <c r="C333" s="13">
        <v>42893.556215277778</v>
      </c>
      <c r="D333" s="13">
        <v>42893.561365740738</v>
      </c>
      <c r="E333" s="7">
        <f t="shared" si="22"/>
        <v>5.1504629591363482E-3</v>
      </c>
      <c r="F333" s="1">
        <v>586</v>
      </c>
      <c r="G333" s="1" t="s">
        <v>169</v>
      </c>
      <c r="H333" s="1" t="s">
        <v>250</v>
      </c>
      <c r="I333" s="1" t="s">
        <v>11</v>
      </c>
      <c r="J333" s="1" t="s">
        <v>12</v>
      </c>
      <c r="K333" s="1">
        <v>1981</v>
      </c>
      <c r="L333">
        <f t="shared" ca="1" si="23"/>
        <v>41</v>
      </c>
      <c r="M333" t="str">
        <f t="shared" si="21"/>
        <v>Thu</v>
      </c>
      <c r="N333" t="str">
        <f t="shared" si="20"/>
        <v>W 52 St &amp; 6 Ave to 1 Ave &amp; E 62 St</v>
      </c>
    </row>
    <row r="334" spans="1:14" ht="15.75" customHeight="1" x14ac:dyDescent="0.35">
      <c r="A334" s="1">
        <v>3311490</v>
      </c>
      <c r="B334" s="9">
        <v>42851</v>
      </c>
      <c r="C334" s="13">
        <v>42751.798275462963</v>
      </c>
      <c r="D334" s="13">
        <v>42751.806250000001</v>
      </c>
      <c r="E334" s="7">
        <f t="shared" si="22"/>
        <v>7.9745370385353453E-3</v>
      </c>
      <c r="F334" s="1">
        <v>331</v>
      </c>
      <c r="G334" s="1" t="s">
        <v>79</v>
      </c>
      <c r="H334" s="1" t="s">
        <v>342</v>
      </c>
      <c r="I334" s="1" t="s">
        <v>11</v>
      </c>
      <c r="J334" s="1" t="s">
        <v>18</v>
      </c>
      <c r="K334" s="1">
        <v>1981</v>
      </c>
      <c r="L334">
        <f t="shared" ca="1" si="23"/>
        <v>41</v>
      </c>
      <c r="M334" t="str">
        <f t="shared" si="21"/>
        <v>Wed</v>
      </c>
      <c r="N334" t="str">
        <f t="shared" si="20"/>
        <v>Driggs Ave &amp; N Henry St to Graham Ave &amp; Conselyea St</v>
      </c>
    </row>
    <row r="335" spans="1:14" ht="15.75" customHeight="1" x14ac:dyDescent="0.35">
      <c r="A335" s="1">
        <v>1992476</v>
      </c>
      <c r="B335" s="9">
        <v>42816</v>
      </c>
      <c r="C335" s="13">
        <v>42841.842060185183</v>
      </c>
      <c r="D335" s="13">
        <v>42841.855069444442</v>
      </c>
      <c r="E335" s="7">
        <f t="shared" si="22"/>
        <v>1.3009259258979E-2</v>
      </c>
      <c r="F335" s="1">
        <v>323</v>
      </c>
      <c r="G335" s="1" t="s">
        <v>9</v>
      </c>
      <c r="H335" s="1" t="s">
        <v>200</v>
      </c>
      <c r="I335" s="1" t="s">
        <v>11</v>
      </c>
      <c r="J335" s="1" t="s">
        <v>18</v>
      </c>
      <c r="K335" s="1">
        <v>1979</v>
      </c>
      <c r="L335">
        <f t="shared" ca="1" si="23"/>
        <v>43</v>
      </c>
      <c r="M335" t="str">
        <f t="shared" si="21"/>
        <v>Wed</v>
      </c>
      <c r="N335" t="str">
        <f t="shared" si="20"/>
        <v>Suffolk St &amp; Stanton St to Henry St &amp; Grand St</v>
      </c>
    </row>
    <row r="336" spans="1:14" ht="15.75" customHeight="1" x14ac:dyDescent="0.35">
      <c r="A336" s="1">
        <v>1228070</v>
      </c>
      <c r="B336" s="9">
        <v>42787</v>
      </c>
      <c r="C336" s="13">
        <v>42896.405405092592</v>
      </c>
      <c r="D336" s="13">
        <v>42896.408946759257</v>
      </c>
      <c r="E336" s="7">
        <f t="shared" si="22"/>
        <v>3.5416666651144624E-3</v>
      </c>
      <c r="F336" s="1">
        <v>1534</v>
      </c>
      <c r="G336" s="1" t="s">
        <v>114</v>
      </c>
      <c r="H336" s="1" t="s">
        <v>60</v>
      </c>
      <c r="I336" s="1" t="s">
        <v>11</v>
      </c>
      <c r="J336" s="27" t="s">
        <v>520</v>
      </c>
      <c r="K336" s="26">
        <v>0</v>
      </c>
      <c r="L336">
        <f t="shared" ca="1" si="23"/>
        <v>2022</v>
      </c>
      <c r="M336" t="str">
        <f t="shared" si="21"/>
        <v>Tue</v>
      </c>
      <c r="N336" t="str">
        <f t="shared" si="20"/>
        <v>E 85 St &amp; 3 Ave to W 38 St &amp; 8 Ave</v>
      </c>
    </row>
    <row r="337" spans="1:14" ht="15.75" customHeight="1" x14ac:dyDescent="0.35">
      <c r="A337" s="1">
        <v>4838030</v>
      </c>
      <c r="B337" s="9">
        <v>42881</v>
      </c>
      <c r="C337" s="13">
        <v>42799.853738425925</v>
      </c>
      <c r="D337" s="13">
        <v>42799.857627314814</v>
      </c>
      <c r="E337" s="7">
        <f t="shared" si="22"/>
        <v>3.8888888884685002E-3</v>
      </c>
      <c r="F337" s="1">
        <v>1844</v>
      </c>
      <c r="G337" s="1" t="s">
        <v>143</v>
      </c>
      <c r="H337" s="1" t="s">
        <v>343</v>
      </c>
      <c r="I337" s="1" t="s">
        <v>11</v>
      </c>
      <c r="J337" s="1" t="s">
        <v>12</v>
      </c>
      <c r="K337" s="1">
        <v>1969</v>
      </c>
      <c r="L337">
        <f t="shared" ca="1" si="23"/>
        <v>53</v>
      </c>
      <c r="M337" t="str">
        <f t="shared" si="21"/>
        <v>Fri</v>
      </c>
      <c r="N337" t="str">
        <f t="shared" si="20"/>
        <v>Greenwich Ave &amp; 8 Ave to Amsterdam Ave &amp; W 82 St</v>
      </c>
    </row>
    <row r="338" spans="1:14" ht="15.75" customHeight="1" x14ac:dyDescent="0.35">
      <c r="A338" s="1">
        <v>3730330</v>
      </c>
      <c r="B338" s="9">
        <v>42858</v>
      </c>
      <c r="C338" s="13">
        <v>42894.735231481478</v>
      </c>
      <c r="D338" s="13">
        <v>42894.742025462961</v>
      </c>
      <c r="E338" s="7">
        <f t="shared" si="22"/>
        <v>6.7939814834971912E-3</v>
      </c>
      <c r="F338" s="1">
        <v>127</v>
      </c>
      <c r="G338" s="1" t="s">
        <v>344</v>
      </c>
      <c r="H338" s="1" t="s">
        <v>79</v>
      </c>
      <c r="I338" s="1" t="s">
        <v>11</v>
      </c>
      <c r="J338" s="1" t="s">
        <v>12</v>
      </c>
      <c r="K338" s="1">
        <v>1986</v>
      </c>
      <c r="L338">
        <f t="shared" ca="1" si="23"/>
        <v>36</v>
      </c>
      <c r="M338" t="str">
        <f t="shared" si="21"/>
        <v>Wed</v>
      </c>
      <c r="N338" t="str">
        <f t="shared" si="20"/>
        <v>Richardson St &amp; N Henry St to Driggs Ave &amp; N Henry St</v>
      </c>
    </row>
    <row r="339" spans="1:14" ht="15.75" customHeight="1" x14ac:dyDescent="0.35">
      <c r="A339" s="1">
        <v>4744323</v>
      </c>
      <c r="B339" s="9">
        <v>42879</v>
      </c>
      <c r="C339" s="13">
        <v>42851.352106481485</v>
      </c>
      <c r="D339" s="13">
        <v>42851.355937499997</v>
      </c>
      <c r="E339" s="7">
        <f t="shared" si="22"/>
        <v>3.8310185118461959E-3</v>
      </c>
      <c r="F339" s="1">
        <v>250</v>
      </c>
      <c r="G339" s="1" t="s">
        <v>154</v>
      </c>
      <c r="H339" s="1" t="s">
        <v>103</v>
      </c>
      <c r="I339" s="1" t="s">
        <v>11</v>
      </c>
      <c r="J339" s="1" t="s">
        <v>12</v>
      </c>
      <c r="K339" s="1">
        <v>1968</v>
      </c>
      <c r="L339">
        <f t="shared" ca="1" si="23"/>
        <v>54</v>
      </c>
      <c r="M339" t="str">
        <f t="shared" si="21"/>
        <v>Wed</v>
      </c>
      <c r="N339" t="str">
        <f t="shared" si="20"/>
        <v>8 Ave &amp; W 33 St to W 34 St &amp; 11 Ave</v>
      </c>
    </row>
    <row r="340" spans="1:14" ht="15.75" customHeight="1" x14ac:dyDescent="0.35">
      <c r="A340" s="1">
        <v>1336431</v>
      </c>
      <c r="B340" s="9">
        <v>42790</v>
      </c>
      <c r="C340" s="13">
        <v>42816.81354166667</v>
      </c>
      <c r="D340" s="13">
        <v>42816.817291666666</v>
      </c>
      <c r="E340" s="7">
        <f t="shared" si="22"/>
        <v>3.749999996216502E-3</v>
      </c>
      <c r="F340" s="1">
        <v>548</v>
      </c>
      <c r="G340" s="1" t="s">
        <v>129</v>
      </c>
      <c r="H340" s="1" t="s">
        <v>51</v>
      </c>
      <c r="I340" s="1" t="s">
        <v>11</v>
      </c>
      <c r="J340" s="1" t="s">
        <v>12</v>
      </c>
      <c r="K340" s="1">
        <v>1991</v>
      </c>
      <c r="L340">
        <f t="shared" ca="1" si="23"/>
        <v>31</v>
      </c>
      <c r="M340" t="str">
        <f t="shared" si="21"/>
        <v>Fri</v>
      </c>
      <c r="N340" t="str">
        <f t="shared" si="20"/>
        <v>MacDougal St &amp; Prince St to University Pl &amp; E 14 St</v>
      </c>
    </row>
    <row r="341" spans="1:14" ht="15.75" customHeight="1" x14ac:dyDescent="0.35">
      <c r="A341" s="1">
        <v>3499018</v>
      </c>
      <c r="B341" s="9">
        <v>42854</v>
      </c>
      <c r="C341" s="13">
        <v>42787.361597222225</v>
      </c>
      <c r="D341" s="13">
        <v>42787.379351851851</v>
      </c>
      <c r="E341" s="7">
        <f t="shared" si="22"/>
        <v>1.7754629625414964E-2</v>
      </c>
      <c r="F341" s="1">
        <v>251</v>
      </c>
      <c r="G341" s="1" t="s">
        <v>68</v>
      </c>
      <c r="H341" s="1" t="s">
        <v>191</v>
      </c>
      <c r="I341" s="1" t="s">
        <v>11</v>
      </c>
      <c r="J341" s="1" t="s">
        <v>18</v>
      </c>
      <c r="K341" s="1">
        <v>1993</v>
      </c>
      <c r="L341">
        <f t="shared" ca="1" si="23"/>
        <v>29</v>
      </c>
      <c r="M341" t="str">
        <f t="shared" si="21"/>
        <v>Sat</v>
      </c>
      <c r="N341" t="str">
        <f t="shared" si="20"/>
        <v>Old Fulton St to York St &amp; Jay St</v>
      </c>
    </row>
    <row r="342" spans="1:14" ht="15.75" customHeight="1" x14ac:dyDescent="0.35">
      <c r="A342" s="1">
        <v>5224207</v>
      </c>
      <c r="B342" s="9">
        <v>42889</v>
      </c>
      <c r="C342" s="13">
        <v>42881.711793981478</v>
      </c>
      <c r="D342" s="13">
        <v>42881.733148148145</v>
      </c>
      <c r="E342" s="7">
        <f t="shared" si="22"/>
        <v>2.1354166667151731E-2</v>
      </c>
      <c r="F342" s="1">
        <v>152</v>
      </c>
      <c r="G342" s="1" t="s">
        <v>345</v>
      </c>
      <c r="H342" s="1" t="s">
        <v>41</v>
      </c>
      <c r="I342" s="1" t="s">
        <v>11</v>
      </c>
      <c r="J342" s="1" t="s">
        <v>12</v>
      </c>
      <c r="K342" s="1">
        <v>1989</v>
      </c>
      <c r="L342">
        <f t="shared" ca="1" si="23"/>
        <v>33</v>
      </c>
      <c r="M342" t="str">
        <f t="shared" si="21"/>
        <v>Sat</v>
      </c>
      <c r="N342" t="str">
        <f t="shared" si="20"/>
        <v>Lexington Ave &amp; E 24 St to E 17 St &amp; Broadway</v>
      </c>
    </row>
    <row r="343" spans="1:14" ht="15.75" customHeight="1" x14ac:dyDescent="0.35">
      <c r="A343" s="1">
        <v>90239</v>
      </c>
      <c r="B343" s="9">
        <v>42740</v>
      </c>
      <c r="C343" s="13">
        <v>42858.814803240741</v>
      </c>
      <c r="D343" s="13">
        <v>42858.81627314815</v>
      </c>
      <c r="E343" s="7">
        <f t="shared" si="22"/>
        <v>1.4699074090458453E-3</v>
      </c>
      <c r="F343" s="1">
        <v>393</v>
      </c>
      <c r="G343" s="1" t="s">
        <v>126</v>
      </c>
      <c r="H343" s="1" t="s">
        <v>346</v>
      </c>
      <c r="I343" s="1" t="s">
        <v>11</v>
      </c>
      <c r="J343" s="1" t="s">
        <v>12</v>
      </c>
      <c r="K343" s="1">
        <v>1967</v>
      </c>
      <c r="L343">
        <f t="shared" ca="1" si="23"/>
        <v>55</v>
      </c>
      <c r="M343" t="str">
        <f t="shared" si="21"/>
        <v>Thu</v>
      </c>
      <c r="N343" t="str">
        <f t="shared" si="20"/>
        <v>Stanton St &amp; Chrystie St to Bialystoker Pl &amp; Delancey St</v>
      </c>
    </row>
    <row r="344" spans="1:14" ht="15.75" customHeight="1" x14ac:dyDescent="0.35">
      <c r="A344" s="1">
        <v>5028629</v>
      </c>
      <c r="B344" s="9">
        <v>42886</v>
      </c>
      <c r="C344" s="13">
        <v>42879.513032407405</v>
      </c>
      <c r="D344" s="13">
        <v>42879.5159375</v>
      </c>
      <c r="E344" s="7">
        <f t="shared" si="22"/>
        <v>2.905092595028691E-3</v>
      </c>
      <c r="F344" s="1">
        <v>1044</v>
      </c>
      <c r="G344" s="1" t="s">
        <v>92</v>
      </c>
      <c r="H344" s="1" t="s">
        <v>182</v>
      </c>
      <c r="I344" s="1" t="s">
        <v>11</v>
      </c>
      <c r="J344" s="1" t="s">
        <v>12</v>
      </c>
      <c r="K344" s="1">
        <v>1958</v>
      </c>
      <c r="L344">
        <f t="shared" ca="1" si="23"/>
        <v>64</v>
      </c>
      <c r="M344" t="str">
        <f t="shared" si="21"/>
        <v>Wed</v>
      </c>
      <c r="N344" t="str">
        <f t="shared" si="20"/>
        <v>W 13 St &amp; Hudson St to Bus Slip &amp; State St</v>
      </c>
    </row>
    <row r="345" spans="1:14" ht="15.75" customHeight="1" x14ac:dyDescent="0.35">
      <c r="A345" s="1">
        <v>2151889</v>
      </c>
      <c r="B345" s="9">
        <v>42822</v>
      </c>
      <c r="C345" s="13">
        <v>42790.248784722222</v>
      </c>
      <c r="D345" s="13">
        <v>42790.255127314813</v>
      </c>
      <c r="E345" s="7">
        <f t="shared" si="22"/>
        <v>6.3425925909541547E-3</v>
      </c>
      <c r="F345" s="1">
        <v>1154</v>
      </c>
      <c r="G345" s="1" t="s">
        <v>320</v>
      </c>
      <c r="H345" s="1" t="s">
        <v>347</v>
      </c>
      <c r="I345" s="1" t="s">
        <v>11</v>
      </c>
      <c r="J345" s="1" t="s">
        <v>12</v>
      </c>
      <c r="K345" s="1">
        <v>1986</v>
      </c>
      <c r="L345">
        <f t="shared" ca="1" si="23"/>
        <v>36</v>
      </c>
      <c r="M345" t="str">
        <f t="shared" si="21"/>
        <v>Tue</v>
      </c>
      <c r="N345" t="str">
        <f t="shared" si="20"/>
        <v>5 Ave &amp; E 78 St to E 55 St &amp; Lexington Ave</v>
      </c>
    </row>
    <row r="346" spans="1:14" ht="15.75" customHeight="1" x14ac:dyDescent="0.35">
      <c r="A346" s="1">
        <v>1614133</v>
      </c>
      <c r="B346" s="9">
        <v>42797</v>
      </c>
      <c r="C346" s="13">
        <v>42854.706261574072</v>
      </c>
      <c r="D346" s="13">
        <v>42854.709178240744</v>
      </c>
      <c r="E346" s="7">
        <f t="shared" si="22"/>
        <v>2.9166666718083434E-3</v>
      </c>
      <c r="F346" s="1">
        <v>157</v>
      </c>
      <c r="G346" s="1" t="s">
        <v>182</v>
      </c>
      <c r="H346" s="1" t="s">
        <v>202</v>
      </c>
      <c r="I346" s="1" t="s">
        <v>11</v>
      </c>
      <c r="J346" s="1" t="s">
        <v>12</v>
      </c>
      <c r="K346" s="1">
        <v>1959</v>
      </c>
      <c r="L346">
        <f t="shared" ca="1" si="23"/>
        <v>63</v>
      </c>
      <c r="M346" t="str">
        <f t="shared" si="21"/>
        <v>Fri</v>
      </c>
      <c r="N346" t="str">
        <f t="shared" si="20"/>
        <v>Bus Slip &amp; State St to South St &amp; Gouverneur Ln</v>
      </c>
    </row>
    <row r="347" spans="1:14" ht="15.75" customHeight="1" x14ac:dyDescent="0.35">
      <c r="A347" s="1">
        <v>3679761</v>
      </c>
      <c r="B347" s="9">
        <v>42858</v>
      </c>
      <c r="C347" s="13">
        <v>42889.407349537039</v>
      </c>
      <c r="D347" s="13">
        <v>42889.409108796295</v>
      </c>
      <c r="E347" s="7">
        <f t="shared" si="22"/>
        <v>1.7592592557775788E-3</v>
      </c>
      <c r="F347" s="1">
        <v>263</v>
      </c>
      <c r="G347" s="1" t="s">
        <v>226</v>
      </c>
      <c r="H347" s="1" t="s">
        <v>206</v>
      </c>
      <c r="I347" s="1" t="s">
        <v>11</v>
      </c>
      <c r="J347" s="1" t="s">
        <v>12</v>
      </c>
      <c r="K347" s="1">
        <v>1983</v>
      </c>
      <c r="L347">
        <f t="shared" ca="1" si="23"/>
        <v>39</v>
      </c>
      <c r="M347" t="str">
        <f t="shared" si="21"/>
        <v>Wed</v>
      </c>
      <c r="N347" t="str">
        <f t="shared" si="20"/>
        <v>W 42 St &amp; 8 Ave to W 53 St &amp; 10 Ave</v>
      </c>
    </row>
    <row r="348" spans="1:14" ht="15.75" customHeight="1" x14ac:dyDescent="0.35">
      <c r="A348" s="1">
        <v>2046243</v>
      </c>
      <c r="B348" s="9">
        <v>42818</v>
      </c>
      <c r="C348" s="13">
        <v>42740.68681712963</v>
      </c>
      <c r="D348" s="13">
        <v>42740.691377314812</v>
      </c>
      <c r="E348" s="7">
        <f t="shared" si="22"/>
        <v>4.5601851816172712E-3</v>
      </c>
      <c r="F348" s="1">
        <v>576</v>
      </c>
      <c r="G348" s="1" t="s">
        <v>69</v>
      </c>
      <c r="H348" s="1" t="s">
        <v>125</v>
      </c>
      <c r="I348" s="1" t="s">
        <v>11</v>
      </c>
      <c r="J348" s="1" t="s">
        <v>12</v>
      </c>
      <c r="K348" s="1">
        <v>1952</v>
      </c>
      <c r="L348">
        <f t="shared" ca="1" si="23"/>
        <v>70</v>
      </c>
      <c r="M348" t="str">
        <f t="shared" si="21"/>
        <v>Fri</v>
      </c>
      <c r="N348" t="str">
        <f t="shared" si="20"/>
        <v>Broadway &amp; E 14 St to Allen St &amp; Rivington St</v>
      </c>
    </row>
    <row r="349" spans="1:14" ht="15.75" customHeight="1" x14ac:dyDescent="0.35">
      <c r="A349" s="1">
        <v>2797272</v>
      </c>
      <c r="B349" s="9">
        <v>42839</v>
      </c>
      <c r="C349" s="13">
        <v>42886.328634259262</v>
      </c>
      <c r="D349" s="13">
        <v>42886.340729166666</v>
      </c>
      <c r="E349" s="7">
        <f t="shared" si="22"/>
        <v>1.2094907404389232E-2</v>
      </c>
      <c r="F349" s="1">
        <v>425</v>
      </c>
      <c r="G349" s="1" t="s">
        <v>319</v>
      </c>
      <c r="H349" s="1" t="s">
        <v>348</v>
      </c>
      <c r="I349" s="1" t="s">
        <v>11</v>
      </c>
      <c r="J349" s="1" t="s">
        <v>12</v>
      </c>
      <c r="K349" s="1">
        <v>1983</v>
      </c>
      <c r="L349">
        <f t="shared" ca="1" si="23"/>
        <v>39</v>
      </c>
      <c r="M349" t="str">
        <f t="shared" si="21"/>
        <v>Fri</v>
      </c>
      <c r="N349" t="str">
        <f t="shared" si="20"/>
        <v>Bond St &amp; Schermerhorn St to Concord St &amp; Bridge St</v>
      </c>
    </row>
    <row r="350" spans="1:14" ht="15.75" customHeight="1" x14ac:dyDescent="0.35">
      <c r="A350" s="1">
        <v>2336276</v>
      </c>
      <c r="B350" s="9">
        <v>42828</v>
      </c>
      <c r="C350" s="13">
        <v>42822.735555555555</v>
      </c>
      <c r="D350" s="13">
        <v>42822.748923611114</v>
      </c>
      <c r="E350" s="7">
        <f t="shared" si="22"/>
        <v>1.336805555911269E-2</v>
      </c>
      <c r="F350" s="1">
        <v>595</v>
      </c>
      <c r="G350" s="1" t="s">
        <v>33</v>
      </c>
      <c r="H350" s="1" t="s">
        <v>349</v>
      </c>
      <c r="I350" s="1" t="s">
        <v>11</v>
      </c>
      <c r="J350" s="1" t="s">
        <v>12</v>
      </c>
      <c r="K350" s="1">
        <v>1977</v>
      </c>
      <c r="L350">
        <f t="shared" ca="1" si="23"/>
        <v>45</v>
      </c>
      <c r="M350" t="str">
        <f t="shared" si="21"/>
        <v>Mon</v>
      </c>
      <c r="N350" t="str">
        <f t="shared" si="20"/>
        <v>Front St &amp; Maiden Ln to Leonard St &amp; Church St</v>
      </c>
    </row>
    <row r="351" spans="1:14" ht="15.75" customHeight="1" x14ac:dyDescent="0.35">
      <c r="A351" s="1">
        <v>1650797</v>
      </c>
      <c r="B351" s="9">
        <v>42799</v>
      </c>
      <c r="C351" s="13">
        <v>42797.676354166666</v>
      </c>
      <c r="D351" s="13">
        <v>42797.678171296298</v>
      </c>
      <c r="E351" s="7">
        <f t="shared" si="22"/>
        <v>1.8171296323998831E-3</v>
      </c>
      <c r="F351" s="1">
        <v>446</v>
      </c>
      <c r="G351" s="1" t="s">
        <v>74</v>
      </c>
      <c r="H351" s="1" t="s">
        <v>127</v>
      </c>
      <c r="I351" s="1" t="s">
        <v>11</v>
      </c>
      <c r="J351" s="1" t="s">
        <v>12</v>
      </c>
      <c r="K351" s="1">
        <v>1975</v>
      </c>
      <c r="L351">
        <f t="shared" ca="1" si="23"/>
        <v>47</v>
      </c>
      <c r="M351" t="str">
        <f t="shared" si="21"/>
        <v>Sun</v>
      </c>
      <c r="N351" t="str">
        <f t="shared" si="20"/>
        <v>8 Ave &amp; W 52 St to E 59 St &amp; Madison Ave</v>
      </c>
    </row>
    <row r="352" spans="1:14" ht="15.75" customHeight="1" x14ac:dyDescent="0.35">
      <c r="A352" s="1">
        <v>2222971</v>
      </c>
      <c r="B352" s="9">
        <v>42824</v>
      </c>
      <c r="C352" s="13">
        <v>42858.241053240738</v>
      </c>
      <c r="D352" s="13">
        <v>42858.244108796294</v>
      </c>
      <c r="E352" s="7">
        <f t="shared" si="22"/>
        <v>3.055555556784384E-3</v>
      </c>
      <c r="F352" s="1">
        <v>953</v>
      </c>
      <c r="G352" s="1" t="s">
        <v>350</v>
      </c>
      <c r="H352" s="1" t="s">
        <v>351</v>
      </c>
      <c r="I352" s="1" t="s">
        <v>11</v>
      </c>
      <c r="J352" s="1" t="s">
        <v>18</v>
      </c>
      <c r="K352" s="1">
        <v>1976</v>
      </c>
      <c r="L352">
        <f t="shared" ca="1" si="23"/>
        <v>46</v>
      </c>
      <c r="M352" t="str">
        <f t="shared" si="21"/>
        <v>Thu</v>
      </c>
      <c r="N352" t="str">
        <f t="shared" si="20"/>
        <v>Cadman Plaza West &amp; Montague St to Willoughby Ave &amp; Hall St</v>
      </c>
    </row>
    <row r="353" spans="1:14" ht="15.75" customHeight="1" x14ac:dyDescent="0.35">
      <c r="A353" s="1">
        <v>5229439</v>
      </c>
      <c r="B353" s="9">
        <v>42889</v>
      </c>
      <c r="C353" s="13">
        <v>42818.710787037038</v>
      </c>
      <c r="D353" s="13">
        <v>42818.717453703706</v>
      </c>
      <c r="E353" s="7">
        <f t="shared" si="22"/>
        <v>6.6666666680248454E-3</v>
      </c>
      <c r="F353" s="1">
        <v>264</v>
      </c>
      <c r="G353" s="1" t="s">
        <v>64</v>
      </c>
      <c r="H353" s="1" t="s">
        <v>352</v>
      </c>
      <c r="I353" s="1" t="s">
        <v>11</v>
      </c>
      <c r="J353" s="1" t="s">
        <v>12</v>
      </c>
      <c r="K353" s="1">
        <v>1986</v>
      </c>
      <c r="L353">
        <f t="shared" ca="1" si="23"/>
        <v>36</v>
      </c>
      <c r="M353" t="str">
        <f t="shared" si="21"/>
        <v>Sat</v>
      </c>
      <c r="N353" t="str">
        <f t="shared" si="20"/>
        <v>Grand St &amp; Elizabeth St to St James Pl &amp; Oliver St</v>
      </c>
    </row>
    <row r="354" spans="1:14" ht="15.75" customHeight="1" x14ac:dyDescent="0.35">
      <c r="A354" s="1">
        <v>6124133</v>
      </c>
      <c r="B354" s="9">
        <v>42905</v>
      </c>
      <c r="C354" s="13">
        <v>42839.569664351853</v>
      </c>
      <c r="D354" s="13">
        <v>42839.574594907404</v>
      </c>
      <c r="E354" s="7">
        <f t="shared" si="22"/>
        <v>4.9305555512546562E-3</v>
      </c>
      <c r="F354" s="1">
        <v>626</v>
      </c>
      <c r="G354" s="1" t="s">
        <v>308</v>
      </c>
      <c r="H354" s="1" t="s">
        <v>44</v>
      </c>
      <c r="I354" s="1" t="s">
        <v>11</v>
      </c>
      <c r="J354" s="1" t="s">
        <v>18</v>
      </c>
      <c r="K354" s="1">
        <v>1978</v>
      </c>
      <c r="L354">
        <f t="shared" ca="1" si="23"/>
        <v>44</v>
      </c>
      <c r="M354" t="str">
        <f t="shared" si="21"/>
        <v>Mon</v>
      </c>
      <c r="N354" t="str">
        <f t="shared" si="20"/>
        <v>Mercer St &amp; Bleecker St to E 2 St &amp; Avenue C</v>
      </c>
    </row>
    <row r="355" spans="1:14" ht="15.75" customHeight="1" x14ac:dyDescent="0.35">
      <c r="A355" s="1">
        <v>2986961</v>
      </c>
      <c r="B355" s="9">
        <v>42843</v>
      </c>
      <c r="C355" s="13">
        <v>42828.708287037036</v>
      </c>
      <c r="D355" s="13">
        <v>42828.715185185189</v>
      </c>
      <c r="E355" s="7">
        <f t="shared" si="22"/>
        <v>6.8981481526861899E-3</v>
      </c>
      <c r="F355" s="1">
        <v>255</v>
      </c>
      <c r="G355" s="1" t="s">
        <v>71</v>
      </c>
      <c r="H355" s="1" t="s">
        <v>10</v>
      </c>
      <c r="I355" s="1" t="s">
        <v>11</v>
      </c>
      <c r="J355" s="1" t="s">
        <v>12</v>
      </c>
      <c r="K355" s="1">
        <v>1990</v>
      </c>
      <c r="L355">
        <f t="shared" ca="1" si="23"/>
        <v>32</v>
      </c>
      <c r="M355" t="str">
        <f t="shared" si="21"/>
        <v>Tue</v>
      </c>
      <c r="N355" t="str">
        <f t="shared" si="20"/>
        <v>Rivington St &amp; Chrystie St to W Broadway &amp; Spring St</v>
      </c>
    </row>
    <row r="356" spans="1:14" ht="15.75" customHeight="1" x14ac:dyDescent="0.35">
      <c r="A356" s="1">
        <v>484619</v>
      </c>
      <c r="B356" s="9">
        <v>42757</v>
      </c>
      <c r="C356" s="13">
        <v>42799.665081018517</v>
      </c>
      <c r="D356" s="13">
        <v>42799.670254629629</v>
      </c>
      <c r="E356" s="7">
        <f t="shared" si="22"/>
        <v>5.173611112695653E-3</v>
      </c>
      <c r="F356" s="1">
        <v>1104</v>
      </c>
      <c r="G356" s="1" t="s">
        <v>336</v>
      </c>
      <c r="H356" s="1" t="s">
        <v>46</v>
      </c>
      <c r="I356" s="1" t="s">
        <v>28</v>
      </c>
      <c r="J356" s="27" t="s">
        <v>520</v>
      </c>
      <c r="K356" s="26">
        <v>0</v>
      </c>
      <c r="L356">
        <f t="shared" ca="1" si="23"/>
        <v>2022</v>
      </c>
      <c r="M356" t="str">
        <f t="shared" si="21"/>
        <v>Sun</v>
      </c>
      <c r="N356" t="str">
        <f t="shared" si="20"/>
        <v>Central Park W &amp; W 96 St to Central Park West &amp; W 76 St</v>
      </c>
    </row>
    <row r="357" spans="1:14" ht="15.75" customHeight="1" x14ac:dyDescent="0.35">
      <c r="A357" s="1">
        <v>6513933</v>
      </c>
      <c r="B357" s="9">
        <v>42912</v>
      </c>
      <c r="C357" s="13">
        <v>42824.683576388888</v>
      </c>
      <c r="D357" s="13">
        <v>42824.694618055553</v>
      </c>
      <c r="E357" s="7">
        <f t="shared" si="22"/>
        <v>1.1041666664823424E-2</v>
      </c>
      <c r="F357" s="1">
        <v>210</v>
      </c>
      <c r="G357" s="1" t="s">
        <v>274</v>
      </c>
      <c r="H357" s="1" t="s">
        <v>353</v>
      </c>
      <c r="I357" s="1" t="s">
        <v>11</v>
      </c>
      <c r="J357" s="1" t="s">
        <v>12</v>
      </c>
      <c r="K357" s="1">
        <v>1986</v>
      </c>
      <c r="L357">
        <f t="shared" ca="1" si="23"/>
        <v>36</v>
      </c>
      <c r="M357" t="str">
        <f t="shared" si="21"/>
        <v>Mon</v>
      </c>
      <c r="N357" t="str">
        <f t="shared" si="20"/>
        <v>W 18 St &amp; 6 Ave to W 25 St &amp; 6 Ave</v>
      </c>
    </row>
    <row r="358" spans="1:14" ht="15.75" customHeight="1" x14ac:dyDescent="0.35">
      <c r="A358" s="1">
        <v>4066898</v>
      </c>
      <c r="B358" s="9">
        <v>42866</v>
      </c>
      <c r="C358" s="13">
        <v>42889.477893518517</v>
      </c>
      <c r="D358" s="13">
        <v>42889.480949074074</v>
      </c>
      <c r="E358" s="7">
        <f t="shared" si="22"/>
        <v>3.055555556784384E-3</v>
      </c>
      <c r="F358" s="1">
        <v>443</v>
      </c>
      <c r="G358" s="1" t="s">
        <v>78</v>
      </c>
      <c r="H358" s="1" t="s">
        <v>134</v>
      </c>
      <c r="I358" s="1" t="s">
        <v>11</v>
      </c>
      <c r="J358" s="1" t="s">
        <v>12</v>
      </c>
      <c r="K358" s="1">
        <v>1990</v>
      </c>
      <c r="L358">
        <f t="shared" ca="1" si="23"/>
        <v>32</v>
      </c>
      <c r="M358" t="str">
        <f t="shared" si="21"/>
        <v>Thu</v>
      </c>
      <c r="N358" t="str">
        <f t="shared" si="20"/>
        <v>Bayard St &amp; Baxter St to Duane St &amp; Greenwich St</v>
      </c>
    </row>
    <row r="359" spans="1:14" ht="15.75" customHeight="1" x14ac:dyDescent="0.35">
      <c r="A359" s="1">
        <v>5910105</v>
      </c>
      <c r="B359" s="9">
        <v>42901</v>
      </c>
      <c r="C359" s="13">
        <v>42905.59447916667</v>
      </c>
      <c r="D359" s="13">
        <v>42905.601724537039</v>
      </c>
      <c r="E359" s="7">
        <f t="shared" si="22"/>
        <v>7.2453703687642701E-3</v>
      </c>
      <c r="F359" s="1">
        <v>778</v>
      </c>
      <c r="G359" s="1" t="s">
        <v>159</v>
      </c>
      <c r="H359" s="1" t="s">
        <v>354</v>
      </c>
      <c r="I359" s="1" t="s">
        <v>11</v>
      </c>
      <c r="J359" s="1" t="s">
        <v>12</v>
      </c>
      <c r="K359" s="1">
        <v>1983</v>
      </c>
      <c r="L359">
        <f t="shared" ca="1" si="23"/>
        <v>39</v>
      </c>
      <c r="M359" t="str">
        <f t="shared" si="21"/>
        <v>Thu</v>
      </c>
      <c r="N359" t="str">
        <f t="shared" si="20"/>
        <v>Lafayette St &amp; E 8 St to W 37 St &amp; Broadway</v>
      </c>
    </row>
    <row r="360" spans="1:14" ht="15.75" customHeight="1" x14ac:dyDescent="0.35">
      <c r="A360" s="1">
        <v>525383</v>
      </c>
      <c r="B360" s="9">
        <v>42759</v>
      </c>
      <c r="C360" s="13">
        <v>42843.411493055559</v>
      </c>
      <c r="D360" s="13">
        <v>42843.414456018516</v>
      </c>
      <c r="E360" s="7">
        <f t="shared" si="22"/>
        <v>2.9629629570990801E-3</v>
      </c>
      <c r="F360" s="1">
        <v>935</v>
      </c>
      <c r="G360" s="1" t="s">
        <v>355</v>
      </c>
      <c r="H360" s="1" t="s">
        <v>355</v>
      </c>
      <c r="I360" s="1" t="s">
        <v>11</v>
      </c>
      <c r="J360" s="1" t="s">
        <v>18</v>
      </c>
      <c r="K360" s="1">
        <v>1971</v>
      </c>
      <c r="L360">
        <f t="shared" ca="1" si="23"/>
        <v>51</v>
      </c>
      <c r="M360" t="str">
        <f t="shared" si="21"/>
        <v>Tue</v>
      </c>
      <c r="N360" t="str">
        <f t="shared" si="20"/>
        <v>W 100 St &amp; Manhattan Ave to W 100 St &amp; Manhattan Ave</v>
      </c>
    </row>
    <row r="361" spans="1:14" ht="15.75" customHeight="1" x14ac:dyDescent="0.35">
      <c r="A361" s="1">
        <v>4476647</v>
      </c>
      <c r="B361" s="9">
        <v>42874</v>
      </c>
      <c r="C361" s="13">
        <v>42757.541261574072</v>
      </c>
      <c r="D361" s="13">
        <v>42757.554039351853</v>
      </c>
      <c r="E361" s="7">
        <f t="shared" si="22"/>
        <v>1.2777777781593613E-2</v>
      </c>
      <c r="F361" s="1">
        <v>693</v>
      </c>
      <c r="G361" s="1" t="s">
        <v>178</v>
      </c>
      <c r="H361" s="1" t="s">
        <v>316</v>
      </c>
      <c r="I361" s="1" t="s">
        <v>11</v>
      </c>
      <c r="J361" s="27" t="s">
        <v>520</v>
      </c>
      <c r="K361" s="26">
        <v>0</v>
      </c>
      <c r="L361">
        <f t="shared" ca="1" si="23"/>
        <v>2022</v>
      </c>
      <c r="M361" t="str">
        <f t="shared" si="21"/>
        <v>Fri</v>
      </c>
      <c r="N361" t="str">
        <f t="shared" si="20"/>
        <v>9 Ave &amp; W 22 St to E 27 St &amp; 1 Ave</v>
      </c>
    </row>
    <row r="362" spans="1:14" ht="15.75" customHeight="1" x14ac:dyDescent="0.35">
      <c r="A362" s="1">
        <v>6202918</v>
      </c>
      <c r="B362" s="9">
        <v>42907</v>
      </c>
      <c r="C362" s="13">
        <v>42912.422453703701</v>
      </c>
      <c r="D362" s="13">
        <v>42912.424884259257</v>
      </c>
      <c r="E362" s="7">
        <f t="shared" si="22"/>
        <v>2.4305555562023073E-3</v>
      </c>
      <c r="F362" s="1">
        <v>478</v>
      </c>
      <c r="G362" s="1" t="s">
        <v>356</v>
      </c>
      <c r="H362" s="1" t="s">
        <v>357</v>
      </c>
      <c r="I362" s="1" t="s">
        <v>11</v>
      </c>
      <c r="J362" s="1" t="s">
        <v>12</v>
      </c>
      <c r="K362" s="1">
        <v>1981</v>
      </c>
      <c r="L362">
        <f t="shared" ca="1" si="23"/>
        <v>41</v>
      </c>
      <c r="M362" t="str">
        <f t="shared" si="21"/>
        <v>Wed</v>
      </c>
      <c r="N362" t="str">
        <f t="shared" si="20"/>
        <v>Graham Ave &amp; Withers St to Leonard St &amp; Boerum St</v>
      </c>
    </row>
    <row r="363" spans="1:14" ht="15.75" customHeight="1" x14ac:dyDescent="0.35">
      <c r="A363" s="1">
        <v>2700762</v>
      </c>
      <c r="B363" s="9">
        <v>42837</v>
      </c>
      <c r="C363" s="13">
        <v>42866.001469907409</v>
      </c>
      <c r="D363" s="13">
        <v>42866.006597222222</v>
      </c>
      <c r="E363" s="7">
        <f t="shared" si="22"/>
        <v>5.1273148128530011E-3</v>
      </c>
      <c r="F363" s="1">
        <v>629</v>
      </c>
      <c r="G363" s="1" t="s">
        <v>358</v>
      </c>
      <c r="H363" s="1" t="s">
        <v>216</v>
      </c>
      <c r="I363" s="1" t="s">
        <v>28</v>
      </c>
      <c r="J363" s="27" t="s">
        <v>520</v>
      </c>
      <c r="K363" s="26">
        <v>0</v>
      </c>
      <c r="L363">
        <f t="shared" ca="1" si="23"/>
        <v>2022</v>
      </c>
      <c r="M363" t="str">
        <f t="shared" si="21"/>
        <v>Wed</v>
      </c>
      <c r="N363" t="str">
        <f t="shared" si="20"/>
        <v>W 26 St &amp; 10 Ave to W 46 St &amp; 11 Ave</v>
      </c>
    </row>
    <row r="364" spans="1:14" ht="15.75" customHeight="1" x14ac:dyDescent="0.35">
      <c r="A364" s="1">
        <v>2521692</v>
      </c>
      <c r="B364" s="9">
        <v>42834</v>
      </c>
      <c r="C364" s="13">
        <v>42901.405914351853</v>
      </c>
      <c r="D364" s="13">
        <v>42901.414930555555</v>
      </c>
      <c r="E364" s="7">
        <f t="shared" si="22"/>
        <v>9.0162037013215013E-3</v>
      </c>
      <c r="F364" s="1">
        <v>373</v>
      </c>
      <c r="G364" s="1" t="s">
        <v>359</v>
      </c>
      <c r="H364" s="1" t="s">
        <v>126</v>
      </c>
      <c r="I364" s="1" t="s">
        <v>11</v>
      </c>
      <c r="J364" s="1" t="s">
        <v>12</v>
      </c>
      <c r="K364" s="1">
        <v>1988</v>
      </c>
      <c r="L364">
        <f t="shared" ca="1" si="23"/>
        <v>34</v>
      </c>
      <c r="M364" t="str">
        <f t="shared" si="21"/>
        <v>Sun</v>
      </c>
      <c r="N364" t="str">
        <f t="shared" si="20"/>
        <v>Catherine St &amp; Monroe St to Stanton St &amp; Chrystie St</v>
      </c>
    </row>
    <row r="365" spans="1:14" ht="15.75" customHeight="1" x14ac:dyDescent="0.35">
      <c r="A365" s="1">
        <v>5032247</v>
      </c>
      <c r="B365" s="9">
        <v>42886</v>
      </c>
      <c r="C365" s="13">
        <v>42759.941817129627</v>
      </c>
      <c r="D365" s="13">
        <v>42759.952650462961</v>
      </c>
      <c r="E365" s="7">
        <f t="shared" si="22"/>
        <v>1.0833333333721384E-2</v>
      </c>
      <c r="F365" s="1">
        <v>1427</v>
      </c>
      <c r="G365" s="1" t="s">
        <v>318</v>
      </c>
      <c r="H365" s="1" t="s">
        <v>145</v>
      </c>
      <c r="I365" s="1" t="s">
        <v>11</v>
      </c>
      <c r="J365" s="1" t="s">
        <v>18</v>
      </c>
      <c r="K365" s="1">
        <v>1981</v>
      </c>
      <c r="L365">
        <f t="shared" ca="1" si="23"/>
        <v>41</v>
      </c>
      <c r="M365" t="str">
        <f t="shared" si="21"/>
        <v>Wed</v>
      </c>
      <c r="N365" t="str">
        <f t="shared" si="20"/>
        <v>E 5 St &amp; Avenue C to South End Ave &amp; Liberty St</v>
      </c>
    </row>
    <row r="366" spans="1:14" ht="15.75" customHeight="1" x14ac:dyDescent="0.35">
      <c r="A366" s="1">
        <v>5644424</v>
      </c>
      <c r="B366" s="9">
        <v>42896</v>
      </c>
      <c r="C366" s="13">
        <v>42874.281701388885</v>
      </c>
      <c r="D366" s="13">
        <v>42874.289733796293</v>
      </c>
      <c r="E366" s="7">
        <f t="shared" si="22"/>
        <v>8.0324074078816921E-3</v>
      </c>
      <c r="F366" s="1">
        <v>2812</v>
      </c>
      <c r="G366" s="1" t="s">
        <v>216</v>
      </c>
      <c r="H366" s="1" t="s">
        <v>336</v>
      </c>
      <c r="I366" s="1" t="s">
        <v>28</v>
      </c>
      <c r="J366" s="27" t="s">
        <v>520</v>
      </c>
      <c r="K366" s="26">
        <v>0</v>
      </c>
      <c r="L366">
        <f t="shared" ca="1" si="23"/>
        <v>2022</v>
      </c>
      <c r="M366" t="str">
        <f t="shared" si="21"/>
        <v>Sat</v>
      </c>
      <c r="N366" t="str">
        <f t="shared" si="20"/>
        <v>W 46 St &amp; 11 Ave to Central Park W &amp; W 96 St</v>
      </c>
    </row>
    <row r="367" spans="1:14" ht="15.75" customHeight="1" x14ac:dyDescent="0.35">
      <c r="A367" s="1">
        <v>2653382</v>
      </c>
      <c r="B367" s="9">
        <v>42836</v>
      </c>
      <c r="C367" s="13">
        <v>42907.035578703704</v>
      </c>
      <c r="D367" s="13">
        <v>42907.04111111111</v>
      </c>
      <c r="E367" s="7">
        <f t="shared" si="22"/>
        <v>5.5324074055533856E-3</v>
      </c>
      <c r="F367" s="1">
        <v>833</v>
      </c>
      <c r="G367" s="1" t="s">
        <v>97</v>
      </c>
      <c r="H367" s="1" t="s">
        <v>360</v>
      </c>
      <c r="I367" s="1" t="s">
        <v>28</v>
      </c>
      <c r="J367" s="27" t="s">
        <v>520</v>
      </c>
      <c r="K367" s="26">
        <v>0</v>
      </c>
      <c r="L367">
        <f t="shared" ca="1" si="23"/>
        <v>2022</v>
      </c>
      <c r="M367" t="str">
        <f t="shared" si="21"/>
        <v>Tue</v>
      </c>
      <c r="N367" t="str">
        <f t="shared" si="20"/>
        <v>W 43 St &amp; 6 Ave to Central Park West &amp; W 68 St</v>
      </c>
    </row>
    <row r="368" spans="1:14" ht="15.75" customHeight="1" x14ac:dyDescent="0.35">
      <c r="A368" s="1">
        <v>5709658</v>
      </c>
      <c r="B368" s="9">
        <v>42897</v>
      </c>
      <c r="C368" s="13">
        <v>42837.707152777781</v>
      </c>
      <c r="D368" s="13">
        <v>42837.714432870373</v>
      </c>
      <c r="E368" s="7">
        <f t="shared" si="22"/>
        <v>7.2800925918272696E-3</v>
      </c>
      <c r="F368" s="1">
        <v>354</v>
      </c>
      <c r="G368" s="1" t="s">
        <v>342</v>
      </c>
      <c r="H368" s="1" t="s">
        <v>152</v>
      </c>
      <c r="I368" s="1" t="s">
        <v>11</v>
      </c>
      <c r="J368" s="1" t="s">
        <v>12</v>
      </c>
      <c r="K368" s="1">
        <v>1985</v>
      </c>
      <c r="L368">
        <f t="shared" ca="1" si="23"/>
        <v>37</v>
      </c>
      <c r="M368" t="str">
        <f t="shared" si="21"/>
        <v>Sun</v>
      </c>
      <c r="N368" t="str">
        <f t="shared" si="20"/>
        <v>Graham Ave &amp; Conselyea St to Bedford Ave &amp; Nassau Ave</v>
      </c>
    </row>
    <row r="369" spans="1:14" ht="15.75" customHeight="1" x14ac:dyDescent="0.35">
      <c r="A369" s="1">
        <v>6424275</v>
      </c>
      <c r="B369" s="9">
        <v>42910</v>
      </c>
      <c r="C369" s="13">
        <v>42834.279444444444</v>
      </c>
      <c r="D369" s="13">
        <v>42834.283761574072</v>
      </c>
      <c r="E369" s="7">
        <f t="shared" si="22"/>
        <v>4.3171296274522319E-3</v>
      </c>
      <c r="F369" s="1">
        <v>905</v>
      </c>
      <c r="G369" s="1" t="s">
        <v>165</v>
      </c>
      <c r="H369" s="1" t="s">
        <v>287</v>
      </c>
      <c r="I369" s="1" t="s">
        <v>11</v>
      </c>
      <c r="J369" s="1" t="s">
        <v>12</v>
      </c>
      <c r="K369" s="1">
        <v>1982</v>
      </c>
      <c r="L369">
        <f t="shared" ca="1" si="23"/>
        <v>40</v>
      </c>
      <c r="M369" t="str">
        <f t="shared" si="21"/>
        <v>Sat</v>
      </c>
      <c r="N369" t="str">
        <f t="shared" si="20"/>
        <v>W 92 St &amp; Broadway to Broadway &amp; W 60 St</v>
      </c>
    </row>
    <row r="370" spans="1:14" ht="15.75" customHeight="1" x14ac:dyDescent="0.35">
      <c r="A370" s="1">
        <v>4072316</v>
      </c>
      <c r="B370" s="9">
        <v>42866</v>
      </c>
      <c r="C370" s="13">
        <v>42886.361331018517</v>
      </c>
      <c r="D370" s="13">
        <v>42886.377847222226</v>
      </c>
      <c r="E370" s="7">
        <f t="shared" si="22"/>
        <v>1.6516203708306421E-2</v>
      </c>
      <c r="F370" s="1">
        <v>1052</v>
      </c>
      <c r="G370" s="1" t="s">
        <v>361</v>
      </c>
      <c r="H370" s="1" t="s">
        <v>362</v>
      </c>
      <c r="I370" s="1" t="s">
        <v>11</v>
      </c>
      <c r="J370" s="1" t="s">
        <v>12</v>
      </c>
      <c r="K370" s="1">
        <v>1994</v>
      </c>
      <c r="L370">
        <f t="shared" ca="1" si="23"/>
        <v>28</v>
      </c>
      <c r="M370" t="str">
        <f t="shared" si="21"/>
        <v>Thu</v>
      </c>
      <c r="N370" t="str">
        <f t="shared" si="20"/>
        <v>E 75 St &amp; 3 Ave to Broadway &amp; W 41 St</v>
      </c>
    </row>
    <row r="371" spans="1:14" ht="15.75" customHeight="1" x14ac:dyDescent="0.35">
      <c r="A371" s="1">
        <v>3134923</v>
      </c>
      <c r="B371" s="9">
        <v>42846</v>
      </c>
      <c r="C371" s="13">
        <v>42896.713506944441</v>
      </c>
      <c r="D371" s="13">
        <v>42896.746064814812</v>
      </c>
      <c r="E371" s="7">
        <f t="shared" si="22"/>
        <v>3.25578703705105E-2</v>
      </c>
      <c r="F371" s="1">
        <v>414</v>
      </c>
      <c r="G371" s="1" t="s">
        <v>363</v>
      </c>
      <c r="H371" s="1" t="s">
        <v>358</v>
      </c>
      <c r="I371" s="1" t="s">
        <v>11</v>
      </c>
      <c r="J371" s="1" t="s">
        <v>12</v>
      </c>
      <c r="K371" s="1">
        <v>1962</v>
      </c>
      <c r="L371">
        <f t="shared" ca="1" si="23"/>
        <v>60</v>
      </c>
      <c r="M371" t="str">
        <f t="shared" si="21"/>
        <v>Fri</v>
      </c>
      <c r="N371" t="str">
        <f t="shared" si="20"/>
        <v>W 27 St &amp; 7 Ave to W 26 St &amp; 10 Ave</v>
      </c>
    </row>
    <row r="372" spans="1:14" ht="15.75" customHeight="1" x14ac:dyDescent="0.35">
      <c r="A372" s="1">
        <v>5912605</v>
      </c>
      <c r="B372" s="9">
        <v>42901</v>
      </c>
      <c r="C372" s="13">
        <v>42836.737002314818</v>
      </c>
      <c r="D372" s="13">
        <v>42836.746655092589</v>
      </c>
      <c r="E372" s="7">
        <f t="shared" si="22"/>
        <v>9.6527777714072727E-3</v>
      </c>
      <c r="F372" s="1">
        <v>382</v>
      </c>
      <c r="G372" s="1" t="s">
        <v>30</v>
      </c>
      <c r="H372" s="1" t="s">
        <v>325</v>
      </c>
      <c r="I372" s="1" t="s">
        <v>11</v>
      </c>
      <c r="J372" s="1" t="s">
        <v>12</v>
      </c>
      <c r="K372" s="1">
        <v>1983</v>
      </c>
      <c r="L372">
        <f t="shared" ca="1" si="23"/>
        <v>39</v>
      </c>
      <c r="M372" t="str">
        <f t="shared" si="21"/>
        <v>Thu</v>
      </c>
      <c r="N372" t="str">
        <f t="shared" si="20"/>
        <v>E 25 St &amp; 2 Ave to 5 Ave &amp; E 29 St</v>
      </c>
    </row>
    <row r="373" spans="1:14" ht="15.75" customHeight="1" x14ac:dyDescent="0.35">
      <c r="A373" s="1">
        <v>3429349</v>
      </c>
      <c r="B373" s="9">
        <v>42853</v>
      </c>
      <c r="C373" s="13">
        <v>42897.861944444441</v>
      </c>
      <c r="D373" s="13">
        <v>42897.866041666668</v>
      </c>
      <c r="E373" s="7">
        <f t="shared" si="22"/>
        <v>4.0972222268464975E-3</v>
      </c>
      <c r="F373" s="1">
        <v>167</v>
      </c>
      <c r="G373" s="1" t="s">
        <v>113</v>
      </c>
      <c r="H373" s="1" t="s">
        <v>364</v>
      </c>
      <c r="I373" s="1" t="s">
        <v>11</v>
      </c>
      <c r="J373" s="1" t="s">
        <v>12</v>
      </c>
      <c r="K373" s="1">
        <v>1975</v>
      </c>
      <c r="L373">
        <f t="shared" ca="1" si="23"/>
        <v>47</v>
      </c>
      <c r="M373" t="str">
        <f t="shared" si="21"/>
        <v>Fri</v>
      </c>
      <c r="N373" t="str">
        <f t="shared" si="20"/>
        <v>West St &amp; Chambers St to Warren St &amp; Church St</v>
      </c>
    </row>
    <row r="374" spans="1:14" ht="15.75" customHeight="1" x14ac:dyDescent="0.35">
      <c r="A374" s="1">
        <v>2335375</v>
      </c>
      <c r="B374" s="9">
        <v>42828</v>
      </c>
      <c r="C374" s="13">
        <v>42910.715057870373</v>
      </c>
      <c r="D374" s="13">
        <v>42910.725532407407</v>
      </c>
      <c r="E374" s="7">
        <f t="shared" si="22"/>
        <v>1.0474537033587694E-2</v>
      </c>
      <c r="F374" s="1">
        <v>1036</v>
      </c>
      <c r="G374" s="1" t="s">
        <v>106</v>
      </c>
      <c r="H374" s="1" t="s">
        <v>114</v>
      </c>
      <c r="I374" s="1" t="s">
        <v>11</v>
      </c>
      <c r="J374" s="1" t="s">
        <v>12</v>
      </c>
      <c r="K374" s="1">
        <v>1961</v>
      </c>
      <c r="L374">
        <f t="shared" ca="1" si="23"/>
        <v>61</v>
      </c>
      <c r="M374" t="str">
        <f t="shared" si="21"/>
        <v>Mon</v>
      </c>
      <c r="N374" t="str">
        <f t="shared" si="20"/>
        <v>E 39 St &amp; 3 Ave to E 85 St &amp; 3 Ave</v>
      </c>
    </row>
    <row r="375" spans="1:14" ht="15.75" customHeight="1" x14ac:dyDescent="0.35">
      <c r="A375" s="1">
        <v>5212058</v>
      </c>
      <c r="B375" s="9">
        <v>42888</v>
      </c>
      <c r="C375" s="13">
        <v>42866.327118055553</v>
      </c>
      <c r="D375" s="13">
        <v>42866.33929398148</v>
      </c>
      <c r="E375" s="7">
        <f t="shared" si="22"/>
        <v>1.2175925927294884E-2</v>
      </c>
      <c r="F375" s="1">
        <v>347</v>
      </c>
      <c r="G375" s="1" t="s">
        <v>282</v>
      </c>
      <c r="H375" s="1" t="s">
        <v>75</v>
      </c>
      <c r="I375" s="1" t="s">
        <v>11</v>
      </c>
      <c r="J375" s="1" t="s">
        <v>18</v>
      </c>
      <c r="K375" s="1">
        <v>1972</v>
      </c>
      <c r="L375">
        <f t="shared" ca="1" si="23"/>
        <v>50</v>
      </c>
      <c r="M375" t="str">
        <f t="shared" si="21"/>
        <v>Fri</v>
      </c>
      <c r="N375" t="str">
        <f t="shared" si="20"/>
        <v>W 67 St &amp; Broadway to W 54 St &amp; 9 Ave</v>
      </c>
    </row>
    <row r="376" spans="1:14" ht="15.75" customHeight="1" x14ac:dyDescent="0.35">
      <c r="A376" s="1">
        <v>6632689</v>
      </c>
      <c r="B376" s="9">
        <v>42914</v>
      </c>
      <c r="C376" s="13">
        <v>42846.631493055553</v>
      </c>
      <c r="D376" s="13">
        <v>42846.636296296296</v>
      </c>
      <c r="E376" s="7">
        <f t="shared" si="22"/>
        <v>4.803240743058268E-3</v>
      </c>
      <c r="F376" s="1">
        <v>285</v>
      </c>
      <c r="G376" s="1" t="s">
        <v>246</v>
      </c>
      <c r="H376" s="1" t="s">
        <v>365</v>
      </c>
      <c r="I376" s="1" t="s">
        <v>11</v>
      </c>
      <c r="J376" s="1" t="s">
        <v>18</v>
      </c>
      <c r="K376" s="1">
        <v>1952</v>
      </c>
      <c r="L376">
        <f t="shared" ca="1" si="23"/>
        <v>70</v>
      </c>
      <c r="M376" t="str">
        <f t="shared" si="21"/>
        <v>Wed</v>
      </c>
      <c r="N376" t="str">
        <f t="shared" si="20"/>
        <v>Central Park West &amp; W 85 St to Riverside Dr &amp; W 82 St</v>
      </c>
    </row>
    <row r="377" spans="1:14" ht="15.75" customHeight="1" x14ac:dyDescent="0.35">
      <c r="A377" s="1">
        <v>6577293</v>
      </c>
      <c r="B377" s="9">
        <v>42913</v>
      </c>
      <c r="C377" s="13">
        <v>42901.443541666667</v>
      </c>
      <c r="D377" s="13">
        <v>42901.447962962964</v>
      </c>
      <c r="E377" s="7">
        <f t="shared" si="22"/>
        <v>4.4212962966412306E-3</v>
      </c>
      <c r="F377" s="1">
        <v>240</v>
      </c>
      <c r="G377" s="1" t="s">
        <v>330</v>
      </c>
      <c r="H377" s="1" t="s">
        <v>98</v>
      </c>
      <c r="I377" s="1" t="s">
        <v>11</v>
      </c>
      <c r="J377" s="1" t="s">
        <v>12</v>
      </c>
      <c r="K377" s="1">
        <v>1986</v>
      </c>
      <c r="L377">
        <f t="shared" ca="1" si="23"/>
        <v>36</v>
      </c>
      <c r="M377" t="str">
        <f t="shared" si="21"/>
        <v>Tue</v>
      </c>
      <c r="N377" t="str">
        <f t="shared" si="20"/>
        <v>E 40 St &amp; 5 Ave to Broadway &amp; W 36 St</v>
      </c>
    </row>
    <row r="378" spans="1:14" ht="15.75" customHeight="1" x14ac:dyDescent="0.35">
      <c r="A378" s="1">
        <v>789042</v>
      </c>
      <c r="B378" s="9">
        <v>42768</v>
      </c>
      <c r="C378" s="13">
        <v>42853.636747685188</v>
      </c>
      <c r="D378" s="13">
        <v>42853.638692129629</v>
      </c>
      <c r="E378" s="7">
        <f t="shared" si="22"/>
        <v>1.9444444405962713E-3</v>
      </c>
      <c r="F378" s="1">
        <v>480</v>
      </c>
      <c r="G378" s="1" t="s">
        <v>106</v>
      </c>
      <c r="H378" s="1" t="s">
        <v>98</v>
      </c>
      <c r="I378" s="1" t="s">
        <v>11</v>
      </c>
      <c r="J378" s="1" t="s">
        <v>18</v>
      </c>
      <c r="K378" s="1">
        <v>1988</v>
      </c>
      <c r="L378">
        <f t="shared" ca="1" si="23"/>
        <v>34</v>
      </c>
      <c r="M378" t="str">
        <f t="shared" si="21"/>
        <v>Thu</v>
      </c>
      <c r="N378" t="str">
        <f t="shared" si="20"/>
        <v>E 39 St &amp; 3 Ave to Broadway &amp; W 36 St</v>
      </c>
    </row>
    <row r="379" spans="1:14" ht="15.75" customHeight="1" x14ac:dyDescent="0.35">
      <c r="A379" s="1">
        <v>533071</v>
      </c>
      <c r="B379" s="9">
        <v>42760</v>
      </c>
      <c r="C379" s="13">
        <v>42828.697280092594</v>
      </c>
      <c r="D379" s="13">
        <v>42828.709282407406</v>
      </c>
      <c r="E379" s="7">
        <f t="shared" si="22"/>
        <v>1.2002314811979886E-2</v>
      </c>
      <c r="F379" s="1">
        <v>563</v>
      </c>
      <c r="G379" s="1" t="s">
        <v>289</v>
      </c>
      <c r="H379" s="1" t="s">
        <v>91</v>
      </c>
      <c r="I379" s="1" t="s">
        <v>11</v>
      </c>
      <c r="J379" s="1" t="s">
        <v>12</v>
      </c>
      <c r="K379" s="1">
        <v>1988</v>
      </c>
      <c r="L379">
        <f t="shared" ca="1" si="23"/>
        <v>34</v>
      </c>
      <c r="M379" t="str">
        <f t="shared" si="21"/>
        <v>Wed</v>
      </c>
      <c r="N379" t="str">
        <f t="shared" si="20"/>
        <v>1 Ave &amp; E 18 St to 8 Ave &amp; W 16 St</v>
      </c>
    </row>
    <row r="380" spans="1:14" ht="15.75" customHeight="1" x14ac:dyDescent="0.35">
      <c r="A380" s="1">
        <v>1161267</v>
      </c>
      <c r="B380" s="9">
        <v>42785</v>
      </c>
      <c r="C380" s="13">
        <v>42888.836863425924</v>
      </c>
      <c r="D380" s="13">
        <v>42888.840891203705</v>
      </c>
      <c r="E380" s="7">
        <f t="shared" si="22"/>
        <v>4.0277777807204984E-3</v>
      </c>
      <c r="F380" s="1">
        <v>809</v>
      </c>
      <c r="G380" s="1" t="s">
        <v>366</v>
      </c>
      <c r="H380" s="1" t="s">
        <v>61</v>
      </c>
      <c r="I380" s="1" t="s">
        <v>11</v>
      </c>
      <c r="J380" s="1" t="s">
        <v>18</v>
      </c>
      <c r="K380" s="1">
        <v>1987</v>
      </c>
      <c r="L380">
        <f t="shared" ca="1" si="23"/>
        <v>35</v>
      </c>
      <c r="M380" t="str">
        <f t="shared" si="21"/>
        <v>Sun</v>
      </c>
      <c r="N380" t="str">
        <f t="shared" si="20"/>
        <v>E 11 St &amp; 1 Ave to Great Jones St</v>
      </c>
    </row>
    <row r="381" spans="1:14" ht="15.75" customHeight="1" x14ac:dyDescent="0.35">
      <c r="A381" s="1">
        <v>1460540</v>
      </c>
      <c r="B381" s="9">
        <v>42793</v>
      </c>
      <c r="C381" s="13">
        <v>42914.33384259259</v>
      </c>
      <c r="D381" s="13">
        <v>42914.337141203701</v>
      </c>
      <c r="E381" s="7">
        <f t="shared" si="22"/>
        <v>3.2986111109494232E-3</v>
      </c>
      <c r="F381" s="1">
        <v>482</v>
      </c>
      <c r="G381" s="1" t="s">
        <v>62</v>
      </c>
      <c r="H381" s="1" t="s">
        <v>74</v>
      </c>
      <c r="I381" s="1" t="s">
        <v>11</v>
      </c>
      <c r="J381" s="1" t="s">
        <v>18</v>
      </c>
      <c r="K381" s="1">
        <v>1985</v>
      </c>
      <c r="L381">
        <f t="shared" ca="1" si="23"/>
        <v>37</v>
      </c>
      <c r="M381" t="str">
        <f t="shared" si="21"/>
        <v>Mon</v>
      </c>
      <c r="N381" t="str">
        <f t="shared" si="20"/>
        <v>W 43 St &amp; 10 Ave to 8 Ave &amp; W 52 St</v>
      </c>
    </row>
    <row r="382" spans="1:14" ht="15.75" customHeight="1" x14ac:dyDescent="0.35">
      <c r="A382" s="1">
        <v>413501</v>
      </c>
      <c r="B382" s="9">
        <v>42754</v>
      </c>
      <c r="C382" s="13">
        <v>42913.4219212963</v>
      </c>
      <c r="D382" s="13">
        <v>42913.424699074072</v>
      </c>
      <c r="E382" s="7">
        <f t="shared" si="22"/>
        <v>2.7777777722803876E-3</v>
      </c>
      <c r="F382" s="1">
        <v>843</v>
      </c>
      <c r="G382" s="1" t="s">
        <v>211</v>
      </c>
      <c r="H382" s="1" t="s">
        <v>69</v>
      </c>
      <c r="I382" s="1" t="s">
        <v>11</v>
      </c>
      <c r="J382" s="1" t="s">
        <v>12</v>
      </c>
      <c r="K382" s="1">
        <v>1998</v>
      </c>
      <c r="L382">
        <f t="shared" ca="1" si="23"/>
        <v>24</v>
      </c>
      <c r="M382" t="str">
        <f t="shared" si="21"/>
        <v>Thu</v>
      </c>
      <c r="N382" t="str">
        <f t="shared" ref="N382:N445" si="24">CONCATENATE(G382, " ", "to"," ", H382)</f>
        <v>Division St &amp; Bowery to Broadway &amp; E 14 St</v>
      </c>
    </row>
    <row r="383" spans="1:14" ht="15.75" customHeight="1" x14ac:dyDescent="0.35">
      <c r="A383" s="1">
        <v>1774470</v>
      </c>
      <c r="B383" s="9">
        <v>42803</v>
      </c>
      <c r="C383" s="13">
        <v>42768.771423611113</v>
      </c>
      <c r="D383" s="13">
        <v>42768.776990740742</v>
      </c>
      <c r="E383" s="7">
        <f t="shared" si="22"/>
        <v>5.5671296286163852E-3</v>
      </c>
      <c r="F383" s="1">
        <v>1071</v>
      </c>
      <c r="G383" s="1" t="s">
        <v>367</v>
      </c>
      <c r="H383" s="1" t="s">
        <v>128</v>
      </c>
      <c r="I383" s="1" t="s">
        <v>11</v>
      </c>
      <c r="J383" s="1" t="s">
        <v>12</v>
      </c>
      <c r="K383" s="1">
        <v>1994</v>
      </c>
      <c r="L383">
        <f t="shared" ca="1" si="23"/>
        <v>28</v>
      </c>
      <c r="M383" t="str">
        <f t="shared" si="21"/>
        <v>Thu</v>
      </c>
      <c r="N383" t="str">
        <f t="shared" si="24"/>
        <v>William St &amp; Pine St to W 14 St &amp; The High Line</v>
      </c>
    </row>
    <row r="384" spans="1:14" ht="15.75" customHeight="1" x14ac:dyDescent="0.35">
      <c r="A384" s="1">
        <v>4245289</v>
      </c>
      <c r="B384" s="9">
        <v>42870</v>
      </c>
      <c r="C384" s="13">
        <v>42760.371018518519</v>
      </c>
      <c r="D384" s="13">
        <v>42760.377546296295</v>
      </c>
      <c r="E384" s="7">
        <f t="shared" si="22"/>
        <v>6.5277777757728472E-3</v>
      </c>
      <c r="F384" s="1">
        <v>247</v>
      </c>
      <c r="G384" s="1" t="s">
        <v>368</v>
      </c>
      <c r="H384" s="1" t="s">
        <v>15</v>
      </c>
      <c r="I384" s="1" t="s">
        <v>11</v>
      </c>
      <c r="J384" s="1" t="s">
        <v>12</v>
      </c>
      <c r="K384" s="1">
        <v>1981</v>
      </c>
      <c r="L384">
        <f t="shared" ca="1" si="23"/>
        <v>41</v>
      </c>
      <c r="M384" t="str">
        <f t="shared" si="21"/>
        <v>Mon</v>
      </c>
      <c r="N384" t="str">
        <f t="shared" si="24"/>
        <v>Court St &amp; State St to Henry St &amp; Degraw St</v>
      </c>
    </row>
    <row r="385" spans="1:14" ht="15.75" customHeight="1" x14ac:dyDescent="0.35">
      <c r="A385" s="1">
        <v>6636090</v>
      </c>
      <c r="B385" s="9">
        <v>42914</v>
      </c>
      <c r="C385" s="13">
        <v>42785.503981481481</v>
      </c>
      <c r="D385" s="13">
        <v>42785.513344907406</v>
      </c>
      <c r="E385" s="7">
        <f t="shared" si="22"/>
        <v>9.3634259246755391E-3</v>
      </c>
      <c r="F385" s="1">
        <v>224</v>
      </c>
      <c r="G385" s="1" t="s">
        <v>362</v>
      </c>
      <c r="H385" s="1" t="s">
        <v>254</v>
      </c>
      <c r="I385" s="1" t="s">
        <v>11</v>
      </c>
      <c r="J385" s="1" t="s">
        <v>12</v>
      </c>
      <c r="K385" s="1">
        <v>1991</v>
      </c>
      <c r="L385">
        <f t="shared" ca="1" si="23"/>
        <v>31</v>
      </c>
      <c r="M385" t="str">
        <f t="shared" si="21"/>
        <v>Wed</v>
      </c>
      <c r="N385" t="str">
        <f t="shared" si="24"/>
        <v>Broadway &amp; W 41 St to Pershing Square North</v>
      </c>
    </row>
    <row r="386" spans="1:14" ht="15.75" customHeight="1" x14ac:dyDescent="0.35">
      <c r="A386" s="1">
        <v>4347329</v>
      </c>
      <c r="B386" s="9">
        <v>42872</v>
      </c>
      <c r="C386" s="13">
        <v>42793.684004629627</v>
      </c>
      <c r="D386" s="13">
        <v>42793.689583333333</v>
      </c>
      <c r="E386" s="7">
        <f t="shared" si="22"/>
        <v>5.5787037053960375E-3</v>
      </c>
      <c r="F386" s="1">
        <v>344</v>
      </c>
      <c r="G386" s="1" t="s">
        <v>181</v>
      </c>
      <c r="H386" s="1" t="s">
        <v>263</v>
      </c>
      <c r="I386" s="1" t="s">
        <v>11</v>
      </c>
      <c r="J386" s="1" t="s">
        <v>12</v>
      </c>
      <c r="K386" s="1">
        <v>1985</v>
      </c>
      <c r="L386">
        <f t="shared" ca="1" si="23"/>
        <v>37</v>
      </c>
      <c r="M386" t="str">
        <f t="shared" ref="M386:M449" si="25">TEXT(B386, "ddd")</f>
        <v>Wed</v>
      </c>
      <c r="N386" t="str">
        <f t="shared" si="24"/>
        <v>2 Ave &amp; E 96 St to Madison Ave &amp; E 99 St</v>
      </c>
    </row>
    <row r="387" spans="1:14" ht="15.75" customHeight="1" x14ac:dyDescent="0.35">
      <c r="A387" s="1">
        <v>1723451</v>
      </c>
      <c r="B387" s="9">
        <v>42802</v>
      </c>
      <c r="C387" s="13">
        <v>42754.753692129627</v>
      </c>
      <c r="D387" s="13">
        <v>42754.763460648152</v>
      </c>
      <c r="E387" s="7">
        <f t="shared" ref="E387:E450" si="26">D387-C387</f>
        <v>9.7685185246518813E-3</v>
      </c>
      <c r="F387" s="1">
        <v>542</v>
      </c>
      <c r="G387" s="1" t="s">
        <v>165</v>
      </c>
      <c r="H387" s="1" t="s">
        <v>77</v>
      </c>
      <c r="I387" s="1" t="s">
        <v>11</v>
      </c>
      <c r="J387" s="1" t="s">
        <v>12</v>
      </c>
      <c r="K387" s="1">
        <v>1950</v>
      </c>
      <c r="L387">
        <f t="shared" ref="L387:L450" ca="1" si="27">YEAR(NOW())-K387</f>
        <v>72</v>
      </c>
      <c r="M387" t="str">
        <f t="shared" si="25"/>
        <v>Wed</v>
      </c>
      <c r="N387" t="str">
        <f t="shared" si="24"/>
        <v>W 92 St &amp; Broadway to Cathedral Pkwy &amp; Broadway</v>
      </c>
    </row>
    <row r="388" spans="1:14" ht="15.75" customHeight="1" x14ac:dyDescent="0.35">
      <c r="A388" s="1">
        <v>5370049</v>
      </c>
      <c r="B388" s="9">
        <v>42891</v>
      </c>
      <c r="C388" s="13">
        <v>42803.389374999999</v>
      </c>
      <c r="D388" s="13">
        <v>42803.401770833334</v>
      </c>
      <c r="E388" s="7">
        <f t="shared" si="26"/>
        <v>1.2395833335176576E-2</v>
      </c>
      <c r="F388" s="1">
        <v>1007</v>
      </c>
      <c r="G388" s="1" t="s">
        <v>369</v>
      </c>
      <c r="H388" s="1" t="s">
        <v>24</v>
      </c>
      <c r="I388" s="1" t="s">
        <v>11</v>
      </c>
      <c r="J388" s="1" t="s">
        <v>12</v>
      </c>
      <c r="K388" s="1">
        <v>1984</v>
      </c>
      <c r="L388">
        <f t="shared" ca="1" si="27"/>
        <v>38</v>
      </c>
      <c r="M388" t="str">
        <f t="shared" si="25"/>
        <v>Mon</v>
      </c>
      <c r="N388" t="str">
        <f t="shared" si="24"/>
        <v>Broadway &amp; Berry St to Lafayette Ave &amp; Fort Greene Pl</v>
      </c>
    </row>
    <row r="389" spans="1:14" ht="15.75" customHeight="1" x14ac:dyDescent="0.35">
      <c r="A389" s="1">
        <v>5990561</v>
      </c>
      <c r="B389" s="9">
        <v>42902</v>
      </c>
      <c r="C389" s="13">
        <v>42870.53802083333</v>
      </c>
      <c r="D389" s="13">
        <v>42870.540879629632</v>
      </c>
      <c r="E389" s="7">
        <f t="shared" si="26"/>
        <v>2.8587963024619967E-3</v>
      </c>
      <c r="F389" s="1">
        <v>1641</v>
      </c>
      <c r="G389" s="1" t="s">
        <v>199</v>
      </c>
      <c r="H389" s="1" t="s">
        <v>230</v>
      </c>
      <c r="I389" s="1" t="s">
        <v>11</v>
      </c>
      <c r="J389" s="1" t="s">
        <v>12</v>
      </c>
      <c r="K389" s="1">
        <v>1971</v>
      </c>
      <c r="L389">
        <f t="shared" ca="1" si="27"/>
        <v>51</v>
      </c>
      <c r="M389" t="str">
        <f t="shared" si="25"/>
        <v>Fri</v>
      </c>
      <c r="N389" t="str">
        <f t="shared" si="24"/>
        <v>Broadway &amp; W 49 St to Murray St &amp; West St</v>
      </c>
    </row>
    <row r="390" spans="1:14" ht="15.75" customHeight="1" x14ac:dyDescent="0.35">
      <c r="A390" s="1">
        <v>945491</v>
      </c>
      <c r="B390" s="9">
        <v>42774</v>
      </c>
      <c r="C390" s="13">
        <v>42914.357835648145</v>
      </c>
      <c r="D390" s="13">
        <v>42914.36042824074</v>
      </c>
      <c r="E390" s="7">
        <f t="shared" si="26"/>
        <v>2.5925925947376527E-3</v>
      </c>
      <c r="F390" s="1">
        <v>346</v>
      </c>
      <c r="G390" s="1" t="s">
        <v>145</v>
      </c>
      <c r="H390" s="1" t="s">
        <v>182</v>
      </c>
      <c r="I390" s="1" t="s">
        <v>11</v>
      </c>
      <c r="J390" s="1" t="s">
        <v>18</v>
      </c>
      <c r="K390" s="1">
        <v>1966</v>
      </c>
      <c r="L390">
        <f t="shared" ca="1" si="27"/>
        <v>56</v>
      </c>
      <c r="M390" t="str">
        <f t="shared" si="25"/>
        <v>Wed</v>
      </c>
      <c r="N390" t="str">
        <f t="shared" si="24"/>
        <v>South End Ave &amp; Liberty St to Bus Slip &amp; State St</v>
      </c>
    </row>
    <row r="391" spans="1:14" ht="15.75" customHeight="1" x14ac:dyDescent="0.35">
      <c r="A391" s="1">
        <v>4605460</v>
      </c>
      <c r="B391" s="9">
        <v>42876</v>
      </c>
      <c r="C391" s="13">
        <v>42872.287673611114</v>
      </c>
      <c r="D391" s="13">
        <v>42872.291655092595</v>
      </c>
      <c r="E391" s="7">
        <f t="shared" si="26"/>
        <v>3.9814814808778465E-3</v>
      </c>
      <c r="F391" s="1">
        <v>613</v>
      </c>
      <c r="G391" s="1" t="s">
        <v>125</v>
      </c>
      <c r="H391" s="1" t="s">
        <v>186</v>
      </c>
      <c r="I391" s="1" t="s">
        <v>11</v>
      </c>
      <c r="J391" s="1" t="s">
        <v>12</v>
      </c>
      <c r="K391" s="1">
        <v>1971</v>
      </c>
      <c r="L391">
        <f t="shared" ca="1" si="27"/>
        <v>51</v>
      </c>
      <c r="M391" t="str">
        <f t="shared" si="25"/>
        <v>Sun</v>
      </c>
      <c r="N391" t="str">
        <f t="shared" si="24"/>
        <v>Allen St &amp; Rivington St to E 23 St &amp; 1 Ave</v>
      </c>
    </row>
    <row r="392" spans="1:14" ht="15.75" customHeight="1" x14ac:dyDescent="0.35">
      <c r="A392" s="1">
        <v>1257792</v>
      </c>
      <c r="B392" s="9">
        <v>42788</v>
      </c>
      <c r="C392" s="13">
        <v>42802.335509259261</v>
      </c>
      <c r="D392" s="13">
        <v>42802.341782407406</v>
      </c>
      <c r="E392" s="7">
        <f t="shared" si="26"/>
        <v>6.2731481448281556E-3</v>
      </c>
      <c r="F392" s="1">
        <v>268</v>
      </c>
      <c r="G392" s="1" t="s">
        <v>370</v>
      </c>
      <c r="H392" s="1" t="s">
        <v>174</v>
      </c>
      <c r="I392" s="1" t="s">
        <v>11</v>
      </c>
      <c r="J392" s="1" t="s">
        <v>12</v>
      </c>
      <c r="K392" s="1">
        <v>1991</v>
      </c>
      <c r="L392">
        <f t="shared" ca="1" si="27"/>
        <v>31</v>
      </c>
      <c r="M392" t="str">
        <f t="shared" si="25"/>
        <v>Wed</v>
      </c>
      <c r="N392" t="str">
        <f t="shared" si="24"/>
        <v>E 35 St &amp; 3 Ave to E 47 St &amp; 2 Ave</v>
      </c>
    </row>
    <row r="393" spans="1:14" ht="15.75" customHeight="1" x14ac:dyDescent="0.35">
      <c r="A393" s="1">
        <v>6471975</v>
      </c>
      <c r="B393" s="9">
        <v>42911</v>
      </c>
      <c r="C393" s="13">
        <v>42891.935636574075</v>
      </c>
      <c r="D393" s="13">
        <v>42891.94730324074</v>
      </c>
      <c r="E393" s="7">
        <f t="shared" si="26"/>
        <v>1.1666666665405501E-2</v>
      </c>
      <c r="F393" s="1">
        <v>989</v>
      </c>
      <c r="G393" s="1" t="s">
        <v>371</v>
      </c>
      <c r="H393" s="1" t="s">
        <v>9</v>
      </c>
      <c r="I393" s="1" t="s">
        <v>11</v>
      </c>
      <c r="J393" s="1" t="s">
        <v>18</v>
      </c>
      <c r="K393" s="1">
        <v>1971</v>
      </c>
      <c r="L393">
        <f t="shared" ca="1" si="27"/>
        <v>51</v>
      </c>
      <c r="M393" t="str">
        <f t="shared" si="25"/>
        <v>Sun</v>
      </c>
      <c r="N393" t="str">
        <f t="shared" si="24"/>
        <v>LaGuardia Pl &amp; W 3 St to Suffolk St &amp; Stanton St</v>
      </c>
    </row>
    <row r="394" spans="1:14" ht="15.75" customHeight="1" x14ac:dyDescent="0.35">
      <c r="A394" s="1">
        <v>5546689</v>
      </c>
      <c r="B394" s="9">
        <v>42895</v>
      </c>
      <c r="C394" s="13">
        <v>42902.667175925926</v>
      </c>
      <c r="D394" s="13">
        <v>42902.686180555553</v>
      </c>
      <c r="E394" s="7">
        <f t="shared" si="26"/>
        <v>1.9004629626579117E-2</v>
      </c>
      <c r="F394" s="1">
        <v>282</v>
      </c>
      <c r="G394" s="1" t="s">
        <v>121</v>
      </c>
      <c r="H394" s="1" t="s">
        <v>85</v>
      </c>
      <c r="I394" s="1" t="s">
        <v>11</v>
      </c>
      <c r="J394" s="1" t="s">
        <v>12</v>
      </c>
      <c r="K394" s="1">
        <v>1991</v>
      </c>
      <c r="L394">
        <f t="shared" ca="1" si="27"/>
        <v>31</v>
      </c>
      <c r="M394" t="str">
        <f t="shared" si="25"/>
        <v>Fri</v>
      </c>
      <c r="N394" t="str">
        <f t="shared" si="24"/>
        <v>Pier 40 - Hudson River Park to Carmine St &amp; 6 Ave</v>
      </c>
    </row>
    <row r="395" spans="1:14" ht="15.75" customHeight="1" x14ac:dyDescent="0.35">
      <c r="A395" s="1">
        <v>2567163</v>
      </c>
      <c r="B395" s="9">
        <v>42835</v>
      </c>
      <c r="C395" s="13">
        <v>42774.677789351852</v>
      </c>
      <c r="D395" s="13">
        <v>42774.681805555556</v>
      </c>
      <c r="E395" s="7">
        <f t="shared" si="26"/>
        <v>4.016203703940846E-3</v>
      </c>
      <c r="F395" s="1">
        <v>349</v>
      </c>
      <c r="G395" s="1" t="s">
        <v>254</v>
      </c>
      <c r="H395" s="1" t="s">
        <v>197</v>
      </c>
      <c r="I395" s="1" t="s">
        <v>11</v>
      </c>
      <c r="J395" s="1" t="s">
        <v>12</v>
      </c>
      <c r="K395" s="1">
        <v>1975</v>
      </c>
      <c r="L395">
        <f t="shared" ca="1" si="27"/>
        <v>47</v>
      </c>
      <c r="M395" t="str">
        <f t="shared" si="25"/>
        <v>Mon</v>
      </c>
      <c r="N395" t="str">
        <f t="shared" si="24"/>
        <v>Pershing Square North to 2 Ave &amp; E 31 St</v>
      </c>
    </row>
    <row r="396" spans="1:14" ht="15.75" customHeight="1" x14ac:dyDescent="0.35">
      <c r="A396" s="1">
        <v>5400568</v>
      </c>
      <c r="B396" s="9">
        <v>42892</v>
      </c>
      <c r="C396" s="13">
        <v>42876.576296296298</v>
      </c>
      <c r="D396" s="13">
        <v>42876.583402777775</v>
      </c>
      <c r="E396" s="7">
        <f t="shared" si="26"/>
        <v>7.1064814765122719E-3</v>
      </c>
      <c r="F396" s="1">
        <v>893</v>
      </c>
      <c r="G396" s="1" t="s">
        <v>66</v>
      </c>
      <c r="H396" s="1" t="s">
        <v>189</v>
      </c>
      <c r="I396" s="1" t="s">
        <v>11</v>
      </c>
      <c r="J396" s="1" t="s">
        <v>18</v>
      </c>
      <c r="K396" s="1">
        <v>1970</v>
      </c>
      <c r="L396">
        <f t="shared" ca="1" si="27"/>
        <v>52</v>
      </c>
      <c r="M396" t="str">
        <f t="shared" si="25"/>
        <v>Tue</v>
      </c>
      <c r="N396" t="str">
        <f t="shared" si="24"/>
        <v>W 20 St &amp; 11 Ave to W 4 St &amp; 7 Ave S</v>
      </c>
    </row>
    <row r="397" spans="1:14" ht="15.75" customHeight="1" x14ac:dyDescent="0.35">
      <c r="A397" s="1">
        <v>6437691</v>
      </c>
      <c r="B397" s="9">
        <v>42910</v>
      </c>
      <c r="C397" s="13">
        <v>42788.314282407409</v>
      </c>
      <c r="D397" s="13">
        <v>42788.317395833335</v>
      </c>
      <c r="E397" s="7">
        <f t="shared" si="26"/>
        <v>3.1134259261307307E-3</v>
      </c>
      <c r="F397" s="1">
        <v>755</v>
      </c>
      <c r="G397" s="1" t="s">
        <v>113</v>
      </c>
      <c r="H397" s="1" t="s">
        <v>143</v>
      </c>
      <c r="I397" s="1" t="s">
        <v>11</v>
      </c>
      <c r="J397" s="1" t="s">
        <v>12</v>
      </c>
      <c r="K397" s="1">
        <v>1981</v>
      </c>
      <c r="L397">
        <f t="shared" ca="1" si="27"/>
        <v>41</v>
      </c>
      <c r="M397" t="str">
        <f t="shared" si="25"/>
        <v>Sat</v>
      </c>
      <c r="N397" t="str">
        <f t="shared" si="24"/>
        <v>West St &amp; Chambers St to Greenwich Ave &amp; 8 Ave</v>
      </c>
    </row>
    <row r="398" spans="1:14" ht="15.75" customHeight="1" x14ac:dyDescent="0.35">
      <c r="A398" s="1">
        <v>594062</v>
      </c>
      <c r="B398" s="9">
        <v>42761</v>
      </c>
      <c r="C398" s="13">
        <v>42911.645243055558</v>
      </c>
      <c r="D398" s="13">
        <v>42911.656689814816</v>
      </c>
      <c r="E398" s="7">
        <f t="shared" si="26"/>
        <v>1.1446759257523809E-2</v>
      </c>
      <c r="F398" s="1">
        <v>201</v>
      </c>
      <c r="G398" s="1" t="s">
        <v>293</v>
      </c>
      <c r="H398" s="1" t="s">
        <v>372</v>
      </c>
      <c r="I398" s="1" t="s">
        <v>11</v>
      </c>
      <c r="J398" s="1" t="s">
        <v>12</v>
      </c>
      <c r="K398" s="1">
        <v>1988</v>
      </c>
      <c r="L398">
        <f t="shared" ca="1" si="27"/>
        <v>34</v>
      </c>
      <c r="M398" t="str">
        <f t="shared" si="25"/>
        <v>Thu</v>
      </c>
      <c r="N398" t="str">
        <f t="shared" si="24"/>
        <v>E 76 St &amp; 3 Ave to E 80 St &amp; 2 Ave</v>
      </c>
    </row>
    <row r="399" spans="1:14" ht="15.75" customHeight="1" x14ac:dyDescent="0.35">
      <c r="A399" s="1">
        <v>3419616</v>
      </c>
      <c r="B399" s="9">
        <v>42853</v>
      </c>
      <c r="C399" s="13">
        <v>42895.338622685187</v>
      </c>
      <c r="D399" s="13">
        <v>42895.341886574075</v>
      </c>
      <c r="E399" s="7">
        <f t="shared" si="26"/>
        <v>3.2638888878864236E-3</v>
      </c>
      <c r="F399" s="1">
        <v>695</v>
      </c>
      <c r="G399" s="1" t="s">
        <v>367</v>
      </c>
      <c r="H399" s="1" t="s">
        <v>230</v>
      </c>
      <c r="I399" s="1" t="s">
        <v>11</v>
      </c>
      <c r="J399" s="1" t="s">
        <v>12</v>
      </c>
      <c r="K399" s="1">
        <v>1990</v>
      </c>
      <c r="L399">
        <f t="shared" ca="1" si="27"/>
        <v>32</v>
      </c>
      <c r="M399" t="str">
        <f t="shared" si="25"/>
        <v>Fri</v>
      </c>
      <c r="N399" t="str">
        <f t="shared" si="24"/>
        <v>William St &amp; Pine St to Murray St &amp; West St</v>
      </c>
    </row>
    <row r="400" spans="1:14" ht="15.75" customHeight="1" x14ac:dyDescent="0.35">
      <c r="A400" s="1">
        <v>4432667</v>
      </c>
      <c r="B400" s="9">
        <v>42873</v>
      </c>
      <c r="C400" s="13">
        <v>42835.308831018519</v>
      </c>
      <c r="D400" s="13">
        <v>42835.31287037037</v>
      </c>
      <c r="E400" s="7">
        <f t="shared" si="26"/>
        <v>4.0393518502241932E-3</v>
      </c>
      <c r="F400" s="1">
        <v>461</v>
      </c>
      <c r="G400" s="1" t="s">
        <v>97</v>
      </c>
      <c r="H400" s="1" t="s">
        <v>62</v>
      </c>
      <c r="I400" s="1" t="s">
        <v>11</v>
      </c>
      <c r="J400" s="1" t="s">
        <v>12</v>
      </c>
      <c r="K400" s="1">
        <v>1947</v>
      </c>
      <c r="L400">
        <f t="shared" ca="1" si="27"/>
        <v>75</v>
      </c>
      <c r="M400" t="str">
        <f t="shared" si="25"/>
        <v>Thu</v>
      </c>
      <c r="N400" t="str">
        <f t="shared" si="24"/>
        <v>W 43 St &amp; 6 Ave to W 43 St &amp; 10 Ave</v>
      </c>
    </row>
    <row r="401" spans="1:14" ht="15.75" customHeight="1" x14ac:dyDescent="0.35">
      <c r="A401" s="1">
        <v>2783819</v>
      </c>
      <c r="B401" s="9">
        <v>42839</v>
      </c>
      <c r="C401" s="13">
        <v>42892.760115740741</v>
      </c>
      <c r="D401" s="13">
        <v>42892.770462962966</v>
      </c>
      <c r="E401" s="7">
        <f t="shared" si="26"/>
        <v>1.0347222225391306E-2</v>
      </c>
      <c r="F401" s="1">
        <v>223</v>
      </c>
      <c r="G401" s="1" t="s">
        <v>36</v>
      </c>
      <c r="H401" s="1" t="s">
        <v>120</v>
      </c>
      <c r="I401" s="1" t="s">
        <v>11</v>
      </c>
      <c r="J401" s="1" t="s">
        <v>12</v>
      </c>
      <c r="K401" s="1">
        <v>1974</v>
      </c>
      <c r="L401">
        <f t="shared" ca="1" si="27"/>
        <v>48</v>
      </c>
      <c r="M401" t="str">
        <f t="shared" si="25"/>
        <v>Fri</v>
      </c>
      <c r="N401" t="str">
        <f t="shared" si="24"/>
        <v>Columbus Ave &amp; W 72 St to W 63 St &amp; Broadway</v>
      </c>
    </row>
    <row r="402" spans="1:14" ht="15.75" customHeight="1" x14ac:dyDescent="0.35">
      <c r="A402" s="1">
        <v>6726492</v>
      </c>
      <c r="B402" s="9">
        <v>42915</v>
      </c>
      <c r="C402" s="13">
        <v>42910.867407407408</v>
      </c>
      <c r="D402" s="13">
        <v>42910.876145833332</v>
      </c>
      <c r="E402" s="7">
        <f t="shared" si="26"/>
        <v>8.7384259240934625E-3</v>
      </c>
      <c r="F402" s="1">
        <v>797</v>
      </c>
      <c r="G402" s="1" t="s">
        <v>134</v>
      </c>
      <c r="H402" s="1" t="s">
        <v>145</v>
      </c>
      <c r="I402" s="1" t="s">
        <v>28</v>
      </c>
      <c r="J402" s="27" t="s">
        <v>520</v>
      </c>
      <c r="K402" s="26">
        <v>0</v>
      </c>
      <c r="L402">
        <f t="shared" ca="1" si="27"/>
        <v>2022</v>
      </c>
      <c r="M402" t="str">
        <f t="shared" si="25"/>
        <v>Thu</v>
      </c>
      <c r="N402" t="str">
        <f t="shared" si="24"/>
        <v>Duane St &amp; Greenwich St to South End Ave &amp; Liberty St</v>
      </c>
    </row>
    <row r="403" spans="1:14" ht="15.75" customHeight="1" x14ac:dyDescent="0.35">
      <c r="A403" s="1">
        <v>2315732</v>
      </c>
      <c r="B403" s="9">
        <v>42828</v>
      </c>
      <c r="C403" s="13">
        <v>42761.900347222225</v>
      </c>
      <c r="D403" s="13">
        <v>42761.902673611112</v>
      </c>
      <c r="E403" s="7">
        <f t="shared" si="26"/>
        <v>2.3263888870133087E-3</v>
      </c>
      <c r="F403" s="1">
        <v>262</v>
      </c>
      <c r="G403" s="1" t="s">
        <v>116</v>
      </c>
      <c r="H403" s="1" t="s">
        <v>111</v>
      </c>
      <c r="I403" s="1" t="s">
        <v>11</v>
      </c>
      <c r="J403" s="1" t="s">
        <v>12</v>
      </c>
      <c r="K403" s="1">
        <v>1985</v>
      </c>
      <c r="L403">
        <f t="shared" ca="1" si="27"/>
        <v>37</v>
      </c>
      <c r="M403" t="str">
        <f t="shared" si="25"/>
        <v>Mon</v>
      </c>
      <c r="N403" t="str">
        <f t="shared" si="24"/>
        <v>Avenue D &amp; E 12 St to E 20 St &amp; FDR Drive</v>
      </c>
    </row>
    <row r="404" spans="1:14" ht="15.75" customHeight="1" x14ac:dyDescent="0.35">
      <c r="A404" s="1">
        <v>5689895</v>
      </c>
      <c r="B404" s="9">
        <v>42897</v>
      </c>
      <c r="C404" s="13">
        <v>42853.515902777777</v>
      </c>
      <c r="D404" s="13">
        <v>42853.523958333331</v>
      </c>
      <c r="E404" s="7">
        <f t="shared" si="26"/>
        <v>8.0555555541650392E-3</v>
      </c>
      <c r="F404" s="1">
        <v>424</v>
      </c>
      <c r="G404" s="1" t="s">
        <v>19</v>
      </c>
      <c r="H404" s="1" t="s">
        <v>269</v>
      </c>
      <c r="I404" s="1" t="s">
        <v>11</v>
      </c>
      <c r="J404" s="1" t="s">
        <v>18</v>
      </c>
      <c r="K404" s="1">
        <v>1956</v>
      </c>
      <c r="L404">
        <f t="shared" ca="1" si="27"/>
        <v>66</v>
      </c>
      <c r="M404" t="str">
        <f t="shared" si="25"/>
        <v>Sun</v>
      </c>
      <c r="N404" t="str">
        <f t="shared" si="24"/>
        <v>1 Ave &amp; E 44 St to E 55 St &amp; 2 Ave</v>
      </c>
    </row>
    <row r="405" spans="1:14" ht="15.75" customHeight="1" x14ac:dyDescent="0.35">
      <c r="A405" s="1">
        <v>5506007</v>
      </c>
      <c r="B405" s="9">
        <v>42894</v>
      </c>
      <c r="C405" s="13">
        <v>42873.507627314815</v>
      </c>
      <c r="D405" s="13">
        <v>42873.512962962966</v>
      </c>
      <c r="E405" s="7">
        <f t="shared" si="26"/>
        <v>5.3356481512309983E-3</v>
      </c>
      <c r="F405" s="1">
        <v>612</v>
      </c>
      <c r="G405" s="1" t="s">
        <v>167</v>
      </c>
      <c r="H405" s="1" t="s">
        <v>107</v>
      </c>
      <c r="I405" s="1" t="s">
        <v>28</v>
      </c>
      <c r="J405" s="27" t="s">
        <v>520</v>
      </c>
      <c r="K405" s="26">
        <v>0</v>
      </c>
      <c r="L405">
        <f t="shared" ca="1" si="27"/>
        <v>2022</v>
      </c>
      <c r="M405" t="str">
        <f t="shared" si="25"/>
        <v>Thu</v>
      </c>
      <c r="N405" t="str">
        <f t="shared" si="24"/>
        <v>5 Ave &amp; E 88 St to Central Park North &amp; Adam Clayton Powell Blvd</v>
      </c>
    </row>
    <row r="406" spans="1:14" ht="15.75" customHeight="1" x14ac:dyDescent="0.35">
      <c r="A406" s="1">
        <v>2394909</v>
      </c>
      <c r="B406" s="9">
        <v>42830</v>
      </c>
      <c r="C406" s="13">
        <v>42839.382951388892</v>
      </c>
      <c r="D406" s="13">
        <v>42839.38553240741</v>
      </c>
      <c r="E406" s="7">
        <f t="shared" si="26"/>
        <v>2.5810185179580003E-3</v>
      </c>
      <c r="F406" s="1">
        <v>1091</v>
      </c>
      <c r="G406" s="1" t="s">
        <v>113</v>
      </c>
      <c r="H406" s="1" t="s">
        <v>373</v>
      </c>
      <c r="I406" s="1" t="s">
        <v>11</v>
      </c>
      <c r="J406" s="1" t="s">
        <v>12</v>
      </c>
      <c r="K406" s="1">
        <v>1951</v>
      </c>
      <c r="L406">
        <f t="shared" ca="1" si="27"/>
        <v>71</v>
      </c>
      <c r="M406" t="str">
        <f t="shared" si="25"/>
        <v>Wed</v>
      </c>
      <c r="N406" t="str">
        <f t="shared" si="24"/>
        <v>West St &amp; Chambers St to W 21 St &amp; 6 Ave</v>
      </c>
    </row>
    <row r="407" spans="1:14" ht="15.75" customHeight="1" x14ac:dyDescent="0.35">
      <c r="A407" s="1">
        <v>6131499</v>
      </c>
      <c r="B407" s="9">
        <v>42905</v>
      </c>
      <c r="C407" s="13">
        <v>42915.658553240741</v>
      </c>
      <c r="D407" s="13">
        <v>42915.66778935185</v>
      </c>
      <c r="E407" s="7">
        <f t="shared" si="26"/>
        <v>9.2361111092031933E-3</v>
      </c>
      <c r="F407" s="1">
        <v>584</v>
      </c>
      <c r="G407" s="1" t="s">
        <v>338</v>
      </c>
      <c r="H407" s="1" t="s">
        <v>137</v>
      </c>
      <c r="I407" s="1" t="s">
        <v>11</v>
      </c>
      <c r="J407" s="1" t="s">
        <v>12</v>
      </c>
      <c r="K407" s="1">
        <v>1962</v>
      </c>
      <c r="L407">
        <f t="shared" ca="1" si="27"/>
        <v>60</v>
      </c>
      <c r="M407" t="str">
        <f t="shared" si="25"/>
        <v>Mon</v>
      </c>
      <c r="N407" t="str">
        <f t="shared" si="24"/>
        <v>Emerson Pl &amp; Myrtle Ave to Myrtle Ave &amp; Lewis Ave</v>
      </c>
    </row>
    <row r="408" spans="1:14" ht="15.75" customHeight="1" x14ac:dyDescent="0.35">
      <c r="A408" s="1">
        <v>273552</v>
      </c>
      <c r="B408" s="9">
        <v>42748</v>
      </c>
      <c r="C408" s="13">
        <v>42828.34883101852</v>
      </c>
      <c r="D408" s="13">
        <v>42828.351875</v>
      </c>
      <c r="E408" s="7">
        <f t="shared" si="26"/>
        <v>3.0439814800047316E-3</v>
      </c>
      <c r="F408" s="1">
        <v>290</v>
      </c>
      <c r="G408" s="1" t="s">
        <v>287</v>
      </c>
      <c r="H408" s="1" t="s">
        <v>36</v>
      </c>
      <c r="I408" s="1" t="s">
        <v>11</v>
      </c>
      <c r="J408" s="1" t="s">
        <v>12</v>
      </c>
      <c r="K408" s="1">
        <v>1972</v>
      </c>
      <c r="L408">
        <f t="shared" ca="1" si="27"/>
        <v>50</v>
      </c>
      <c r="M408" t="str">
        <f t="shared" si="25"/>
        <v>Fri</v>
      </c>
      <c r="N408" t="str">
        <f t="shared" si="24"/>
        <v>Broadway &amp; W 60 St to Columbus Ave &amp; W 72 St</v>
      </c>
    </row>
    <row r="409" spans="1:14" ht="15.75" customHeight="1" x14ac:dyDescent="0.35">
      <c r="A409" s="1">
        <v>5532513</v>
      </c>
      <c r="B409" s="9">
        <v>42894</v>
      </c>
      <c r="C409" s="13">
        <v>42897.640034722222</v>
      </c>
      <c r="D409" s="13">
        <v>42897.644953703704</v>
      </c>
      <c r="E409" s="7">
        <f t="shared" si="26"/>
        <v>4.9189814817509614E-3</v>
      </c>
      <c r="F409" s="1">
        <v>157</v>
      </c>
      <c r="G409" s="1" t="s">
        <v>374</v>
      </c>
      <c r="H409" s="1" t="s">
        <v>375</v>
      </c>
      <c r="I409" s="1" t="s">
        <v>11</v>
      </c>
      <c r="J409" s="1" t="s">
        <v>12</v>
      </c>
      <c r="K409" s="1">
        <v>1988</v>
      </c>
      <c r="L409">
        <f t="shared" ca="1" si="27"/>
        <v>34</v>
      </c>
      <c r="M409" t="str">
        <f t="shared" si="25"/>
        <v>Thu</v>
      </c>
      <c r="N409" t="str">
        <f t="shared" si="24"/>
        <v>Albany Ave &amp; Fulton St to Lewis Ave &amp; Decatur St</v>
      </c>
    </row>
    <row r="410" spans="1:14" ht="15.75" customHeight="1" x14ac:dyDescent="0.35">
      <c r="A410" s="1">
        <v>2452997</v>
      </c>
      <c r="B410" s="9">
        <v>42832</v>
      </c>
      <c r="C410" s="13">
        <v>42894.60324074074</v>
      </c>
      <c r="D410" s="13">
        <v>42894.610324074078</v>
      </c>
      <c r="E410" s="7">
        <f t="shared" si="26"/>
        <v>7.0833333375048824E-3</v>
      </c>
      <c r="F410" s="1">
        <v>975</v>
      </c>
      <c r="G410" s="1" t="s">
        <v>175</v>
      </c>
      <c r="H410" s="1" t="s">
        <v>108</v>
      </c>
      <c r="I410" s="1" t="s">
        <v>11</v>
      </c>
      <c r="J410" s="1" t="s">
        <v>12</v>
      </c>
      <c r="K410" s="1">
        <v>1960</v>
      </c>
      <c r="L410">
        <f t="shared" ca="1" si="27"/>
        <v>62</v>
      </c>
      <c r="M410" t="str">
        <f t="shared" si="25"/>
        <v>Fri</v>
      </c>
      <c r="N410" t="str">
        <f t="shared" si="24"/>
        <v>Cooper Square &amp; E 7 St to Vesey Pl &amp; River Terrace</v>
      </c>
    </row>
    <row r="411" spans="1:14" ht="15.75" customHeight="1" x14ac:dyDescent="0.35">
      <c r="A411" s="1">
        <v>5797031</v>
      </c>
      <c r="B411" s="9">
        <v>42899</v>
      </c>
      <c r="C411" s="13">
        <v>42830.398252314815</v>
      </c>
      <c r="D411" s="13">
        <v>42830.410891203705</v>
      </c>
      <c r="E411" s="7">
        <f t="shared" si="26"/>
        <v>1.2638888889341615E-2</v>
      </c>
      <c r="F411" s="1">
        <v>302</v>
      </c>
      <c r="G411" s="1" t="s">
        <v>241</v>
      </c>
      <c r="H411" s="1" t="s">
        <v>171</v>
      </c>
      <c r="I411" s="1" t="s">
        <v>11</v>
      </c>
      <c r="J411" s="1" t="s">
        <v>12</v>
      </c>
      <c r="K411" s="1">
        <v>1942</v>
      </c>
      <c r="L411">
        <f t="shared" ca="1" si="27"/>
        <v>80</v>
      </c>
      <c r="M411" t="str">
        <f t="shared" si="25"/>
        <v>Tue</v>
      </c>
      <c r="N411" t="str">
        <f t="shared" si="24"/>
        <v>W 55 St &amp; 6 Ave to E 48 St &amp; 5 Ave</v>
      </c>
    </row>
    <row r="412" spans="1:14" ht="15.75" customHeight="1" x14ac:dyDescent="0.35">
      <c r="A412" s="1">
        <v>4165560</v>
      </c>
      <c r="B412" s="9">
        <v>42867</v>
      </c>
      <c r="C412" s="13">
        <v>42905.701180555552</v>
      </c>
      <c r="D412" s="13">
        <v>42905.707951388889</v>
      </c>
      <c r="E412" s="7">
        <f t="shared" si="26"/>
        <v>6.7708333372138441E-3</v>
      </c>
      <c r="F412" s="1">
        <v>1124</v>
      </c>
      <c r="G412" s="1" t="s">
        <v>32</v>
      </c>
      <c r="H412" s="1" t="s">
        <v>244</v>
      </c>
      <c r="I412" s="1" t="s">
        <v>11</v>
      </c>
      <c r="J412" s="1" t="s">
        <v>12</v>
      </c>
      <c r="K412" s="1">
        <v>1993</v>
      </c>
      <c r="L412">
        <f t="shared" ca="1" si="27"/>
        <v>29</v>
      </c>
      <c r="M412" t="str">
        <f t="shared" si="25"/>
        <v>Fri</v>
      </c>
      <c r="N412" t="str">
        <f t="shared" si="24"/>
        <v>Little West St &amp; 1 Pl to W 24 St &amp; 7 Ave</v>
      </c>
    </row>
    <row r="413" spans="1:14" ht="15.75" customHeight="1" x14ac:dyDescent="0.35">
      <c r="A413" s="1">
        <v>246721</v>
      </c>
      <c r="B413" s="9">
        <v>42747</v>
      </c>
      <c r="C413" s="13">
        <v>42748.732083333336</v>
      </c>
      <c r="D413" s="13">
        <v>42748.735451388886</v>
      </c>
      <c r="E413" s="7">
        <f t="shared" si="26"/>
        <v>3.3680555497994646E-3</v>
      </c>
      <c r="F413" s="1">
        <v>396</v>
      </c>
      <c r="G413" s="1" t="s">
        <v>283</v>
      </c>
      <c r="H413" s="1" t="s">
        <v>300</v>
      </c>
      <c r="I413" s="1" t="s">
        <v>11</v>
      </c>
      <c r="J413" s="1" t="s">
        <v>12</v>
      </c>
      <c r="K413" s="1">
        <v>1971</v>
      </c>
      <c r="L413">
        <f t="shared" ca="1" si="27"/>
        <v>51</v>
      </c>
      <c r="M413" t="str">
        <f t="shared" si="25"/>
        <v>Thu</v>
      </c>
      <c r="N413" t="str">
        <f t="shared" si="24"/>
        <v>Pike St &amp; E Broadway to Peck Slip &amp; Front St</v>
      </c>
    </row>
    <row r="414" spans="1:14" ht="15.75" customHeight="1" x14ac:dyDescent="0.35">
      <c r="A414" s="1">
        <v>2618484</v>
      </c>
      <c r="B414" s="9">
        <v>42836</v>
      </c>
      <c r="C414" s="13">
        <v>42894.83457175926</v>
      </c>
      <c r="D414" s="13">
        <v>42894.836400462962</v>
      </c>
      <c r="E414" s="7">
        <f t="shared" si="26"/>
        <v>1.8287037019035779E-3</v>
      </c>
      <c r="F414" s="1">
        <v>1682</v>
      </c>
      <c r="G414" s="1" t="s">
        <v>148</v>
      </c>
      <c r="H414" s="1" t="s">
        <v>174</v>
      </c>
      <c r="I414" s="1" t="s">
        <v>11</v>
      </c>
      <c r="J414" s="1" t="s">
        <v>12</v>
      </c>
      <c r="K414" s="1">
        <v>1986</v>
      </c>
      <c r="L414">
        <f t="shared" ca="1" si="27"/>
        <v>36</v>
      </c>
      <c r="M414" t="str">
        <f t="shared" si="25"/>
        <v>Tue</v>
      </c>
      <c r="N414" t="str">
        <f t="shared" si="24"/>
        <v>Broadway &amp; Roebling St to E 47 St &amp; 2 Ave</v>
      </c>
    </row>
    <row r="415" spans="1:14" ht="15.75" customHeight="1" x14ac:dyDescent="0.35">
      <c r="A415" s="1">
        <v>588189</v>
      </c>
      <c r="B415" s="9">
        <v>42761</v>
      </c>
      <c r="C415" s="13">
        <v>42832.335763888892</v>
      </c>
      <c r="D415" s="13">
        <v>42832.347048611111</v>
      </c>
      <c r="E415" s="7">
        <f t="shared" si="26"/>
        <v>1.1284722218988463E-2</v>
      </c>
      <c r="F415" s="1">
        <v>385</v>
      </c>
      <c r="G415" s="1" t="s">
        <v>88</v>
      </c>
      <c r="H415" s="1" t="s">
        <v>376</v>
      </c>
      <c r="I415" s="1" t="s">
        <v>11</v>
      </c>
      <c r="J415" s="1" t="s">
        <v>12</v>
      </c>
      <c r="K415" s="1">
        <v>1981</v>
      </c>
      <c r="L415">
        <f t="shared" ca="1" si="27"/>
        <v>41</v>
      </c>
      <c r="M415" t="str">
        <f t="shared" si="25"/>
        <v>Thu</v>
      </c>
      <c r="N415" t="str">
        <f t="shared" si="24"/>
        <v>Hanson Pl &amp; Ashland Pl to Washington Park</v>
      </c>
    </row>
    <row r="416" spans="1:14" ht="15.75" customHeight="1" x14ac:dyDescent="0.35">
      <c r="A416" s="1">
        <v>4412004</v>
      </c>
      <c r="B416" s="9">
        <v>42873</v>
      </c>
      <c r="C416" s="13">
        <v>42899.546840277777</v>
      </c>
      <c r="D416" s="13">
        <v>42899.550335648149</v>
      </c>
      <c r="E416" s="7">
        <f t="shared" si="26"/>
        <v>3.4953703725477681E-3</v>
      </c>
      <c r="F416" s="1">
        <v>1727</v>
      </c>
      <c r="G416" s="1" t="s">
        <v>377</v>
      </c>
      <c r="H416" s="1" t="s">
        <v>113</v>
      </c>
      <c r="I416" s="1" t="s">
        <v>11</v>
      </c>
      <c r="J416" s="1" t="s">
        <v>12</v>
      </c>
      <c r="K416" s="1">
        <v>1992</v>
      </c>
      <c r="L416">
        <f t="shared" ca="1" si="27"/>
        <v>30</v>
      </c>
      <c r="M416" t="str">
        <f t="shared" si="25"/>
        <v>Thu</v>
      </c>
      <c r="N416" t="str">
        <f t="shared" si="24"/>
        <v>W 74 St &amp; Columbus Ave to West St &amp; Chambers St</v>
      </c>
    </row>
    <row r="417" spans="1:14" ht="15.75" customHeight="1" x14ac:dyDescent="0.35">
      <c r="A417" s="1">
        <v>1277230</v>
      </c>
      <c r="B417" s="9">
        <v>42788</v>
      </c>
      <c r="C417" s="13">
        <v>42867.739918981482</v>
      </c>
      <c r="D417" s="13">
        <v>42867.752939814818</v>
      </c>
      <c r="E417" s="7">
        <f t="shared" si="26"/>
        <v>1.3020833335758653E-2</v>
      </c>
      <c r="F417" s="1">
        <v>505</v>
      </c>
      <c r="G417" s="1" t="s">
        <v>318</v>
      </c>
      <c r="H417" s="1" t="s">
        <v>237</v>
      </c>
      <c r="I417" s="1" t="s">
        <v>11</v>
      </c>
      <c r="J417" s="1" t="s">
        <v>12</v>
      </c>
      <c r="K417" s="1">
        <v>1983</v>
      </c>
      <c r="L417">
        <f t="shared" ca="1" si="27"/>
        <v>39</v>
      </c>
      <c r="M417" t="str">
        <f t="shared" si="25"/>
        <v>Wed</v>
      </c>
      <c r="N417" t="str">
        <f t="shared" si="24"/>
        <v>E 5 St &amp; Avenue C to Washington Pl &amp; 6 Ave</v>
      </c>
    </row>
    <row r="418" spans="1:14" ht="15.75" customHeight="1" x14ac:dyDescent="0.35">
      <c r="A418" s="1">
        <v>3989900</v>
      </c>
      <c r="B418" s="9">
        <v>42864</v>
      </c>
      <c r="C418" s="13">
        <v>42747.930590277778</v>
      </c>
      <c r="D418" s="13">
        <v>42747.935185185182</v>
      </c>
      <c r="E418" s="7">
        <f t="shared" si="26"/>
        <v>4.5949074046802707E-3</v>
      </c>
      <c r="F418" s="1">
        <v>618</v>
      </c>
      <c r="G418" s="1" t="s">
        <v>378</v>
      </c>
      <c r="H418" s="1" t="s">
        <v>379</v>
      </c>
      <c r="I418" s="1" t="s">
        <v>11</v>
      </c>
      <c r="J418" s="27" t="s">
        <v>520</v>
      </c>
      <c r="K418" s="26">
        <v>0</v>
      </c>
      <c r="L418">
        <f t="shared" ca="1" si="27"/>
        <v>2022</v>
      </c>
      <c r="M418" t="str">
        <f t="shared" si="25"/>
        <v>Tue</v>
      </c>
      <c r="N418" t="str">
        <f t="shared" si="24"/>
        <v>S Portland Ave &amp; Hanson Pl to Carroll St &amp; 6 Ave</v>
      </c>
    </row>
    <row r="419" spans="1:14" ht="15.75" customHeight="1" x14ac:dyDescent="0.35">
      <c r="A419" s="1">
        <v>6373271</v>
      </c>
      <c r="B419" s="9">
        <v>42909</v>
      </c>
      <c r="C419" s="13">
        <v>42836.314050925925</v>
      </c>
      <c r="D419" s="13">
        <v>42836.33353009259</v>
      </c>
      <c r="E419" s="7">
        <f t="shared" si="26"/>
        <v>1.9479166665405501E-2</v>
      </c>
      <c r="F419" s="1">
        <v>1333</v>
      </c>
      <c r="G419" s="1" t="s">
        <v>287</v>
      </c>
      <c r="H419" s="1" t="s">
        <v>380</v>
      </c>
      <c r="I419" s="1" t="s">
        <v>11</v>
      </c>
      <c r="J419" s="1" t="s">
        <v>12</v>
      </c>
      <c r="K419" s="1">
        <v>1981</v>
      </c>
      <c r="L419">
        <f t="shared" ca="1" si="27"/>
        <v>41</v>
      </c>
      <c r="M419" t="str">
        <f t="shared" si="25"/>
        <v>Fri</v>
      </c>
      <c r="N419" t="str">
        <f t="shared" si="24"/>
        <v>Broadway &amp; W 60 St to E 20 St &amp; Park Ave</v>
      </c>
    </row>
    <row r="420" spans="1:14" ht="15.75" customHeight="1" x14ac:dyDescent="0.35">
      <c r="A420" s="1">
        <v>5570249</v>
      </c>
      <c r="B420" s="9">
        <v>42895</v>
      </c>
      <c r="C420" s="13">
        <v>42761.772523148145</v>
      </c>
      <c r="D420" s="13">
        <v>42761.776990740742</v>
      </c>
      <c r="E420" s="7">
        <f t="shared" si="26"/>
        <v>4.4675925964838825E-3</v>
      </c>
      <c r="F420" s="1">
        <v>293</v>
      </c>
      <c r="G420" s="1" t="s">
        <v>381</v>
      </c>
      <c r="H420" s="1" t="s">
        <v>382</v>
      </c>
      <c r="I420" s="1" t="s">
        <v>11</v>
      </c>
      <c r="J420" s="1" t="s">
        <v>12</v>
      </c>
      <c r="K420" s="1">
        <v>1982</v>
      </c>
      <c r="L420">
        <f t="shared" ca="1" si="27"/>
        <v>40</v>
      </c>
      <c r="M420" t="str">
        <f t="shared" si="25"/>
        <v>Fri</v>
      </c>
      <c r="N420" t="str">
        <f t="shared" si="24"/>
        <v>Boerum St &amp; Broadway to Hope St &amp; Union Ave</v>
      </c>
    </row>
    <row r="421" spans="1:14" ht="15.75" customHeight="1" x14ac:dyDescent="0.35">
      <c r="A421" s="1">
        <v>6395164</v>
      </c>
      <c r="B421" s="9">
        <v>42910</v>
      </c>
      <c r="C421" s="13">
        <v>42873.260509259257</v>
      </c>
      <c r="D421" s="13">
        <v>42873.280509259261</v>
      </c>
      <c r="E421" s="7">
        <f t="shared" si="26"/>
        <v>2.0000000004074536E-2</v>
      </c>
      <c r="F421" s="1">
        <v>683</v>
      </c>
      <c r="G421" s="1" t="s">
        <v>40</v>
      </c>
      <c r="H421" s="1" t="s">
        <v>383</v>
      </c>
      <c r="I421" s="1" t="s">
        <v>11</v>
      </c>
      <c r="J421" s="1" t="s">
        <v>18</v>
      </c>
      <c r="K421" s="1">
        <v>1981</v>
      </c>
      <c r="L421">
        <f t="shared" ca="1" si="27"/>
        <v>41</v>
      </c>
      <c r="M421" t="str">
        <f t="shared" si="25"/>
        <v>Sat</v>
      </c>
      <c r="N421" t="str">
        <f t="shared" si="24"/>
        <v>Bushwick Ave &amp; Powers St to Norman Ave &amp; Leonard St - 2</v>
      </c>
    </row>
    <row r="422" spans="1:14" ht="15.75" customHeight="1" x14ac:dyDescent="0.35">
      <c r="A422" s="1">
        <v>1835694</v>
      </c>
      <c r="B422" s="9">
        <v>42805</v>
      </c>
      <c r="C422" s="13">
        <v>42788.699386574073</v>
      </c>
      <c r="D422" s="13">
        <v>42788.705231481479</v>
      </c>
      <c r="E422" s="7">
        <f t="shared" si="26"/>
        <v>5.8449074058444239E-3</v>
      </c>
      <c r="F422" s="1">
        <v>349</v>
      </c>
      <c r="G422" s="1" t="s">
        <v>135</v>
      </c>
      <c r="H422" s="1" t="s">
        <v>48</v>
      </c>
      <c r="I422" s="1" t="s">
        <v>11</v>
      </c>
      <c r="J422" s="1" t="s">
        <v>18</v>
      </c>
      <c r="K422" s="1">
        <v>1962</v>
      </c>
      <c r="L422">
        <f t="shared" ca="1" si="27"/>
        <v>60</v>
      </c>
      <c r="M422" t="str">
        <f t="shared" si="25"/>
        <v>Sat</v>
      </c>
      <c r="N422" t="str">
        <f t="shared" si="24"/>
        <v>W 16 St &amp; The High Line to W 22 St &amp; 8 Ave</v>
      </c>
    </row>
    <row r="423" spans="1:14" ht="15.75" customHeight="1" x14ac:dyDescent="0.35">
      <c r="A423" s="1">
        <v>4027948</v>
      </c>
      <c r="B423" s="9">
        <v>42865</v>
      </c>
      <c r="C423" s="13">
        <v>42864.734918981485</v>
      </c>
      <c r="D423" s="13">
        <v>42864.742071759261</v>
      </c>
      <c r="E423" s="7">
        <f t="shared" si="26"/>
        <v>7.1527777763549238E-3</v>
      </c>
      <c r="F423" s="1">
        <v>714</v>
      </c>
      <c r="G423" s="1" t="s">
        <v>384</v>
      </c>
      <c r="H423" s="1" t="s">
        <v>10</v>
      </c>
      <c r="I423" s="1" t="s">
        <v>11</v>
      </c>
      <c r="J423" s="1" t="s">
        <v>18</v>
      </c>
      <c r="K423" s="1">
        <v>1998</v>
      </c>
      <c r="L423">
        <f t="shared" ca="1" si="27"/>
        <v>24</v>
      </c>
      <c r="M423" t="str">
        <f t="shared" si="25"/>
        <v>Wed</v>
      </c>
      <c r="N423" t="str">
        <f t="shared" si="24"/>
        <v>Greenwich Ave &amp; Charles St to W Broadway &amp; Spring St</v>
      </c>
    </row>
    <row r="424" spans="1:14" ht="15.75" customHeight="1" x14ac:dyDescent="0.35">
      <c r="A424" s="1">
        <v>154707</v>
      </c>
      <c r="B424" s="9">
        <v>42745</v>
      </c>
      <c r="C424" s="13">
        <v>42909.704791666663</v>
      </c>
      <c r="D424" s="13">
        <v>42909.720219907409</v>
      </c>
      <c r="E424" s="7">
        <f t="shared" si="26"/>
        <v>1.5428240745677613E-2</v>
      </c>
      <c r="F424" s="1">
        <v>189</v>
      </c>
      <c r="G424" s="1" t="s">
        <v>150</v>
      </c>
      <c r="H424" s="1" t="s">
        <v>278</v>
      </c>
      <c r="I424" s="1" t="s">
        <v>11</v>
      </c>
      <c r="J424" s="1" t="s">
        <v>12</v>
      </c>
      <c r="K424" s="1">
        <v>1985</v>
      </c>
      <c r="L424">
        <f t="shared" ca="1" si="27"/>
        <v>37</v>
      </c>
      <c r="M424" t="str">
        <f t="shared" si="25"/>
        <v>Tue</v>
      </c>
      <c r="N424" t="str">
        <f t="shared" si="24"/>
        <v>DeKalb Ave &amp; S Portland Ave to Fulton St &amp; Rockwell Pl</v>
      </c>
    </row>
    <row r="425" spans="1:14" ht="15.75" customHeight="1" x14ac:dyDescent="0.35">
      <c r="A425" s="1">
        <v>2547596</v>
      </c>
      <c r="B425" s="9">
        <v>42834</v>
      </c>
      <c r="C425" s="13">
        <v>42895.602731481478</v>
      </c>
      <c r="D425" s="13">
        <v>42895.606122685182</v>
      </c>
      <c r="E425" s="7">
        <f t="shared" si="26"/>
        <v>3.3912037033587694E-3</v>
      </c>
      <c r="F425" s="1">
        <v>765</v>
      </c>
      <c r="G425" s="1" t="s">
        <v>142</v>
      </c>
      <c r="H425" s="1" t="s">
        <v>211</v>
      </c>
      <c r="I425" s="1" t="s">
        <v>11</v>
      </c>
      <c r="J425" s="1" t="s">
        <v>12</v>
      </c>
      <c r="K425" s="1">
        <v>1995</v>
      </c>
      <c r="L425">
        <f t="shared" ca="1" si="27"/>
        <v>27</v>
      </c>
      <c r="M425" t="str">
        <f t="shared" si="25"/>
        <v>Sun</v>
      </c>
      <c r="N425" t="str">
        <f t="shared" si="24"/>
        <v>E 10 St &amp; Avenue A to Division St &amp; Bowery</v>
      </c>
    </row>
    <row r="426" spans="1:14" ht="15.75" customHeight="1" x14ac:dyDescent="0.35">
      <c r="A426" s="1">
        <v>5545571</v>
      </c>
      <c r="B426" s="9">
        <v>42895</v>
      </c>
      <c r="C426" s="13">
        <v>42910.41983796296</v>
      </c>
      <c r="D426" s="13">
        <v>42910.427743055552</v>
      </c>
      <c r="E426" s="7">
        <f t="shared" si="26"/>
        <v>7.9050925924093463E-3</v>
      </c>
      <c r="F426" s="1">
        <v>278</v>
      </c>
      <c r="G426" s="1" t="s">
        <v>149</v>
      </c>
      <c r="H426" s="1" t="s">
        <v>278</v>
      </c>
      <c r="I426" s="1" t="s">
        <v>11</v>
      </c>
      <c r="J426" s="1" t="s">
        <v>12</v>
      </c>
      <c r="K426" s="1">
        <v>1981</v>
      </c>
      <c r="L426">
        <f t="shared" ca="1" si="27"/>
        <v>41</v>
      </c>
      <c r="M426" t="str">
        <f t="shared" si="25"/>
        <v>Fri</v>
      </c>
      <c r="N426" t="str">
        <f t="shared" si="24"/>
        <v>Adelphi St &amp; Myrtle Ave to Fulton St &amp; Rockwell Pl</v>
      </c>
    </row>
    <row r="427" spans="1:14" ht="15.75" customHeight="1" x14ac:dyDescent="0.35">
      <c r="A427" s="1">
        <v>2554297</v>
      </c>
      <c r="B427" s="9">
        <v>42834</v>
      </c>
      <c r="C427" s="13">
        <v>42805.646851851852</v>
      </c>
      <c r="D427" s="13">
        <v>42805.650891203702</v>
      </c>
      <c r="E427" s="7">
        <f t="shared" si="26"/>
        <v>4.0393518502241932E-3</v>
      </c>
      <c r="F427" s="1">
        <v>350</v>
      </c>
      <c r="G427" s="1" t="s">
        <v>385</v>
      </c>
      <c r="H427" s="1" t="s">
        <v>142</v>
      </c>
      <c r="I427" s="1" t="s">
        <v>11</v>
      </c>
      <c r="J427" s="1" t="s">
        <v>18</v>
      </c>
      <c r="K427" s="1">
        <v>1982</v>
      </c>
      <c r="L427">
        <f t="shared" ca="1" si="27"/>
        <v>40</v>
      </c>
      <c r="M427" t="str">
        <f t="shared" si="25"/>
        <v>Sun</v>
      </c>
      <c r="N427" t="str">
        <f t="shared" si="24"/>
        <v>E 11 St &amp; Broadway to E 10 St &amp; Avenue A</v>
      </c>
    </row>
    <row r="428" spans="1:14" ht="15.75" customHeight="1" x14ac:dyDescent="0.35">
      <c r="A428" s="1">
        <v>1224012</v>
      </c>
      <c r="B428" s="9">
        <v>42787</v>
      </c>
      <c r="C428" s="13">
        <v>42865.479386574072</v>
      </c>
      <c r="D428" s="13">
        <v>42865.487650462965</v>
      </c>
      <c r="E428" s="7">
        <f t="shared" si="26"/>
        <v>8.2638888925430365E-3</v>
      </c>
      <c r="F428" s="1">
        <v>661</v>
      </c>
      <c r="G428" s="1" t="s">
        <v>386</v>
      </c>
      <c r="H428" s="1" t="s">
        <v>250</v>
      </c>
      <c r="I428" s="1" t="s">
        <v>11</v>
      </c>
      <c r="J428" s="1" t="s">
        <v>12</v>
      </c>
      <c r="K428" s="1">
        <v>1953</v>
      </c>
      <c r="L428">
        <f t="shared" ca="1" si="27"/>
        <v>69</v>
      </c>
      <c r="M428" t="str">
        <f t="shared" si="25"/>
        <v>Tue</v>
      </c>
      <c r="N428" t="str">
        <f t="shared" si="24"/>
        <v>E 84 St &amp; Park Ave to 1 Ave &amp; E 62 St</v>
      </c>
    </row>
    <row r="429" spans="1:14" ht="15.75" customHeight="1" x14ac:dyDescent="0.35">
      <c r="A429" s="1">
        <v>1767693</v>
      </c>
      <c r="B429" s="9">
        <v>42803</v>
      </c>
      <c r="C429" s="13">
        <v>42745.326782407406</v>
      </c>
      <c r="D429" s="13">
        <v>42745.328969907408</v>
      </c>
      <c r="E429" s="7">
        <f t="shared" si="26"/>
        <v>2.1875000020372681E-3</v>
      </c>
      <c r="F429" s="1">
        <v>323</v>
      </c>
      <c r="G429" s="1" t="s">
        <v>172</v>
      </c>
      <c r="H429" s="1" t="s">
        <v>154</v>
      </c>
      <c r="I429" s="1" t="s">
        <v>11</v>
      </c>
      <c r="J429" s="1" t="s">
        <v>12</v>
      </c>
      <c r="K429" s="1">
        <v>1991</v>
      </c>
      <c r="L429">
        <f t="shared" ca="1" si="27"/>
        <v>31</v>
      </c>
      <c r="M429" t="str">
        <f t="shared" si="25"/>
        <v>Thu</v>
      </c>
      <c r="N429" t="str">
        <f t="shared" si="24"/>
        <v>W 42 St &amp; Dyer Ave to 8 Ave &amp; W 33 St</v>
      </c>
    </row>
    <row r="430" spans="1:14" ht="15.75" customHeight="1" x14ac:dyDescent="0.35">
      <c r="A430" s="1">
        <v>3899420</v>
      </c>
      <c r="B430" s="9">
        <v>42862</v>
      </c>
      <c r="C430" s="13">
        <v>42834.672986111109</v>
      </c>
      <c r="D430" s="13">
        <v>42834.681840277779</v>
      </c>
      <c r="E430" s="7">
        <f t="shared" si="26"/>
        <v>8.8541666700621136E-3</v>
      </c>
      <c r="F430" s="1">
        <v>514</v>
      </c>
      <c r="G430" s="1" t="s">
        <v>387</v>
      </c>
      <c r="H430" s="1" t="s">
        <v>15</v>
      </c>
      <c r="I430" s="1" t="s">
        <v>11</v>
      </c>
      <c r="J430" s="1" t="s">
        <v>12</v>
      </c>
      <c r="K430" s="1">
        <v>1980</v>
      </c>
      <c r="L430">
        <f t="shared" ca="1" si="27"/>
        <v>42</v>
      </c>
      <c r="M430" t="str">
        <f t="shared" si="25"/>
        <v>Sun</v>
      </c>
      <c r="N430" t="str">
        <f t="shared" si="24"/>
        <v>Jay St &amp; Tech Pl to Henry St &amp; Degraw St</v>
      </c>
    </row>
    <row r="431" spans="1:14" ht="15.75" customHeight="1" x14ac:dyDescent="0.35">
      <c r="A431" s="1">
        <v>2267204</v>
      </c>
      <c r="B431" s="9">
        <v>42826</v>
      </c>
      <c r="C431" s="13">
        <v>42895.329293981478</v>
      </c>
      <c r="D431" s="13">
        <v>42895.332511574074</v>
      </c>
      <c r="E431" s="7">
        <f t="shared" si="26"/>
        <v>3.2175925953197293E-3</v>
      </c>
      <c r="F431" s="1">
        <v>649</v>
      </c>
      <c r="G431" s="1" t="s">
        <v>360</v>
      </c>
      <c r="H431" s="1" t="s">
        <v>343</v>
      </c>
      <c r="I431" s="1" t="s">
        <v>11</v>
      </c>
      <c r="J431" s="1" t="s">
        <v>12</v>
      </c>
      <c r="K431" s="1">
        <v>1950</v>
      </c>
      <c r="L431">
        <f t="shared" ca="1" si="27"/>
        <v>72</v>
      </c>
      <c r="M431" t="str">
        <f t="shared" si="25"/>
        <v>Sat</v>
      </c>
      <c r="N431" t="str">
        <f t="shared" si="24"/>
        <v>Central Park West &amp; W 68 St to Amsterdam Ave &amp; W 82 St</v>
      </c>
    </row>
    <row r="432" spans="1:14" ht="15.75" customHeight="1" x14ac:dyDescent="0.35">
      <c r="A432" s="1">
        <v>1203329</v>
      </c>
      <c r="B432" s="9">
        <v>42786</v>
      </c>
      <c r="C432" s="13">
        <v>42834.740520833337</v>
      </c>
      <c r="D432" s="13">
        <v>42834.744583333333</v>
      </c>
      <c r="E432" s="7">
        <f t="shared" si="26"/>
        <v>4.0624999965075403E-3</v>
      </c>
      <c r="F432" s="1">
        <v>1004</v>
      </c>
      <c r="G432" s="1" t="s">
        <v>273</v>
      </c>
      <c r="H432" s="1" t="s">
        <v>103</v>
      </c>
      <c r="I432" s="1" t="s">
        <v>28</v>
      </c>
      <c r="J432" s="27" t="s">
        <v>520</v>
      </c>
      <c r="K432" s="26">
        <v>0</v>
      </c>
      <c r="L432">
        <f t="shared" ca="1" si="27"/>
        <v>2022</v>
      </c>
      <c r="M432" t="str">
        <f t="shared" si="25"/>
        <v>Mon</v>
      </c>
      <c r="N432" t="str">
        <f t="shared" si="24"/>
        <v>11 Ave &amp; W 59 St to W 34 St &amp; 11 Ave</v>
      </c>
    </row>
    <row r="433" spans="1:14" ht="15.75" customHeight="1" x14ac:dyDescent="0.35">
      <c r="A433" s="1">
        <v>1940925</v>
      </c>
      <c r="B433" s="9">
        <v>42815</v>
      </c>
      <c r="C433" s="13">
        <v>42787.299016203702</v>
      </c>
      <c r="D433" s="13">
        <v>42787.306666666664</v>
      </c>
      <c r="E433" s="7">
        <f t="shared" si="26"/>
        <v>7.6504629614646547E-3</v>
      </c>
      <c r="F433" s="1">
        <v>544</v>
      </c>
      <c r="G433" s="1" t="s">
        <v>186</v>
      </c>
      <c r="H433" s="1" t="s">
        <v>333</v>
      </c>
      <c r="I433" s="1" t="s">
        <v>11</v>
      </c>
      <c r="J433" s="1" t="s">
        <v>12</v>
      </c>
      <c r="K433" s="1">
        <v>1989</v>
      </c>
      <c r="L433">
        <f t="shared" ca="1" si="27"/>
        <v>33</v>
      </c>
      <c r="M433" t="str">
        <f t="shared" si="25"/>
        <v>Tue</v>
      </c>
      <c r="N433" t="str">
        <f t="shared" si="24"/>
        <v>E 23 St &amp; 1 Ave to E 33 St &amp; 5 Ave</v>
      </c>
    </row>
    <row r="434" spans="1:14" ht="15.75" customHeight="1" x14ac:dyDescent="0.35">
      <c r="A434" s="1">
        <v>3994748</v>
      </c>
      <c r="B434" s="9">
        <v>42864</v>
      </c>
      <c r="C434" s="13">
        <v>42803.329328703701</v>
      </c>
      <c r="D434" s="13">
        <v>42803.333067129628</v>
      </c>
      <c r="E434" s="7">
        <f t="shared" si="26"/>
        <v>3.7384259267128073E-3</v>
      </c>
      <c r="F434" s="1">
        <v>577</v>
      </c>
      <c r="G434" s="1" t="s">
        <v>388</v>
      </c>
      <c r="H434" s="1" t="s">
        <v>383</v>
      </c>
      <c r="I434" s="1" t="s">
        <v>11</v>
      </c>
      <c r="J434" s="1" t="s">
        <v>12</v>
      </c>
      <c r="K434" s="1">
        <v>1969</v>
      </c>
      <c r="L434">
        <f t="shared" ca="1" si="27"/>
        <v>53</v>
      </c>
      <c r="M434" t="str">
        <f t="shared" si="25"/>
        <v>Tue</v>
      </c>
      <c r="N434" t="str">
        <f t="shared" si="24"/>
        <v>Vernon Blvd &amp; 50 Ave to Norman Ave &amp; Leonard St - 2</v>
      </c>
    </row>
    <row r="435" spans="1:14" ht="15.75" customHeight="1" x14ac:dyDescent="0.35">
      <c r="A435" s="1">
        <v>6045473</v>
      </c>
      <c r="B435" s="9">
        <v>42903</v>
      </c>
      <c r="C435" s="13">
        <v>42862.9221412037</v>
      </c>
      <c r="D435" s="13">
        <v>42862.928090277775</v>
      </c>
      <c r="E435" s="7">
        <f t="shared" si="26"/>
        <v>5.9490740750334226E-3</v>
      </c>
      <c r="F435" s="1">
        <v>177</v>
      </c>
      <c r="G435" s="1" t="s">
        <v>155</v>
      </c>
      <c r="H435" s="1" t="s">
        <v>221</v>
      </c>
      <c r="I435" s="1" t="s">
        <v>11</v>
      </c>
      <c r="J435" s="1" t="s">
        <v>12</v>
      </c>
      <c r="K435" s="1">
        <v>1995</v>
      </c>
      <c r="L435">
        <f t="shared" ca="1" si="27"/>
        <v>27</v>
      </c>
      <c r="M435" t="str">
        <f t="shared" si="25"/>
        <v>Sat</v>
      </c>
      <c r="N435" t="str">
        <f t="shared" si="24"/>
        <v>University Pl &amp; E 8 St to Sullivan St &amp; Washington Sq</v>
      </c>
    </row>
    <row r="436" spans="1:14" ht="15.75" customHeight="1" x14ac:dyDescent="0.35">
      <c r="A436" s="1">
        <v>1030616</v>
      </c>
      <c r="B436" s="9">
        <v>42780</v>
      </c>
      <c r="C436" s="13">
        <v>42826.843148148146</v>
      </c>
      <c r="D436" s="13">
        <v>42826.850671296299</v>
      </c>
      <c r="E436" s="7">
        <f t="shared" si="26"/>
        <v>7.5231481532682665E-3</v>
      </c>
      <c r="F436" s="1">
        <v>1455</v>
      </c>
      <c r="G436" s="1" t="s">
        <v>63</v>
      </c>
      <c r="H436" s="1" t="s">
        <v>389</v>
      </c>
      <c r="I436" s="1" t="s">
        <v>11</v>
      </c>
      <c r="J436" s="1" t="s">
        <v>12</v>
      </c>
      <c r="K436" s="1">
        <v>1992</v>
      </c>
      <c r="L436">
        <f t="shared" ca="1" si="27"/>
        <v>30</v>
      </c>
      <c r="M436" t="str">
        <f t="shared" si="25"/>
        <v>Tue</v>
      </c>
      <c r="N436" t="str">
        <f t="shared" si="24"/>
        <v>9 Ave &amp; W 45 St to W 107 St &amp; Columbus Ave</v>
      </c>
    </row>
    <row r="437" spans="1:14" ht="15.75" customHeight="1" x14ac:dyDescent="0.35">
      <c r="A437" s="1">
        <v>5882643</v>
      </c>
      <c r="B437" s="9">
        <v>42900</v>
      </c>
      <c r="C437" s="13">
        <v>42786.572592592594</v>
      </c>
      <c r="D437" s="13">
        <v>42786.584224537037</v>
      </c>
      <c r="E437" s="7">
        <f t="shared" si="26"/>
        <v>1.1631944442342501E-2</v>
      </c>
      <c r="F437" s="1">
        <v>988</v>
      </c>
      <c r="G437" s="1" t="s">
        <v>309</v>
      </c>
      <c r="H437" s="1" t="s">
        <v>390</v>
      </c>
      <c r="I437" s="1" t="s">
        <v>11</v>
      </c>
      <c r="J437" s="1" t="s">
        <v>12</v>
      </c>
      <c r="K437" s="1">
        <v>1981</v>
      </c>
      <c r="L437">
        <f t="shared" ca="1" si="27"/>
        <v>41</v>
      </c>
      <c r="M437" t="str">
        <f t="shared" si="25"/>
        <v>Wed</v>
      </c>
      <c r="N437" t="str">
        <f t="shared" si="24"/>
        <v>E 81 St &amp; York Ave to Amsterdam Ave &amp; W 73 St</v>
      </c>
    </row>
    <row r="438" spans="1:14" ht="15.75" customHeight="1" x14ac:dyDescent="0.35">
      <c r="A438" s="1">
        <v>3095107</v>
      </c>
      <c r="B438" s="9">
        <v>42845</v>
      </c>
      <c r="C438" s="13">
        <v>42815.397546296299</v>
      </c>
      <c r="D438" s="13">
        <v>42815.40384259259</v>
      </c>
      <c r="E438" s="7">
        <f t="shared" si="26"/>
        <v>6.2962962911115028E-3</v>
      </c>
      <c r="F438" s="1">
        <v>669</v>
      </c>
      <c r="G438" s="1" t="s">
        <v>229</v>
      </c>
      <c r="H438" s="1" t="s">
        <v>46</v>
      </c>
      <c r="I438" s="1" t="s">
        <v>11</v>
      </c>
      <c r="J438" s="1" t="s">
        <v>12</v>
      </c>
      <c r="K438" s="1">
        <v>1988</v>
      </c>
      <c r="L438">
        <f t="shared" ca="1" si="27"/>
        <v>34</v>
      </c>
      <c r="M438" t="str">
        <f t="shared" si="25"/>
        <v>Thu</v>
      </c>
      <c r="N438" t="str">
        <f t="shared" si="24"/>
        <v>E 65 St &amp; 2 Ave to Central Park West &amp; W 76 St</v>
      </c>
    </row>
    <row r="439" spans="1:14" ht="15.75" customHeight="1" x14ac:dyDescent="0.35">
      <c r="A439" s="1">
        <v>5836197</v>
      </c>
      <c r="B439" s="9">
        <v>42900</v>
      </c>
      <c r="C439" s="13">
        <v>42864.76489583333</v>
      </c>
      <c r="D439" s="13">
        <v>42864.771574074075</v>
      </c>
      <c r="E439" s="7">
        <f t="shared" si="26"/>
        <v>6.6782407448044978E-3</v>
      </c>
      <c r="F439" s="1">
        <v>340</v>
      </c>
      <c r="G439" s="1" t="s">
        <v>133</v>
      </c>
      <c r="H439" s="1" t="s">
        <v>391</v>
      </c>
      <c r="I439" s="1" t="s">
        <v>11</v>
      </c>
      <c r="J439" s="1" t="s">
        <v>12</v>
      </c>
      <c r="K439" s="1">
        <v>1968</v>
      </c>
      <c r="L439">
        <f t="shared" ca="1" si="27"/>
        <v>54</v>
      </c>
      <c r="M439" t="str">
        <f t="shared" si="25"/>
        <v>Wed</v>
      </c>
      <c r="N439" t="str">
        <f t="shared" si="24"/>
        <v>Broadway &amp; W 51 St to E 51 St &amp; Lexington Ave</v>
      </c>
    </row>
    <row r="440" spans="1:14" ht="15.75" customHeight="1" x14ac:dyDescent="0.35">
      <c r="A440" s="1">
        <v>5847078</v>
      </c>
      <c r="B440" s="9">
        <v>42900</v>
      </c>
      <c r="C440" s="13">
        <v>42903.848749999997</v>
      </c>
      <c r="D440" s="13">
        <v>42903.850810185184</v>
      </c>
      <c r="E440" s="7">
        <f t="shared" si="26"/>
        <v>2.0601851865649223E-3</v>
      </c>
      <c r="F440" s="1">
        <v>807</v>
      </c>
      <c r="G440" s="1" t="s">
        <v>392</v>
      </c>
      <c r="H440" s="1" t="s">
        <v>146</v>
      </c>
      <c r="I440" s="1" t="s">
        <v>11</v>
      </c>
      <c r="J440" s="1" t="s">
        <v>12</v>
      </c>
      <c r="K440" s="1">
        <v>1987</v>
      </c>
      <c r="L440">
        <f t="shared" ca="1" si="27"/>
        <v>35</v>
      </c>
      <c r="M440" t="str">
        <f t="shared" si="25"/>
        <v>Wed</v>
      </c>
      <c r="N440" t="str">
        <f t="shared" si="24"/>
        <v>Broadway &amp; W 32 St to E 33 St &amp; 2 Ave</v>
      </c>
    </row>
    <row r="441" spans="1:14" ht="15.75" customHeight="1" x14ac:dyDescent="0.35">
      <c r="A441" s="1">
        <v>510876</v>
      </c>
      <c r="B441" s="9">
        <v>42758</v>
      </c>
      <c r="C441" s="13">
        <v>42780.861064814817</v>
      </c>
      <c r="D441" s="13">
        <v>42780.877905092595</v>
      </c>
      <c r="E441" s="7">
        <f t="shared" si="26"/>
        <v>1.6840277778101154E-2</v>
      </c>
      <c r="F441" s="1">
        <v>372</v>
      </c>
      <c r="G441" s="1" t="s">
        <v>51</v>
      </c>
      <c r="H441" s="1" t="s">
        <v>52</v>
      </c>
      <c r="I441" s="1" t="s">
        <v>11</v>
      </c>
      <c r="J441" s="1" t="s">
        <v>18</v>
      </c>
      <c r="K441" s="1">
        <v>1988</v>
      </c>
      <c r="L441">
        <f t="shared" ca="1" si="27"/>
        <v>34</v>
      </c>
      <c r="M441" t="str">
        <f t="shared" si="25"/>
        <v>Mon</v>
      </c>
      <c r="N441" t="str">
        <f t="shared" si="24"/>
        <v>University Pl &amp; E 14 St to Washington Pl &amp; Broadway</v>
      </c>
    </row>
    <row r="442" spans="1:14" ht="15.75" customHeight="1" x14ac:dyDescent="0.35">
      <c r="A442" s="1">
        <v>1432757</v>
      </c>
      <c r="B442" s="9">
        <v>42792</v>
      </c>
      <c r="C442" s="13">
        <v>42900.809189814812</v>
      </c>
      <c r="D442" s="13">
        <v>42900.820625</v>
      </c>
      <c r="E442" s="7">
        <f t="shared" si="26"/>
        <v>1.1435185188020114E-2</v>
      </c>
      <c r="F442" s="1">
        <v>338</v>
      </c>
      <c r="G442" s="1" t="s">
        <v>223</v>
      </c>
      <c r="H442" s="1" t="s">
        <v>274</v>
      </c>
      <c r="I442" s="1" t="s">
        <v>11</v>
      </c>
      <c r="J442" s="1" t="s">
        <v>12</v>
      </c>
      <c r="K442" s="1">
        <v>1965</v>
      </c>
      <c r="L442">
        <f t="shared" ca="1" si="27"/>
        <v>57</v>
      </c>
      <c r="M442" t="str">
        <f t="shared" si="25"/>
        <v>Sun</v>
      </c>
      <c r="N442" t="str">
        <f t="shared" si="24"/>
        <v>MacDougal St &amp; Washington Sq to W 18 St &amp; 6 Ave</v>
      </c>
    </row>
    <row r="443" spans="1:14" ht="15.75" customHeight="1" x14ac:dyDescent="0.35">
      <c r="A443" s="1">
        <v>6788542</v>
      </c>
      <c r="B443" s="9">
        <v>42916</v>
      </c>
      <c r="C443" s="13">
        <v>42845.692071759258</v>
      </c>
      <c r="D443" s="13">
        <v>42845.699826388889</v>
      </c>
      <c r="E443" s="7">
        <f t="shared" si="26"/>
        <v>7.7546296306536533E-3</v>
      </c>
      <c r="F443" s="1">
        <v>1534</v>
      </c>
      <c r="G443" s="1" t="s">
        <v>209</v>
      </c>
      <c r="H443" s="1" t="s">
        <v>142</v>
      </c>
      <c r="I443" s="1" t="s">
        <v>11</v>
      </c>
      <c r="J443" s="1" t="s">
        <v>12</v>
      </c>
      <c r="K443" s="1">
        <v>1993</v>
      </c>
      <c r="L443">
        <f t="shared" ca="1" si="27"/>
        <v>29</v>
      </c>
      <c r="M443" t="str">
        <f t="shared" si="25"/>
        <v>Fri</v>
      </c>
      <c r="N443" t="str">
        <f t="shared" si="24"/>
        <v>W 49 St &amp; 8 Ave to E 10 St &amp; Avenue A</v>
      </c>
    </row>
    <row r="444" spans="1:14" ht="15.75" customHeight="1" x14ac:dyDescent="0.35">
      <c r="A444" s="1">
        <v>6027395</v>
      </c>
      <c r="B444" s="9">
        <v>42903</v>
      </c>
      <c r="C444" s="13">
        <v>42900.295451388891</v>
      </c>
      <c r="D444" s="13">
        <v>42900.299386574072</v>
      </c>
      <c r="E444" s="7">
        <f t="shared" si="26"/>
        <v>3.9351851810351945E-3</v>
      </c>
      <c r="F444" s="1">
        <v>332</v>
      </c>
      <c r="G444" s="1" t="s">
        <v>66</v>
      </c>
      <c r="H444" s="1" t="s">
        <v>118</v>
      </c>
      <c r="I444" s="1" t="s">
        <v>11</v>
      </c>
      <c r="J444" s="1" t="s">
        <v>12</v>
      </c>
      <c r="K444" s="1">
        <v>1990</v>
      </c>
      <c r="L444">
        <f t="shared" ca="1" si="27"/>
        <v>32</v>
      </c>
      <c r="M444" t="str">
        <f t="shared" si="25"/>
        <v>Sat</v>
      </c>
      <c r="N444" t="str">
        <f t="shared" si="24"/>
        <v>W 20 St &amp; 11 Ave to 9 Ave &amp; W 28 St</v>
      </c>
    </row>
    <row r="445" spans="1:14" ht="15.75" customHeight="1" x14ac:dyDescent="0.35">
      <c r="A445" s="1">
        <v>3327599</v>
      </c>
      <c r="B445" s="9">
        <v>42851</v>
      </c>
      <c r="C445" s="13">
        <v>42900.435543981483</v>
      </c>
      <c r="D445" s="13">
        <v>42900.444884259261</v>
      </c>
      <c r="E445" s="7">
        <f t="shared" si="26"/>
        <v>9.340277778392192E-3</v>
      </c>
      <c r="F445" s="1">
        <v>1001</v>
      </c>
      <c r="G445" s="1" t="s">
        <v>42</v>
      </c>
      <c r="H445" s="1" t="s">
        <v>254</v>
      </c>
      <c r="I445" s="1" t="s">
        <v>11</v>
      </c>
      <c r="J445" s="1" t="s">
        <v>12</v>
      </c>
      <c r="K445" s="1">
        <v>1960</v>
      </c>
      <c r="L445">
        <f t="shared" ca="1" si="27"/>
        <v>62</v>
      </c>
      <c r="M445" t="str">
        <f t="shared" si="25"/>
        <v>Wed</v>
      </c>
      <c r="N445" t="str">
        <f t="shared" si="24"/>
        <v>W 17 St &amp; 8 Ave to Pershing Square North</v>
      </c>
    </row>
    <row r="446" spans="1:14" ht="15.75" customHeight="1" x14ac:dyDescent="0.35">
      <c r="A446" s="1">
        <v>4648323</v>
      </c>
      <c r="B446" s="9">
        <v>42877</v>
      </c>
      <c r="C446" s="13">
        <v>42758.695775462962</v>
      </c>
      <c r="D446" s="13">
        <v>42758.700092592589</v>
      </c>
      <c r="E446" s="7">
        <f t="shared" si="26"/>
        <v>4.3171296274522319E-3</v>
      </c>
      <c r="F446" s="1">
        <v>529</v>
      </c>
      <c r="G446" s="1" t="s">
        <v>134</v>
      </c>
      <c r="H446" s="1" t="s">
        <v>393</v>
      </c>
      <c r="I446" s="1" t="s">
        <v>11</v>
      </c>
      <c r="J446" s="1" t="s">
        <v>18</v>
      </c>
      <c r="K446" s="1">
        <v>1990</v>
      </c>
      <c r="L446">
        <f t="shared" ca="1" si="27"/>
        <v>32</v>
      </c>
      <c r="M446" t="str">
        <f t="shared" si="25"/>
        <v>Mon</v>
      </c>
      <c r="N446" t="str">
        <f t="shared" ref="N446:N509" si="28">CONCATENATE(G446, " ", "to"," ", H446)</f>
        <v>Duane St &amp; Greenwich St to Forsyth St &amp; Canal St</v>
      </c>
    </row>
    <row r="447" spans="1:14" ht="15.75" customHeight="1" x14ac:dyDescent="0.35">
      <c r="A447" s="1">
        <v>4793031</v>
      </c>
      <c r="B447" s="9">
        <v>42880</v>
      </c>
      <c r="C447" s="13">
        <v>42792.685729166667</v>
      </c>
      <c r="D447" s="13">
        <v>42792.689652777779</v>
      </c>
      <c r="E447" s="7">
        <f t="shared" si="26"/>
        <v>3.9236111115314998E-3</v>
      </c>
      <c r="F447" s="1">
        <v>909</v>
      </c>
      <c r="G447" s="1" t="s">
        <v>89</v>
      </c>
      <c r="H447" s="1" t="s">
        <v>60</v>
      </c>
      <c r="I447" s="1" t="s">
        <v>11</v>
      </c>
      <c r="J447" s="1" t="s">
        <v>12</v>
      </c>
      <c r="K447" s="1">
        <v>1973</v>
      </c>
      <c r="L447">
        <f t="shared" ca="1" si="27"/>
        <v>49</v>
      </c>
      <c r="M447" t="str">
        <f t="shared" si="25"/>
        <v>Thu</v>
      </c>
      <c r="N447" t="str">
        <f t="shared" si="28"/>
        <v>Greenwich St &amp; W Houston St to W 38 St &amp; 8 Ave</v>
      </c>
    </row>
    <row r="448" spans="1:14" ht="15.75" customHeight="1" x14ac:dyDescent="0.35">
      <c r="A448" s="1">
        <v>1603846</v>
      </c>
      <c r="B448" s="9">
        <v>42797</v>
      </c>
      <c r="C448" s="13">
        <v>42916.629328703704</v>
      </c>
      <c r="D448" s="13">
        <v>42916.647083333337</v>
      </c>
      <c r="E448" s="7">
        <f t="shared" si="26"/>
        <v>1.7754629632690921E-2</v>
      </c>
      <c r="F448" s="1">
        <v>103</v>
      </c>
      <c r="G448" s="1" t="s">
        <v>131</v>
      </c>
      <c r="H448" s="1" t="s">
        <v>219</v>
      </c>
      <c r="I448" s="1" t="s">
        <v>11</v>
      </c>
      <c r="J448" s="1" t="s">
        <v>12</v>
      </c>
      <c r="K448" s="1">
        <v>1976</v>
      </c>
      <c r="L448">
        <f t="shared" ca="1" si="27"/>
        <v>46</v>
      </c>
      <c r="M448" t="str">
        <f t="shared" si="25"/>
        <v>Fri</v>
      </c>
      <c r="N448" t="str">
        <f t="shared" si="28"/>
        <v>Front St &amp; Washington St to Cadman Plaza E &amp; Red Cross Pl</v>
      </c>
    </row>
    <row r="449" spans="1:14" ht="15.75" customHeight="1" x14ac:dyDescent="0.35">
      <c r="A449" s="1">
        <v>6355219</v>
      </c>
      <c r="B449" s="9">
        <v>42909</v>
      </c>
      <c r="C449" s="13">
        <v>42903.500567129631</v>
      </c>
      <c r="D449" s="13">
        <v>42903.50440972222</v>
      </c>
      <c r="E449" s="7">
        <f t="shared" si="26"/>
        <v>3.8425925886258483E-3</v>
      </c>
      <c r="F449" s="1">
        <v>827</v>
      </c>
      <c r="G449" s="1" t="s">
        <v>394</v>
      </c>
      <c r="H449" s="1" t="s">
        <v>395</v>
      </c>
      <c r="I449" s="1" t="s">
        <v>28</v>
      </c>
      <c r="J449" s="1" t="s">
        <v>12</v>
      </c>
      <c r="K449" s="1">
        <v>1995</v>
      </c>
      <c r="L449">
        <f t="shared" ca="1" si="27"/>
        <v>27</v>
      </c>
      <c r="M449" t="str">
        <f t="shared" si="25"/>
        <v>Fri</v>
      </c>
      <c r="N449" t="str">
        <f t="shared" si="28"/>
        <v>45 Rd &amp; 11 St to Center Blvd &amp; Borden Ave</v>
      </c>
    </row>
    <row r="450" spans="1:14" ht="15.75" customHeight="1" x14ac:dyDescent="0.35">
      <c r="A450" s="1">
        <v>4089351</v>
      </c>
      <c r="B450" s="9">
        <v>42866</v>
      </c>
      <c r="C450" s="13">
        <v>42851.703032407408</v>
      </c>
      <c r="D450" s="13">
        <v>42851.714629629627</v>
      </c>
      <c r="E450" s="7">
        <f t="shared" si="26"/>
        <v>1.1597222219279502E-2</v>
      </c>
      <c r="F450" s="1">
        <v>894</v>
      </c>
      <c r="G450" s="1" t="s">
        <v>396</v>
      </c>
      <c r="H450" s="1" t="s">
        <v>158</v>
      </c>
      <c r="I450" s="1" t="s">
        <v>11</v>
      </c>
      <c r="J450" s="1" t="s">
        <v>12</v>
      </c>
      <c r="K450" s="1">
        <v>1967</v>
      </c>
      <c r="L450">
        <f t="shared" ca="1" si="27"/>
        <v>55</v>
      </c>
      <c r="M450" t="str">
        <f t="shared" ref="M450:M513" si="29">TEXT(B450, "ddd")</f>
        <v>Thu</v>
      </c>
      <c r="N450" t="str">
        <f t="shared" si="28"/>
        <v>E 6 St &amp; Avenue D to Forsyth St &amp; Broome St</v>
      </c>
    </row>
    <row r="451" spans="1:14" ht="15.75" customHeight="1" x14ac:dyDescent="0.35">
      <c r="A451" s="1">
        <v>4155251</v>
      </c>
      <c r="B451" s="9">
        <v>42867</v>
      </c>
      <c r="C451" s="13">
        <v>42877.404293981483</v>
      </c>
      <c r="D451" s="13">
        <v>42877.410428240742</v>
      </c>
      <c r="E451" s="7">
        <f t="shared" ref="E451:E514" si="30">D451-C451</f>
        <v>6.1342592598521151E-3</v>
      </c>
      <c r="F451" s="1">
        <v>2635</v>
      </c>
      <c r="G451" s="1" t="s">
        <v>302</v>
      </c>
      <c r="H451" s="1" t="s">
        <v>41</v>
      </c>
      <c r="I451" s="1" t="s">
        <v>28</v>
      </c>
      <c r="J451" s="27" t="s">
        <v>520</v>
      </c>
      <c r="K451" s="26">
        <v>0</v>
      </c>
      <c r="L451">
        <f t="shared" ref="L451:L514" ca="1" si="31">YEAR(NOW())-K451</f>
        <v>2022</v>
      </c>
      <c r="M451" t="str">
        <f t="shared" si="29"/>
        <v>Fri</v>
      </c>
      <c r="N451" t="str">
        <f t="shared" si="28"/>
        <v>Brooklyn Bridge Park - Pier 2 to E 17 St &amp; Broadway</v>
      </c>
    </row>
    <row r="452" spans="1:14" ht="15.75" customHeight="1" x14ac:dyDescent="0.35">
      <c r="A452" s="1">
        <v>1799886</v>
      </c>
      <c r="B452" s="9">
        <v>42803</v>
      </c>
      <c r="C452" s="13">
        <v>42880.717511574076</v>
      </c>
      <c r="D452" s="13">
        <v>42880.728043981479</v>
      </c>
      <c r="E452" s="7">
        <f t="shared" si="30"/>
        <v>1.0532407402934041E-2</v>
      </c>
      <c r="F452" s="1">
        <v>1913</v>
      </c>
      <c r="G452" s="1" t="s">
        <v>397</v>
      </c>
      <c r="H452" s="1" t="s">
        <v>88</v>
      </c>
      <c r="I452" s="1" t="s">
        <v>11</v>
      </c>
      <c r="J452" s="1" t="s">
        <v>12</v>
      </c>
      <c r="K452" s="1">
        <v>1987</v>
      </c>
      <c r="L452">
        <f t="shared" ca="1" si="31"/>
        <v>35</v>
      </c>
      <c r="M452" t="str">
        <f t="shared" si="29"/>
        <v>Thu</v>
      </c>
      <c r="N452" t="str">
        <f t="shared" si="28"/>
        <v>Water - Whitehall Plaza to Hanson Pl &amp; Ashland Pl</v>
      </c>
    </row>
    <row r="453" spans="1:14" ht="15.75" customHeight="1" x14ac:dyDescent="0.35">
      <c r="A453" s="1">
        <v>1898321</v>
      </c>
      <c r="B453" s="9">
        <v>42813</v>
      </c>
      <c r="C453" s="13">
        <v>42797.401562500003</v>
      </c>
      <c r="D453" s="13">
        <v>42797.402754629627</v>
      </c>
      <c r="E453" s="7">
        <f t="shared" si="30"/>
        <v>1.1921296245418489E-3</v>
      </c>
      <c r="F453" s="1">
        <v>599</v>
      </c>
      <c r="G453" s="1" t="s">
        <v>27</v>
      </c>
      <c r="H453" s="1" t="s">
        <v>261</v>
      </c>
      <c r="I453" s="1" t="s">
        <v>11</v>
      </c>
      <c r="J453" s="1" t="s">
        <v>12</v>
      </c>
      <c r="K453" s="1">
        <v>1985</v>
      </c>
      <c r="L453">
        <f t="shared" ca="1" si="31"/>
        <v>37</v>
      </c>
      <c r="M453" t="str">
        <f t="shared" si="29"/>
        <v>Sun</v>
      </c>
      <c r="N453" t="str">
        <f t="shared" si="28"/>
        <v>Central Park S &amp; 6 Ave to W 70 St &amp; Amsterdam Ave</v>
      </c>
    </row>
    <row r="454" spans="1:14" ht="15.75" customHeight="1" x14ac:dyDescent="0.35">
      <c r="A454" s="1">
        <v>2579023</v>
      </c>
      <c r="B454" s="9">
        <v>42835</v>
      </c>
      <c r="C454" s="13">
        <v>42909.472488425927</v>
      </c>
      <c r="D454" s="13">
        <v>42909.482071759259</v>
      </c>
      <c r="E454" s="7">
        <f t="shared" si="30"/>
        <v>9.5833333325572312E-3</v>
      </c>
      <c r="F454" s="1">
        <v>285</v>
      </c>
      <c r="G454" s="1" t="s">
        <v>97</v>
      </c>
      <c r="H454" s="1" t="s">
        <v>63</v>
      </c>
      <c r="I454" s="1" t="s">
        <v>11</v>
      </c>
      <c r="J454" s="1" t="s">
        <v>12</v>
      </c>
      <c r="K454" s="1">
        <v>1992</v>
      </c>
      <c r="L454">
        <f t="shared" ca="1" si="31"/>
        <v>30</v>
      </c>
      <c r="M454" t="str">
        <f t="shared" si="29"/>
        <v>Mon</v>
      </c>
      <c r="N454" t="str">
        <f t="shared" si="28"/>
        <v>W 43 St &amp; 6 Ave to 9 Ave &amp; W 45 St</v>
      </c>
    </row>
    <row r="455" spans="1:14" ht="15.75" customHeight="1" x14ac:dyDescent="0.35">
      <c r="A455" s="1">
        <v>797851</v>
      </c>
      <c r="B455" s="9">
        <v>42769</v>
      </c>
      <c r="C455" s="13">
        <v>42866.531944444447</v>
      </c>
      <c r="D455" s="13">
        <v>42866.542291666665</v>
      </c>
      <c r="E455" s="7">
        <f t="shared" si="30"/>
        <v>1.0347222218115348E-2</v>
      </c>
      <c r="F455" s="1">
        <v>402</v>
      </c>
      <c r="G455" s="1" t="s">
        <v>398</v>
      </c>
      <c r="H455" s="1" t="s">
        <v>163</v>
      </c>
      <c r="I455" s="1" t="s">
        <v>11</v>
      </c>
      <c r="J455" s="1" t="s">
        <v>12</v>
      </c>
      <c r="K455" s="1">
        <v>1972</v>
      </c>
      <c r="L455">
        <f t="shared" ca="1" si="31"/>
        <v>50</v>
      </c>
      <c r="M455" t="str">
        <f t="shared" si="29"/>
        <v>Fri</v>
      </c>
      <c r="N455" t="str">
        <f t="shared" si="28"/>
        <v>5 Ave &amp; 3 St to Dean St &amp; 4 Ave</v>
      </c>
    </row>
    <row r="456" spans="1:14" ht="15.75" customHeight="1" x14ac:dyDescent="0.35">
      <c r="A456" s="1">
        <v>1745464</v>
      </c>
      <c r="B456" s="9">
        <v>42802</v>
      </c>
      <c r="C456" s="13">
        <v>42867.649814814817</v>
      </c>
      <c r="D456" s="13">
        <v>42867.680324074077</v>
      </c>
      <c r="E456" s="7">
        <f t="shared" si="30"/>
        <v>3.050925926072523E-2</v>
      </c>
      <c r="F456" s="1">
        <v>898</v>
      </c>
      <c r="G456" s="1" t="s">
        <v>347</v>
      </c>
      <c r="H456" s="1" t="s">
        <v>110</v>
      </c>
      <c r="I456" s="1" t="s">
        <v>11</v>
      </c>
      <c r="J456" s="1" t="s">
        <v>12</v>
      </c>
      <c r="K456" s="1">
        <v>1981</v>
      </c>
      <c r="L456">
        <f t="shared" ca="1" si="31"/>
        <v>41</v>
      </c>
      <c r="M456" t="str">
        <f t="shared" si="29"/>
        <v>Wed</v>
      </c>
      <c r="N456" t="str">
        <f t="shared" si="28"/>
        <v>E 55 St &amp; Lexington Ave to E 39 St &amp; 2 Ave</v>
      </c>
    </row>
    <row r="457" spans="1:14" ht="15.75" customHeight="1" x14ac:dyDescent="0.35">
      <c r="A457" s="1">
        <v>799092</v>
      </c>
      <c r="B457" s="9">
        <v>42769</v>
      </c>
      <c r="C457" s="13">
        <v>42803.778437499997</v>
      </c>
      <c r="D457" s="13">
        <v>42803.80059027778</v>
      </c>
      <c r="E457" s="7">
        <f t="shared" si="30"/>
        <v>2.2152777783048805E-2</v>
      </c>
      <c r="F457" s="1">
        <v>1572</v>
      </c>
      <c r="G457" s="1" t="s">
        <v>399</v>
      </c>
      <c r="H457" s="1" t="s">
        <v>37</v>
      </c>
      <c r="I457" s="1" t="s">
        <v>11</v>
      </c>
      <c r="J457" s="1" t="s">
        <v>18</v>
      </c>
      <c r="K457" s="1">
        <v>1978</v>
      </c>
      <c r="L457">
        <f t="shared" ca="1" si="31"/>
        <v>44</v>
      </c>
      <c r="M457" t="str">
        <f t="shared" si="29"/>
        <v>Fri</v>
      </c>
      <c r="N457" t="str">
        <f t="shared" si="28"/>
        <v>W 11 St &amp; 6 Ave to 1 Ave &amp; E 68 St</v>
      </c>
    </row>
    <row r="458" spans="1:14" ht="15.75" customHeight="1" x14ac:dyDescent="0.35">
      <c r="A458" s="1">
        <v>3932991</v>
      </c>
      <c r="B458" s="9">
        <v>42863</v>
      </c>
      <c r="C458" s="13">
        <v>42813.616041666668</v>
      </c>
      <c r="D458" s="13">
        <v>42813.622986111113</v>
      </c>
      <c r="E458" s="7">
        <f t="shared" si="30"/>
        <v>6.9444444452528842E-3</v>
      </c>
      <c r="F458" s="1">
        <v>415</v>
      </c>
      <c r="G458" s="1" t="s">
        <v>42</v>
      </c>
      <c r="H458" s="1" t="s">
        <v>363</v>
      </c>
      <c r="I458" s="1" t="s">
        <v>11</v>
      </c>
      <c r="J458" s="1" t="s">
        <v>18</v>
      </c>
      <c r="K458" s="1">
        <v>1986</v>
      </c>
      <c r="L458">
        <f t="shared" ca="1" si="31"/>
        <v>36</v>
      </c>
      <c r="M458" t="str">
        <f t="shared" si="29"/>
        <v>Mon</v>
      </c>
      <c r="N458" t="str">
        <f t="shared" si="28"/>
        <v>W 17 St &amp; 8 Ave to W 27 St &amp; 7 Ave</v>
      </c>
    </row>
    <row r="459" spans="1:14" ht="15.75" customHeight="1" x14ac:dyDescent="0.35">
      <c r="A459" s="1">
        <v>4611157</v>
      </c>
      <c r="B459" s="9">
        <v>42876</v>
      </c>
      <c r="C459" s="13">
        <v>42835.471493055556</v>
      </c>
      <c r="D459" s="13">
        <v>42835.474791666667</v>
      </c>
      <c r="E459" s="7">
        <f t="shared" si="30"/>
        <v>3.2986111109494232E-3</v>
      </c>
      <c r="F459" s="1">
        <v>594</v>
      </c>
      <c r="G459" s="1" t="s">
        <v>159</v>
      </c>
      <c r="H459" s="1" t="s">
        <v>41</v>
      </c>
      <c r="I459" s="1" t="s">
        <v>28</v>
      </c>
      <c r="J459" s="27" t="s">
        <v>520</v>
      </c>
      <c r="K459" s="26">
        <v>0</v>
      </c>
      <c r="L459">
        <f t="shared" ca="1" si="31"/>
        <v>2022</v>
      </c>
      <c r="M459" t="str">
        <f t="shared" si="29"/>
        <v>Sun</v>
      </c>
      <c r="N459" t="str">
        <f t="shared" si="28"/>
        <v>Lafayette St &amp; E 8 St to E 17 St &amp; Broadway</v>
      </c>
    </row>
    <row r="460" spans="1:14" ht="15.75" customHeight="1" x14ac:dyDescent="0.35">
      <c r="A460" s="1">
        <v>2929750</v>
      </c>
      <c r="B460" s="9">
        <v>42842</v>
      </c>
      <c r="C460" s="13">
        <v>42769.288252314815</v>
      </c>
      <c r="D460" s="13">
        <v>42769.292905092596</v>
      </c>
      <c r="E460" s="7">
        <f t="shared" si="30"/>
        <v>4.652777781302575E-3</v>
      </c>
      <c r="F460" s="1">
        <v>270</v>
      </c>
      <c r="G460" s="1" t="s">
        <v>400</v>
      </c>
      <c r="H460" s="1" t="s">
        <v>140</v>
      </c>
      <c r="I460" s="1" t="s">
        <v>11</v>
      </c>
      <c r="J460" s="1" t="s">
        <v>12</v>
      </c>
      <c r="K460" s="1">
        <v>1988</v>
      </c>
      <c r="L460">
        <f t="shared" ca="1" si="31"/>
        <v>34</v>
      </c>
      <c r="M460" t="str">
        <f t="shared" si="29"/>
        <v>Mon</v>
      </c>
      <c r="N460" t="str">
        <f t="shared" si="28"/>
        <v>9 Ave &amp; W 18 St to E 16 St &amp; 5 Ave</v>
      </c>
    </row>
    <row r="461" spans="1:14" ht="15.75" customHeight="1" x14ac:dyDescent="0.35">
      <c r="A461" s="1">
        <v>5126608</v>
      </c>
      <c r="B461" s="9">
        <v>42887</v>
      </c>
      <c r="C461" s="13">
        <v>42802.700949074075</v>
      </c>
      <c r="D461" s="13">
        <v>42802.711354166669</v>
      </c>
      <c r="E461" s="7">
        <f t="shared" si="30"/>
        <v>1.0405092594737653E-2</v>
      </c>
      <c r="F461" s="1">
        <v>442</v>
      </c>
      <c r="G461" s="1" t="s">
        <v>161</v>
      </c>
      <c r="H461" s="1" t="s">
        <v>60</v>
      </c>
      <c r="I461" s="1" t="s">
        <v>11</v>
      </c>
      <c r="J461" s="1" t="s">
        <v>12</v>
      </c>
      <c r="K461" s="1">
        <v>1975</v>
      </c>
      <c r="L461">
        <f t="shared" ca="1" si="31"/>
        <v>47</v>
      </c>
      <c r="M461" t="str">
        <f t="shared" si="29"/>
        <v>Thu</v>
      </c>
      <c r="N461" t="str">
        <f t="shared" si="28"/>
        <v>W 44 St &amp; 5 Ave to W 38 St &amp; 8 Ave</v>
      </c>
    </row>
    <row r="462" spans="1:14" ht="15.75" customHeight="1" x14ac:dyDescent="0.35">
      <c r="A462" s="1">
        <v>5553365</v>
      </c>
      <c r="B462" s="9">
        <v>42895</v>
      </c>
      <c r="C462" s="13">
        <v>42769.320254629631</v>
      </c>
      <c r="D462" s="13">
        <v>42769.338449074072</v>
      </c>
      <c r="E462" s="7">
        <f t="shared" si="30"/>
        <v>1.8194444441178348E-2</v>
      </c>
      <c r="F462" s="1">
        <v>493</v>
      </c>
      <c r="G462" s="1" t="s">
        <v>238</v>
      </c>
      <c r="H462" s="1" t="s">
        <v>309</v>
      </c>
      <c r="I462" s="1" t="s">
        <v>11</v>
      </c>
      <c r="J462" s="1" t="s">
        <v>12</v>
      </c>
      <c r="K462" s="1">
        <v>1992</v>
      </c>
      <c r="L462">
        <f t="shared" ca="1" si="31"/>
        <v>30</v>
      </c>
      <c r="M462" t="str">
        <f t="shared" si="29"/>
        <v>Fri</v>
      </c>
      <c r="N462" t="str">
        <f t="shared" si="28"/>
        <v>E 102 St &amp; 1 Ave to E 81 St &amp; York Ave</v>
      </c>
    </row>
    <row r="463" spans="1:14" ht="15.75" customHeight="1" x14ac:dyDescent="0.35">
      <c r="A463" s="1">
        <v>3962988</v>
      </c>
      <c r="B463" s="9">
        <v>42864</v>
      </c>
      <c r="C463" s="13">
        <v>42863.726388888892</v>
      </c>
      <c r="D463" s="13">
        <v>42863.731192129628</v>
      </c>
      <c r="E463" s="7">
        <f t="shared" si="30"/>
        <v>4.8032407357823104E-3</v>
      </c>
      <c r="F463" s="1">
        <v>509</v>
      </c>
      <c r="G463" s="1" t="s">
        <v>204</v>
      </c>
      <c r="H463" s="1" t="s">
        <v>363</v>
      </c>
      <c r="I463" s="1" t="s">
        <v>11</v>
      </c>
      <c r="J463" s="1" t="s">
        <v>18</v>
      </c>
      <c r="K463" s="1">
        <v>1993</v>
      </c>
      <c r="L463">
        <f t="shared" ca="1" si="31"/>
        <v>29</v>
      </c>
      <c r="M463" t="str">
        <f t="shared" si="29"/>
        <v>Tue</v>
      </c>
      <c r="N463" t="str">
        <f t="shared" si="28"/>
        <v>Christopher St &amp; Greenwich St to W 27 St &amp; 7 Ave</v>
      </c>
    </row>
    <row r="464" spans="1:14" ht="15.75" customHeight="1" x14ac:dyDescent="0.35">
      <c r="A464" s="1">
        <v>6376222</v>
      </c>
      <c r="B464" s="9">
        <v>42909</v>
      </c>
      <c r="C464" s="13">
        <v>42876.622534722221</v>
      </c>
      <c r="D464" s="13">
        <v>42876.62940972222</v>
      </c>
      <c r="E464" s="7">
        <f t="shared" si="30"/>
        <v>6.8749999991268851E-3</v>
      </c>
      <c r="F464" s="1">
        <v>345</v>
      </c>
      <c r="G464" s="1" t="s">
        <v>401</v>
      </c>
      <c r="H464" s="1" t="s">
        <v>402</v>
      </c>
      <c r="I464" s="1" t="s">
        <v>11</v>
      </c>
      <c r="J464" s="1" t="s">
        <v>12</v>
      </c>
      <c r="K464" s="1">
        <v>1982</v>
      </c>
      <c r="L464">
        <f t="shared" ca="1" si="31"/>
        <v>40</v>
      </c>
      <c r="M464" t="str">
        <f t="shared" si="29"/>
        <v>Fri</v>
      </c>
      <c r="N464" t="str">
        <f t="shared" si="28"/>
        <v>Meserole Ave &amp; Manhattan Ave to Berry St &amp; N 8 St</v>
      </c>
    </row>
    <row r="465" spans="1:14" ht="15.75" customHeight="1" x14ac:dyDescent="0.35">
      <c r="A465" s="1">
        <v>3694433</v>
      </c>
      <c r="B465" s="9">
        <v>42858</v>
      </c>
      <c r="C465" s="13">
        <v>42842.382071759261</v>
      </c>
      <c r="D465" s="13">
        <v>42842.385196759256</v>
      </c>
      <c r="E465" s="7">
        <f t="shared" si="30"/>
        <v>3.1249999956344254E-3</v>
      </c>
      <c r="F465" s="1">
        <v>1539</v>
      </c>
      <c r="G465" s="1" t="s">
        <v>403</v>
      </c>
      <c r="H465" s="1" t="s">
        <v>64</v>
      </c>
      <c r="I465" s="1" t="s">
        <v>11</v>
      </c>
      <c r="J465" s="1" t="s">
        <v>12</v>
      </c>
      <c r="K465" s="1">
        <v>1987</v>
      </c>
      <c r="L465">
        <f t="shared" ca="1" si="31"/>
        <v>35</v>
      </c>
      <c r="M465" t="str">
        <f t="shared" si="29"/>
        <v>Wed</v>
      </c>
      <c r="N465" t="str">
        <f t="shared" si="28"/>
        <v>Monroe St &amp; Classon Ave to Grand St &amp; Elizabeth St</v>
      </c>
    </row>
    <row r="466" spans="1:14" ht="15.75" customHeight="1" x14ac:dyDescent="0.35">
      <c r="A466" s="1">
        <v>3163527</v>
      </c>
      <c r="B466" s="9">
        <v>42847</v>
      </c>
      <c r="C466" s="13">
        <v>42887.721099537041</v>
      </c>
      <c r="D466" s="13">
        <v>42887.726226851853</v>
      </c>
      <c r="E466" s="7">
        <f t="shared" si="30"/>
        <v>5.1273148128530011E-3</v>
      </c>
      <c r="F466" s="1">
        <v>341</v>
      </c>
      <c r="G466" s="1" t="s">
        <v>404</v>
      </c>
      <c r="H466" s="1" t="s">
        <v>80</v>
      </c>
      <c r="I466" s="1" t="s">
        <v>11</v>
      </c>
      <c r="J466" s="1" t="s">
        <v>12</v>
      </c>
      <c r="K466" s="1">
        <v>1959</v>
      </c>
      <c r="L466">
        <f t="shared" ca="1" si="31"/>
        <v>63</v>
      </c>
      <c r="M466" t="str">
        <f t="shared" si="29"/>
        <v>Sat</v>
      </c>
      <c r="N466" t="str">
        <f t="shared" si="28"/>
        <v>Eckford St &amp; Engert Ave to N 8 St &amp; Driggs Ave</v>
      </c>
    </row>
    <row r="467" spans="1:14" ht="15.75" customHeight="1" x14ac:dyDescent="0.35">
      <c r="A467" s="1">
        <v>5368899</v>
      </c>
      <c r="B467" s="9">
        <v>42891</v>
      </c>
      <c r="C467" s="13">
        <v>42895.385787037034</v>
      </c>
      <c r="D467" s="13">
        <v>42895.391493055555</v>
      </c>
      <c r="E467" s="7">
        <f t="shared" si="30"/>
        <v>5.7060185208683833E-3</v>
      </c>
      <c r="F467" s="1">
        <v>422</v>
      </c>
      <c r="G467" s="1" t="s">
        <v>155</v>
      </c>
      <c r="H467" s="1" t="s">
        <v>366</v>
      </c>
      <c r="I467" s="1" t="s">
        <v>11</v>
      </c>
      <c r="J467" s="1" t="s">
        <v>18</v>
      </c>
      <c r="K467" s="1">
        <v>1988</v>
      </c>
      <c r="L467">
        <f t="shared" ca="1" si="31"/>
        <v>34</v>
      </c>
      <c r="M467" t="str">
        <f t="shared" si="29"/>
        <v>Mon</v>
      </c>
      <c r="N467" t="str">
        <f t="shared" si="28"/>
        <v>University Pl &amp; E 8 St to E 11 St &amp; 1 Ave</v>
      </c>
    </row>
    <row r="468" spans="1:14" ht="15.75" customHeight="1" x14ac:dyDescent="0.35">
      <c r="A468" s="1">
        <v>272434</v>
      </c>
      <c r="B468" s="9">
        <v>42748</v>
      </c>
      <c r="C468" s="13">
        <v>42864.368900462963</v>
      </c>
      <c r="D468" s="13">
        <v>42864.374803240738</v>
      </c>
      <c r="E468" s="7">
        <f t="shared" si="30"/>
        <v>5.9027777751907706E-3</v>
      </c>
      <c r="F468" s="1">
        <v>476</v>
      </c>
      <c r="G468" s="1" t="s">
        <v>254</v>
      </c>
      <c r="H468" s="1" t="s">
        <v>405</v>
      </c>
      <c r="I468" s="1" t="s">
        <v>11</v>
      </c>
      <c r="J468" s="1" t="s">
        <v>12</v>
      </c>
      <c r="K468" s="1">
        <v>1988</v>
      </c>
      <c r="L468">
        <f t="shared" ca="1" si="31"/>
        <v>34</v>
      </c>
      <c r="M468" t="str">
        <f t="shared" si="29"/>
        <v>Fri</v>
      </c>
      <c r="N468" t="str">
        <f t="shared" si="28"/>
        <v>Pershing Square North to E 58 St &amp; 3 Ave</v>
      </c>
    </row>
    <row r="469" spans="1:14" ht="15.75" customHeight="1" x14ac:dyDescent="0.35">
      <c r="A469" s="1">
        <v>3575288</v>
      </c>
      <c r="B469" s="9">
        <v>42856</v>
      </c>
      <c r="C469" s="13">
        <v>42909.72625</v>
      </c>
      <c r="D469" s="13">
        <v>42909.730243055557</v>
      </c>
      <c r="E469" s="7">
        <f t="shared" si="30"/>
        <v>3.9930555576574989E-3</v>
      </c>
      <c r="F469" s="1">
        <v>2017</v>
      </c>
      <c r="G469" s="1" t="s">
        <v>133</v>
      </c>
      <c r="H469" s="1" t="s">
        <v>220</v>
      </c>
      <c r="I469" s="1" t="s">
        <v>28</v>
      </c>
      <c r="J469" s="27" t="s">
        <v>520</v>
      </c>
      <c r="K469" s="26">
        <v>0</v>
      </c>
      <c r="L469">
        <f t="shared" ca="1" si="31"/>
        <v>2022</v>
      </c>
      <c r="M469" t="str">
        <f t="shared" si="29"/>
        <v>Mon</v>
      </c>
      <c r="N469" t="str">
        <f t="shared" si="28"/>
        <v>Broadway &amp; W 51 St to W 13 St &amp; 5 Ave</v>
      </c>
    </row>
    <row r="470" spans="1:14" ht="15.75" customHeight="1" x14ac:dyDescent="0.35">
      <c r="A470" s="1">
        <v>2320669</v>
      </c>
      <c r="B470" s="9">
        <v>42828</v>
      </c>
      <c r="C470" s="13">
        <v>42858.402673611112</v>
      </c>
      <c r="D470" s="13">
        <v>42858.420486111114</v>
      </c>
      <c r="E470" s="7">
        <f t="shared" si="30"/>
        <v>1.7812500002037268E-2</v>
      </c>
      <c r="F470" s="1">
        <v>260</v>
      </c>
      <c r="G470" s="1" t="s">
        <v>92</v>
      </c>
      <c r="H470" s="1" t="s">
        <v>334</v>
      </c>
      <c r="I470" s="1" t="s">
        <v>11</v>
      </c>
      <c r="J470" s="1" t="s">
        <v>12</v>
      </c>
      <c r="K470" s="1">
        <v>1975</v>
      </c>
      <c r="L470">
        <f t="shared" ca="1" si="31"/>
        <v>47</v>
      </c>
      <c r="M470" t="str">
        <f t="shared" si="29"/>
        <v>Mon</v>
      </c>
      <c r="N470" t="str">
        <f t="shared" si="28"/>
        <v>W 13 St &amp; Hudson St to W 20 St &amp; 7 Ave</v>
      </c>
    </row>
    <row r="471" spans="1:14" ht="15.75" customHeight="1" x14ac:dyDescent="0.35">
      <c r="A471" s="1">
        <v>4370534</v>
      </c>
      <c r="B471" s="9">
        <v>42872</v>
      </c>
      <c r="C471" s="13">
        <v>42847.453750000001</v>
      </c>
      <c r="D471" s="13">
        <v>42847.457696759258</v>
      </c>
      <c r="E471" s="7">
        <f t="shared" si="30"/>
        <v>3.9467592578148469E-3</v>
      </c>
      <c r="F471" s="1">
        <v>445</v>
      </c>
      <c r="G471" s="1" t="s">
        <v>303</v>
      </c>
      <c r="H471" s="1" t="s">
        <v>323</v>
      </c>
      <c r="I471" s="1" t="s">
        <v>11</v>
      </c>
      <c r="J471" s="1" t="s">
        <v>12</v>
      </c>
      <c r="K471" s="1">
        <v>1973</v>
      </c>
      <c r="L471">
        <f t="shared" ca="1" si="31"/>
        <v>49</v>
      </c>
      <c r="M471" t="str">
        <f t="shared" si="29"/>
        <v>Wed</v>
      </c>
      <c r="N471" t="str">
        <f t="shared" si="28"/>
        <v>Cadman Plaza E &amp; Tillary St to Hicks St &amp; Montague St</v>
      </c>
    </row>
    <row r="472" spans="1:14" ht="15.75" customHeight="1" x14ac:dyDescent="0.35">
      <c r="A472" s="1">
        <v>2647378</v>
      </c>
      <c r="B472" s="9">
        <v>42836</v>
      </c>
      <c r="C472" s="13">
        <v>42891.901250000003</v>
      </c>
      <c r="D472" s="13">
        <v>42891.906134259261</v>
      </c>
      <c r="E472" s="7">
        <f t="shared" si="30"/>
        <v>4.8842592586879618E-3</v>
      </c>
      <c r="F472" s="1">
        <v>1022</v>
      </c>
      <c r="G472" s="1" t="s">
        <v>63</v>
      </c>
      <c r="H472" s="1" t="s">
        <v>206</v>
      </c>
      <c r="I472" s="1" t="s">
        <v>11</v>
      </c>
      <c r="J472" s="1" t="s">
        <v>12</v>
      </c>
      <c r="K472" s="1">
        <v>1975</v>
      </c>
      <c r="L472">
        <f t="shared" ca="1" si="31"/>
        <v>47</v>
      </c>
      <c r="M472" t="str">
        <f t="shared" si="29"/>
        <v>Tue</v>
      </c>
      <c r="N472" t="str">
        <f t="shared" si="28"/>
        <v>9 Ave &amp; W 45 St to W 53 St &amp; 10 Ave</v>
      </c>
    </row>
    <row r="473" spans="1:14" ht="15.75" customHeight="1" x14ac:dyDescent="0.35">
      <c r="A473" s="1">
        <v>1964284</v>
      </c>
      <c r="B473" s="9">
        <v>42815</v>
      </c>
      <c r="C473" s="13">
        <v>42748.717476851853</v>
      </c>
      <c r="D473" s="13">
        <v>42748.722986111112</v>
      </c>
      <c r="E473" s="7">
        <f t="shared" si="30"/>
        <v>5.5092592592700385E-3</v>
      </c>
      <c r="F473" s="1">
        <v>454</v>
      </c>
      <c r="G473" s="1" t="s">
        <v>129</v>
      </c>
      <c r="H473" s="1" t="s">
        <v>373</v>
      </c>
      <c r="I473" s="1" t="s">
        <v>11</v>
      </c>
      <c r="J473" s="1" t="s">
        <v>12</v>
      </c>
      <c r="K473" s="1">
        <v>1963</v>
      </c>
      <c r="L473">
        <f t="shared" ca="1" si="31"/>
        <v>59</v>
      </c>
      <c r="M473" t="str">
        <f t="shared" si="29"/>
        <v>Tue</v>
      </c>
      <c r="N473" t="str">
        <f t="shared" si="28"/>
        <v>MacDougal St &amp; Prince St to W 21 St &amp; 6 Ave</v>
      </c>
    </row>
    <row r="474" spans="1:14" ht="15.75" customHeight="1" x14ac:dyDescent="0.35">
      <c r="A474" s="1">
        <v>120263</v>
      </c>
      <c r="B474" s="9">
        <v>42741</v>
      </c>
      <c r="C474" s="13">
        <v>42856.430706018517</v>
      </c>
      <c r="D474" s="13">
        <v>42856.454062500001</v>
      </c>
      <c r="E474" s="7">
        <f t="shared" si="30"/>
        <v>2.3356481484370306E-2</v>
      </c>
      <c r="F474" s="1">
        <v>610</v>
      </c>
      <c r="G474" s="1" t="s">
        <v>60</v>
      </c>
      <c r="H474" s="1" t="s">
        <v>66</v>
      </c>
      <c r="I474" s="1" t="s">
        <v>11</v>
      </c>
      <c r="J474" s="1" t="s">
        <v>12</v>
      </c>
      <c r="K474" s="1">
        <v>1979</v>
      </c>
      <c r="L474">
        <f t="shared" ca="1" si="31"/>
        <v>43</v>
      </c>
      <c r="M474" t="str">
        <f t="shared" si="29"/>
        <v>Fri</v>
      </c>
      <c r="N474" t="str">
        <f t="shared" si="28"/>
        <v>W 38 St &amp; 8 Ave to W 20 St &amp; 11 Ave</v>
      </c>
    </row>
    <row r="475" spans="1:14" ht="15.75" customHeight="1" x14ac:dyDescent="0.35">
      <c r="A475" s="1">
        <v>485112</v>
      </c>
      <c r="B475" s="9">
        <v>42757</v>
      </c>
      <c r="C475" s="13">
        <v>42828.397337962961</v>
      </c>
      <c r="D475" s="13">
        <v>42828.400358796294</v>
      </c>
      <c r="E475" s="7">
        <f t="shared" si="30"/>
        <v>3.0208333337213844E-3</v>
      </c>
      <c r="F475" s="1">
        <v>269</v>
      </c>
      <c r="G475" s="1" t="s">
        <v>406</v>
      </c>
      <c r="H475" s="1" t="s">
        <v>407</v>
      </c>
      <c r="I475" s="1" t="s">
        <v>11</v>
      </c>
      <c r="J475" s="1" t="s">
        <v>18</v>
      </c>
      <c r="K475" s="1">
        <v>1981</v>
      </c>
      <c r="L475">
        <f t="shared" ca="1" si="31"/>
        <v>41</v>
      </c>
      <c r="M475" t="str">
        <f t="shared" si="29"/>
        <v>Sun</v>
      </c>
      <c r="N475" t="str">
        <f t="shared" si="28"/>
        <v>Graham Ave &amp; Grand St to Metropolitan Ave &amp; Meeker Ave</v>
      </c>
    </row>
    <row r="476" spans="1:14" ht="15.75" customHeight="1" x14ac:dyDescent="0.35">
      <c r="A476" s="1">
        <v>5575264</v>
      </c>
      <c r="B476" s="9">
        <v>42895</v>
      </c>
      <c r="C476" s="13">
        <v>42872.551516203705</v>
      </c>
      <c r="D476" s="13">
        <v>42872.55667824074</v>
      </c>
      <c r="E476" s="7">
        <f t="shared" si="30"/>
        <v>5.1620370359160006E-3</v>
      </c>
      <c r="F476" s="1">
        <v>371</v>
      </c>
      <c r="G476" s="1" t="s">
        <v>140</v>
      </c>
      <c r="H476" s="1" t="s">
        <v>249</v>
      </c>
      <c r="I476" s="1" t="s">
        <v>11</v>
      </c>
      <c r="J476" s="1" t="s">
        <v>12</v>
      </c>
      <c r="K476" s="1">
        <v>1966</v>
      </c>
      <c r="L476">
        <f t="shared" ca="1" si="31"/>
        <v>56</v>
      </c>
      <c r="M476" t="str">
        <f t="shared" si="29"/>
        <v>Fri</v>
      </c>
      <c r="N476" t="str">
        <f t="shared" si="28"/>
        <v>E 16 St &amp; 5 Ave to 6 Ave &amp; W 33 St</v>
      </c>
    </row>
    <row r="477" spans="1:14" ht="15.75" customHeight="1" x14ac:dyDescent="0.35">
      <c r="A477" s="1">
        <v>4774471</v>
      </c>
      <c r="B477" s="9">
        <v>42879</v>
      </c>
      <c r="C477" s="13">
        <v>42836.690682870372</v>
      </c>
      <c r="D477" s="13">
        <v>42836.702523148146</v>
      </c>
      <c r="E477" s="7">
        <f t="shared" si="30"/>
        <v>1.1840277773444541E-2</v>
      </c>
      <c r="F477" s="1">
        <v>1646</v>
      </c>
      <c r="G477" s="1" t="s">
        <v>363</v>
      </c>
      <c r="H477" s="1" t="s">
        <v>408</v>
      </c>
      <c r="I477" s="1" t="s">
        <v>11</v>
      </c>
      <c r="J477" s="1" t="s">
        <v>12</v>
      </c>
      <c r="K477" s="1">
        <v>1965</v>
      </c>
      <c r="L477">
        <f t="shared" ca="1" si="31"/>
        <v>57</v>
      </c>
      <c r="M477" t="str">
        <f t="shared" si="29"/>
        <v>Wed</v>
      </c>
      <c r="N477" t="str">
        <f t="shared" si="28"/>
        <v>W 27 St &amp; 7 Ave to W 95 St &amp; Broadway</v>
      </c>
    </row>
    <row r="478" spans="1:14" ht="15.75" customHeight="1" x14ac:dyDescent="0.35">
      <c r="A478" s="1">
        <v>4589251</v>
      </c>
      <c r="B478" s="9">
        <v>42876</v>
      </c>
      <c r="C478" s="13">
        <v>42815.828564814816</v>
      </c>
      <c r="D478" s="13">
        <v>42815.833819444444</v>
      </c>
      <c r="E478" s="7">
        <f t="shared" si="30"/>
        <v>5.2546296283253469E-3</v>
      </c>
      <c r="F478" s="1">
        <v>1641</v>
      </c>
      <c r="G478" s="1" t="s">
        <v>144</v>
      </c>
      <c r="H478" s="1" t="s">
        <v>144</v>
      </c>
      <c r="I478" s="1" t="s">
        <v>11</v>
      </c>
      <c r="J478" s="1" t="s">
        <v>18</v>
      </c>
      <c r="K478" s="1">
        <v>1978</v>
      </c>
      <c r="L478">
        <f t="shared" ca="1" si="31"/>
        <v>44</v>
      </c>
      <c r="M478" t="str">
        <f t="shared" si="29"/>
        <v>Sun</v>
      </c>
      <c r="N478" t="str">
        <f t="shared" si="28"/>
        <v>Barclay St &amp; Church St to Barclay St &amp; Church St</v>
      </c>
    </row>
    <row r="479" spans="1:14" ht="15.75" customHeight="1" x14ac:dyDescent="0.35">
      <c r="A479" s="1">
        <v>6536890</v>
      </c>
      <c r="B479" s="9">
        <v>42912</v>
      </c>
      <c r="C479" s="13">
        <v>42741.75917824074</v>
      </c>
      <c r="D479" s="13">
        <v>42741.766250000001</v>
      </c>
      <c r="E479" s="7">
        <f t="shared" si="30"/>
        <v>7.07175926072523E-3</v>
      </c>
      <c r="F479" s="1">
        <v>1551</v>
      </c>
      <c r="G479" s="1" t="s">
        <v>248</v>
      </c>
      <c r="H479" s="1" t="s">
        <v>409</v>
      </c>
      <c r="I479" s="1" t="s">
        <v>11</v>
      </c>
      <c r="J479" s="1" t="s">
        <v>12</v>
      </c>
      <c r="K479" s="1">
        <v>1994</v>
      </c>
      <c r="L479">
        <f t="shared" ca="1" si="31"/>
        <v>28</v>
      </c>
      <c r="M479" t="str">
        <f t="shared" si="29"/>
        <v>Mon</v>
      </c>
      <c r="N479" t="str">
        <f t="shared" si="28"/>
        <v>W 41 St &amp; 8 Ave to 21 St &amp; Queens Plaza North</v>
      </c>
    </row>
    <row r="480" spans="1:14" ht="15.75" customHeight="1" x14ac:dyDescent="0.35">
      <c r="A480" s="1">
        <v>3694987</v>
      </c>
      <c r="B480" s="9">
        <v>42858</v>
      </c>
      <c r="C480" s="13">
        <v>42757.551203703704</v>
      </c>
      <c r="D480" s="13">
        <v>42757.554328703707</v>
      </c>
      <c r="E480" s="7">
        <f t="shared" si="30"/>
        <v>3.125000002910383E-3</v>
      </c>
      <c r="F480" s="1">
        <v>342</v>
      </c>
      <c r="G480" s="1" t="s">
        <v>353</v>
      </c>
      <c r="H480" s="1" t="s">
        <v>312</v>
      </c>
      <c r="I480" s="1" t="s">
        <v>11</v>
      </c>
      <c r="J480" s="1" t="s">
        <v>12</v>
      </c>
      <c r="K480" s="1">
        <v>1990</v>
      </c>
      <c r="L480">
        <f t="shared" ca="1" si="31"/>
        <v>32</v>
      </c>
      <c r="M480" t="str">
        <f t="shared" si="29"/>
        <v>Wed</v>
      </c>
      <c r="N480" t="str">
        <f t="shared" si="28"/>
        <v>W 25 St &amp; 6 Ave to W 13 St &amp; 6 Ave</v>
      </c>
    </row>
    <row r="481" spans="1:14" ht="15.75" customHeight="1" x14ac:dyDescent="0.35">
      <c r="A481" s="1">
        <v>6297900</v>
      </c>
      <c r="B481" s="9">
        <v>42908</v>
      </c>
      <c r="C481" s="13">
        <v>42895.653645833336</v>
      </c>
      <c r="D481" s="13">
        <v>42895.657951388886</v>
      </c>
      <c r="E481" s="7">
        <f t="shared" si="30"/>
        <v>4.3055555506725796E-3</v>
      </c>
      <c r="F481" s="1">
        <v>1176</v>
      </c>
      <c r="G481" s="1" t="s">
        <v>191</v>
      </c>
      <c r="H481" s="1" t="s">
        <v>144</v>
      </c>
      <c r="I481" s="1" t="s">
        <v>11</v>
      </c>
      <c r="J481" s="1" t="s">
        <v>12</v>
      </c>
      <c r="K481" s="1">
        <v>1971</v>
      </c>
      <c r="L481">
        <f t="shared" ca="1" si="31"/>
        <v>51</v>
      </c>
      <c r="M481" t="str">
        <f t="shared" si="29"/>
        <v>Thu</v>
      </c>
      <c r="N481" t="str">
        <f t="shared" si="28"/>
        <v>York St &amp; Jay St to Barclay St &amp; Church St</v>
      </c>
    </row>
    <row r="482" spans="1:14" ht="15.75" customHeight="1" x14ac:dyDescent="0.35">
      <c r="A482" s="1">
        <v>6276441</v>
      </c>
      <c r="B482" s="9">
        <v>42908</v>
      </c>
      <c r="C482" s="13">
        <v>42879.807118055556</v>
      </c>
      <c r="D482" s="13">
        <v>42879.826168981483</v>
      </c>
      <c r="E482" s="7">
        <f t="shared" si="30"/>
        <v>1.9050925926421769E-2</v>
      </c>
      <c r="F482" s="1">
        <v>2245</v>
      </c>
      <c r="G482" s="1" t="s">
        <v>410</v>
      </c>
      <c r="H482" s="1" t="s">
        <v>51</v>
      </c>
      <c r="I482" s="1" t="s">
        <v>11</v>
      </c>
      <c r="J482" s="1" t="s">
        <v>12</v>
      </c>
      <c r="K482" s="1">
        <v>1990</v>
      </c>
      <c r="L482">
        <f t="shared" ca="1" si="31"/>
        <v>32</v>
      </c>
      <c r="M482" t="str">
        <f t="shared" si="29"/>
        <v>Thu</v>
      </c>
      <c r="N482" t="str">
        <f t="shared" si="28"/>
        <v>West End Ave &amp; W 107 St to University Pl &amp; E 14 St</v>
      </c>
    </row>
    <row r="483" spans="1:14" ht="15.75" customHeight="1" x14ac:dyDescent="0.35">
      <c r="A483" s="1">
        <v>4228605</v>
      </c>
      <c r="B483" s="9">
        <v>42870</v>
      </c>
      <c r="C483" s="13">
        <v>42876.409733796296</v>
      </c>
      <c r="D483" s="13">
        <v>42876.428738425922</v>
      </c>
      <c r="E483" s="7">
        <f t="shared" si="30"/>
        <v>1.9004629626579117E-2</v>
      </c>
      <c r="F483" s="1">
        <v>1060</v>
      </c>
      <c r="G483" s="1" t="s">
        <v>226</v>
      </c>
      <c r="H483" s="1" t="s">
        <v>47</v>
      </c>
      <c r="I483" s="1" t="s">
        <v>11</v>
      </c>
      <c r="J483" s="1" t="s">
        <v>12</v>
      </c>
      <c r="K483" s="1">
        <v>1960</v>
      </c>
      <c r="L483">
        <f t="shared" ca="1" si="31"/>
        <v>62</v>
      </c>
      <c r="M483" t="str">
        <f t="shared" si="29"/>
        <v>Mon</v>
      </c>
      <c r="N483" t="str">
        <f t="shared" si="28"/>
        <v>W 42 St &amp; 8 Ave to E 72 St &amp; York Ave</v>
      </c>
    </row>
    <row r="484" spans="1:14" ht="15.75" customHeight="1" x14ac:dyDescent="0.35">
      <c r="A484" s="1">
        <v>6054536</v>
      </c>
      <c r="B484" s="9">
        <v>42904</v>
      </c>
      <c r="C484" s="13">
        <v>42912.73</v>
      </c>
      <c r="D484" s="13">
        <v>42912.74795138889</v>
      </c>
      <c r="E484" s="7">
        <f t="shared" si="30"/>
        <v>1.7951388887013309E-2</v>
      </c>
      <c r="F484" s="1">
        <v>151</v>
      </c>
      <c r="G484" s="1" t="s">
        <v>71</v>
      </c>
      <c r="H484" s="1" t="s">
        <v>56</v>
      </c>
      <c r="I484" s="1" t="s">
        <v>11</v>
      </c>
      <c r="J484" s="1" t="s">
        <v>12</v>
      </c>
      <c r="K484" s="1">
        <v>1981</v>
      </c>
      <c r="L484">
        <f t="shared" ca="1" si="31"/>
        <v>41</v>
      </c>
      <c r="M484" t="str">
        <f t="shared" si="29"/>
        <v>Sun</v>
      </c>
      <c r="N484" t="str">
        <f t="shared" si="28"/>
        <v>Rivington St &amp; Chrystie St to Mott St &amp; Prince St</v>
      </c>
    </row>
    <row r="485" spans="1:14" ht="15.75" customHeight="1" x14ac:dyDescent="0.35">
      <c r="A485" s="1">
        <v>4064209</v>
      </c>
      <c r="B485" s="9">
        <v>42865</v>
      </c>
      <c r="C485" s="13">
        <v>42858.409675925926</v>
      </c>
      <c r="D485" s="13">
        <v>42858.413634259261</v>
      </c>
      <c r="E485" s="7">
        <f t="shared" si="30"/>
        <v>3.9583333345944993E-3</v>
      </c>
      <c r="F485" s="1">
        <v>337</v>
      </c>
      <c r="G485" s="1" t="s">
        <v>248</v>
      </c>
      <c r="H485" s="1" t="s">
        <v>411</v>
      </c>
      <c r="I485" s="1" t="s">
        <v>11</v>
      </c>
      <c r="J485" s="1" t="s">
        <v>18</v>
      </c>
      <c r="K485" s="1">
        <v>1970</v>
      </c>
      <c r="L485">
        <f t="shared" ca="1" si="31"/>
        <v>52</v>
      </c>
      <c r="M485" t="str">
        <f t="shared" si="29"/>
        <v>Wed</v>
      </c>
      <c r="N485" t="str">
        <f t="shared" si="28"/>
        <v>W 41 St &amp; 8 Ave to W 37 St &amp; 5 Ave</v>
      </c>
    </row>
    <row r="486" spans="1:14" ht="15.75" customHeight="1" x14ac:dyDescent="0.35">
      <c r="A486" s="1">
        <v>2880543</v>
      </c>
      <c r="B486" s="9">
        <v>42841</v>
      </c>
      <c r="C486" s="13">
        <v>42908.579421296294</v>
      </c>
      <c r="D486" s="13">
        <v>42908.593032407407</v>
      </c>
      <c r="E486" s="7">
        <f t="shared" si="30"/>
        <v>1.361111111327773E-2</v>
      </c>
      <c r="F486" s="1">
        <v>1703</v>
      </c>
      <c r="G486" s="1" t="s">
        <v>412</v>
      </c>
      <c r="H486" s="1" t="s">
        <v>301</v>
      </c>
      <c r="I486" s="1" t="s">
        <v>11</v>
      </c>
      <c r="J486" s="1" t="s">
        <v>12</v>
      </c>
      <c r="K486" s="1">
        <v>1993</v>
      </c>
      <c r="L486">
        <f t="shared" ca="1" si="31"/>
        <v>29</v>
      </c>
      <c r="M486" t="str">
        <f t="shared" si="29"/>
        <v>Sun</v>
      </c>
      <c r="N486" t="str">
        <f t="shared" si="28"/>
        <v>Graham Ave &amp; Herbert St to E 25 St &amp; 1 Ave</v>
      </c>
    </row>
    <row r="487" spans="1:14" ht="15.75" customHeight="1" x14ac:dyDescent="0.35">
      <c r="A487" s="1">
        <v>1500135</v>
      </c>
      <c r="B487" s="9">
        <v>42794</v>
      </c>
      <c r="C487" s="13">
        <v>42908.330069444448</v>
      </c>
      <c r="D487" s="13">
        <v>42908.356064814812</v>
      </c>
      <c r="E487" s="7">
        <f t="shared" si="30"/>
        <v>2.5995370364398696E-2</v>
      </c>
      <c r="F487" s="1">
        <v>543</v>
      </c>
      <c r="G487" s="1" t="s">
        <v>82</v>
      </c>
      <c r="H487" s="1" t="s">
        <v>266</v>
      </c>
      <c r="I487" s="1" t="s">
        <v>11</v>
      </c>
      <c r="J487" s="1" t="s">
        <v>12</v>
      </c>
      <c r="K487" s="1">
        <v>1992</v>
      </c>
      <c r="L487">
        <f t="shared" ca="1" si="31"/>
        <v>30</v>
      </c>
      <c r="M487" t="str">
        <f t="shared" si="29"/>
        <v>Tue</v>
      </c>
      <c r="N487" t="str">
        <f t="shared" si="28"/>
        <v>8 Ave &amp; W 31 St to Broadway &amp; W 55 St</v>
      </c>
    </row>
    <row r="488" spans="1:14" ht="15.75" customHeight="1" x14ac:dyDescent="0.35">
      <c r="A488" s="1">
        <v>2006709</v>
      </c>
      <c r="B488" s="9">
        <v>42817</v>
      </c>
      <c r="C488" s="13">
        <v>42870.308854166666</v>
      </c>
      <c r="D488" s="13">
        <v>42870.321122685185</v>
      </c>
      <c r="E488" s="7">
        <f t="shared" si="30"/>
        <v>1.226851851970423E-2</v>
      </c>
      <c r="F488" s="1">
        <v>1344</v>
      </c>
      <c r="G488" s="1" t="s">
        <v>225</v>
      </c>
      <c r="H488" s="1" t="s">
        <v>14</v>
      </c>
      <c r="I488" s="1" t="s">
        <v>11</v>
      </c>
      <c r="J488" s="1" t="s">
        <v>12</v>
      </c>
      <c r="K488" s="1">
        <v>1984</v>
      </c>
      <c r="L488">
        <f t="shared" ca="1" si="31"/>
        <v>38</v>
      </c>
      <c r="M488" t="str">
        <f t="shared" si="29"/>
        <v>Thu</v>
      </c>
      <c r="N488" t="str">
        <f t="shared" si="28"/>
        <v>31 St &amp; Thomson Ave to 1 Ave &amp; E 78 St</v>
      </c>
    </row>
    <row r="489" spans="1:14" ht="15.75" customHeight="1" x14ac:dyDescent="0.35">
      <c r="A489" s="1">
        <v>629185</v>
      </c>
      <c r="B489" s="9">
        <v>42763</v>
      </c>
      <c r="C489" s="13">
        <v>42904.392534722225</v>
      </c>
      <c r="D489" s="13">
        <v>42904.394282407404</v>
      </c>
      <c r="E489" s="7">
        <f t="shared" si="30"/>
        <v>1.7476851789979264E-3</v>
      </c>
      <c r="F489" s="1">
        <v>97</v>
      </c>
      <c r="G489" s="1" t="s">
        <v>197</v>
      </c>
      <c r="H489" s="1" t="s">
        <v>180</v>
      </c>
      <c r="I489" s="1" t="s">
        <v>11</v>
      </c>
      <c r="J489" s="1" t="s">
        <v>18</v>
      </c>
      <c r="K489" s="1">
        <v>1982</v>
      </c>
      <c r="L489">
        <f t="shared" ca="1" si="31"/>
        <v>40</v>
      </c>
      <c r="M489" t="str">
        <f t="shared" si="29"/>
        <v>Sat</v>
      </c>
      <c r="N489" t="str">
        <f t="shared" si="28"/>
        <v>2 Ave &amp; E 31 St to E 31 St &amp; 3 Ave</v>
      </c>
    </row>
    <row r="490" spans="1:14" ht="15.75" customHeight="1" x14ac:dyDescent="0.35">
      <c r="A490" s="1">
        <v>192292</v>
      </c>
      <c r="B490" s="9">
        <v>42746</v>
      </c>
      <c r="C490" s="13">
        <v>42865.898587962962</v>
      </c>
      <c r="D490" s="13">
        <v>42865.902499999997</v>
      </c>
      <c r="E490" s="7">
        <f t="shared" si="30"/>
        <v>3.9120370347518474E-3</v>
      </c>
      <c r="F490" s="1">
        <v>371</v>
      </c>
      <c r="G490" s="1" t="s">
        <v>103</v>
      </c>
      <c r="H490" s="1" t="s">
        <v>288</v>
      </c>
      <c r="I490" s="1" t="s">
        <v>11</v>
      </c>
      <c r="J490" s="1" t="s">
        <v>12</v>
      </c>
      <c r="K490" s="1">
        <v>1967</v>
      </c>
      <c r="L490">
        <f t="shared" ca="1" si="31"/>
        <v>55</v>
      </c>
      <c r="M490" t="str">
        <f t="shared" si="29"/>
        <v>Wed</v>
      </c>
      <c r="N490" t="str">
        <f t="shared" si="28"/>
        <v>W 34 St &amp; 11 Ave to W 33 St &amp; 7 Ave</v>
      </c>
    </row>
    <row r="491" spans="1:14" ht="15.75" customHeight="1" x14ac:dyDescent="0.35">
      <c r="A491" s="1">
        <v>898044</v>
      </c>
      <c r="B491" s="9">
        <v>42772</v>
      </c>
      <c r="C491" s="13">
        <v>42841.483043981483</v>
      </c>
      <c r="D491" s="13">
        <v>42841.502766203703</v>
      </c>
      <c r="E491" s="7">
        <f t="shared" si="30"/>
        <v>1.972222221957054E-2</v>
      </c>
      <c r="F491" s="1">
        <v>312</v>
      </c>
      <c r="G491" s="1" t="s">
        <v>175</v>
      </c>
      <c r="H491" s="1" t="s">
        <v>328</v>
      </c>
      <c r="I491" s="1" t="s">
        <v>11</v>
      </c>
      <c r="J491" s="1" t="s">
        <v>18</v>
      </c>
      <c r="K491" s="1">
        <v>1989</v>
      </c>
      <c r="L491">
        <f t="shared" ca="1" si="31"/>
        <v>33</v>
      </c>
      <c r="M491" t="str">
        <f t="shared" si="29"/>
        <v>Mon</v>
      </c>
      <c r="N491" t="str">
        <f t="shared" si="28"/>
        <v>Cooper Square &amp; E 7 St to E 19 St &amp; 3 Ave</v>
      </c>
    </row>
    <row r="492" spans="1:14" ht="15.75" customHeight="1" x14ac:dyDescent="0.35">
      <c r="A492" s="1">
        <v>4264483</v>
      </c>
      <c r="B492" s="9">
        <v>42870</v>
      </c>
      <c r="C492" s="13">
        <v>42794.662326388891</v>
      </c>
      <c r="D492" s="13">
        <v>42794.668611111112</v>
      </c>
      <c r="E492" s="7">
        <f t="shared" si="30"/>
        <v>6.284722221607808E-3</v>
      </c>
      <c r="F492" s="1">
        <v>761</v>
      </c>
      <c r="G492" s="1" t="s">
        <v>413</v>
      </c>
      <c r="H492" s="1" t="s">
        <v>414</v>
      </c>
      <c r="I492" s="1" t="s">
        <v>11</v>
      </c>
      <c r="J492" s="1" t="s">
        <v>12</v>
      </c>
      <c r="K492" s="1">
        <v>1981</v>
      </c>
      <c r="L492">
        <f t="shared" ca="1" si="31"/>
        <v>41</v>
      </c>
      <c r="M492" t="str">
        <f t="shared" si="29"/>
        <v>Mon</v>
      </c>
      <c r="N492" t="str">
        <f t="shared" si="28"/>
        <v>Tompkins Ave &amp; Hopkins St to Nassau Ave &amp; Newell St</v>
      </c>
    </row>
    <row r="493" spans="1:14" ht="15.75" customHeight="1" x14ac:dyDescent="0.35">
      <c r="A493" s="1">
        <v>5899528</v>
      </c>
      <c r="B493" s="9">
        <v>42901</v>
      </c>
      <c r="C493" s="13">
        <v>42817.531793981485</v>
      </c>
      <c r="D493" s="13">
        <v>42817.547349537039</v>
      </c>
      <c r="E493" s="7">
        <f t="shared" si="30"/>
        <v>1.5555555553874001E-2</v>
      </c>
      <c r="F493" s="1">
        <v>564</v>
      </c>
      <c r="G493" s="1" t="s">
        <v>185</v>
      </c>
      <c r="H493" s="1" t="s">
        <v>91</v>
      </c>
      <c r="I493" s="1" t="s">
        <v>11</v>
      </c>
      <c r="J493" s="1" t="s">
        <v>12</v>
      </c>
      <c r="K493" s="1">
        <v>1950</v>
      </c>
      <c r="L493">
        <f t="shared" ca="1" si="31"/>
        <v>72</v>
      </c>
      <c r="M493" t="str">
        <f t="shared" si="29"/>
        <v>Thu</v>
      </c>
      <c r="N493" t="str">
        <f t="shared" si="28"/>
        <v>11 Ave &amp; W 27 St to 8 Ave &amp; W 16 St</v>
      </c>
    </row>
    <row r="494" spans="1:14" ht="15.75" customHeight="1" x14ac:dyDescent="0.35">
      <c r="A494" s="1">
        <v>6754379</v>
      </c>
      <c r="B494" s="9">
        <v>42915</v>
      </c>
      <c r="C494" s="13">
        <v>42763.31763888889</v>
      </c>
      <c r="D494" s="13">
        <v>42763.318773148145</v>
      </c>
      <c r="E494" s="7">
        <f t="shared" si="30"/>
        <v>1.1342592551955022E-3</v>
      </c>
      <c r="F494" s="1">
        <v>395</v>
      </c>
      <c r="G494" s="1" t="s">
        <v>320</v>
      </c>
      <c r="H494" s="1" t="s">
        <v>415</v>
      </c>
      <c r="I494" s="1" t="s">
        <v>11</v>
      </c>
      <c r="J494" s="1" t="s">
        <v>12</v>
      </c>
      <c r="K494" s="1">
        <v>1973</v>
      </c>
      <c r="L494">
        <f t="shared" ca="1" si="31"/>
        <v>49</v>
      </c>
      <c r="M494" t="str">
        <f t="shared" si="29"/>
        <v>Thu</v>
      </c>
      <c r="N494" t="str">
        <f t="shared" si="28"/>
        <v>5 Ave &amp; E 78 St to E 78 St &amp; 2 Ave</v>
      </c>
    </row>
    <row r="495" spans="1:14" ht="15.75" customHeight="1" x14ac:dyDescent="0.35">
      <c r="A495" s="1">
        <v>3854712</v>
      </c>
      <c r="B495" s="9">
        <v>42861</v>
      </c>
      <c r="C495" s="13">
        <v>42746.623796296299</v>
      </c>
      <c r="D495" s="13">
        <v>42746.628101851849</v>
      </c>
      <c r="E495" s="7">
        <f t="shared" si="30"/>
        <v>4.3055555506725796E-3</v>
      </c>
      <c r="F495" s="1">
        <v>2321</v>
      </c>
      <c r="G495" s="1" t="s">
        <v>143</v>
      </c>
      <c r="H495" s="1" t="s">
        <v>92</v>
      </c>
      <c r="I495" s="1" t="s">
        <v>11</v>
      </c>
      <c r="J495" s="1" t="s">
        <v>12</v>
      </c>
      <c r="K495" s="1">
        <v>1985</v>
      </c>
      <c r="L495">
        <f t="shared" ca="1" si="31"/>
        <v>37</v>
      </c>
      <c r="M495" t="str">
        <f t="shared" si="29"/>
        <v>Sat</v>
      </c>
      <c r="N495" t="str">
        <f t="shared" si="28"/>
        <v>Greenwich Ave &amp; 8 Ave to W 13 St &amp; Hudson St</v>
      </c>
    </row>
    <row r="496" spans="1:14" ht="15.75" customHeight="1" x14ac:dyDescent="0.35">
      <c r="A496" s="1">
        <v>3111054</v>
      </c>
      <c r="B496" s="9">
        <v>42845</v>
      </c>
      <c r="C496" s="13">
        <v>42772.930914351855</v>
      </c>
      <c r="D496" s="13">
        <v>42772.934537037036</v>
      </c>
      <c r="E496" s="7">
        <f t="shared" si="30"/>
        <v>3.6226851807441562E-3</v>
      </c>
      <c r="F496" s="1">
        <v>225</v>
      </c>
      <c r="G496" s="1" t="s">
        <v>187</v>
      </c>
      <c r="H496" s="1" t="s">
        <v>401</v>
      </c>
      <c r="I496" s="1" t="s">
        <v>11</v>
      </c>
      <c r="J496" s="1" t="s">
        <v>12</v>
      </c>
      <c r="K496" s="1">
        <v>1991</v>
      </c>
      <c r="L496">
        <f t="shared" ca="1" si="31"/>
        <v>31</v>
      </c>
      <c r="M496" t="str">
        <f t="shared" si="29"/>
        <v>Thu</v>
      </c>
      <c r="N496" t="str">
        <f t="shared" si="28"/>
        <v>Kent Ave &amp; N 7 St to Meserole Ave &amp; Manhattan Ave</v>
      </c>
    </row>
    <row r="497" spans="1:14" ht="15.75" customHeight="1" x14ac:dyDescent="0.35">
      <c r="A497" s="1">
        <v>1582978</v>
      </c>
      <c r="B497" s="9">
        <v>42796</v>
      </c>
      <c r="C497" s="13">
        <v>42870.759826388887</v>
      </c>
      <c r="D497" s="13">
        <v>42870.768634259257</v>
      </c>
      <c r="E497" s="7">
        <f t="shared" si="30"/>
        <v>8.8078703702194616E-3</v>
      </c>
      <c r="F497" s="1">
        <v>578</v>
      </c>
      <c r="G497" s="1" t="s">
        <v>9</v>
      </c>
      <c r="H497" s="1" t="s">
        <v>117</v>
      </c>
      <c r="I497" s="1" t="s">
        <v>11</v>
      </c>
      <c r="J497" s="1" t="s">
        <v>12</v>
      </c>
      <c r="K497" s="1">
        <v>1960</v>
      </c>
      <c r="L497">
        <f t="shared" ca="1" si="31"/>
        <v>62</v>
      </c>
      <c r="M497" t="str">
        <f t="shared" si="29"/>
        <v>Thu</v>
      </c>
      <c r="N497" t="str">
        <f t="shared" si="28"/>
        <v>Suffolk St &amp; Stanton St to E 15 St &amp; 3 Ave</v>
      </c>
    </row>
    <row r="498" spans="1:14" ht="15.75" customHeight="1" x14ac:dyDescent="0.35">
      <c r="A498" s="1">
        <v>2867496</v>
      </c>
      <c r="B498" s="9">
        <v>42840</v>
      </c>
      <c r="C498" s="13">
        <v>42901.321921296294</v>
      </c>
      <c r="D498" s="13">
        <v>42901.328460648147</v>
      </c>
      <c r="E498" s="7">
        <f t="shared" si="30"/>
        <v>6.5393518525524996E-3</v>
      </c>
      <c r="F498" s="1">
        <v>1607</v>
      </c>
      <c r="G498" s="1" t="s">
        <v>416</v>
      </c>
      <c r="H498" s="1" t="s">
        <v>344</v>
      </c>
      <c r="I498" s="1" t="s">
        <v>11</v>
      </c>
      <c r="J498" s="1" t="s">
        <v>12</v>
      </c>
      <c r="K498" s="1">
        <v>1987</v>
      </c>
      <c r="L498">
        <f t="shared" ca="1" si="31"/>
        <v>35</v>
      </c>
      <c r="M498" t="str">
        <f t="shared" si="29"/>
        <v>Sat</v>
      </c>
      <c r="N498" t="str">
        <f t="shared" si="28"/>
        <v>Macon St &amp; Nostrand Ave to Richardson St &amp; N Henry St</v>
      </c>
    </row>
    <row r="499" spans="1:14" ht="15.75" customHeight="1" x14ac:dyDescent="0.35">
      <c r="A499" s="1">
        <v>6330204</v>
      </c>
      <c r="B499" s="9">
        <v>42908</v>
      </c>
      <c r="C499" s="13">
        <v>42915.909745370373</v>
      </c>
      <c r="D499" s="13">
        <v>42915.914317129631</v>
      </c>
      <c r="E499" s="7">
        <f t="shared" si="30"/>
        <v>4.5717592583969235E-3</v>
      </c>
      <c r="F499" s="1">
        <v>878</v>
      </c>
      <c r="G499" s="1" t="s">
        <v>224</v>
      </c>
      <c r="H499" s="1" t="s">
        <v>45</v>
      </c>
      <c r="I499" s="1" t="s">
        <v>11</v>
      </c>
      <c r="J499" s="1" t="s">
        <v>12</v>
      </c>
      <c r="K499" s="1">
        <v>1980</v>
      </c>
      <c r="L499">
        <f t="shared" ca="1" si="31"/>
        <v>42</v>
      </c>
      <c r="M499" t="str">
        <f t="shared" si="29"/>
        <v>Thu</v>
      </c>
      <c r="N499" t="str">
        <f t="shared" si="28"/>
        <v>FDR Drive &amp; E 35 St to E 11 St &amp; 2 Ave</v>
      </c>
    </row>
    <row r="500" spans="1:14" ht="15.75" customHeight="1" x14ac:dyDescent="0.35">
      <c r="A500" s="1">
        <v>5329838</v>
      </c>
      <c r="B500" s="9">
        <v>42891</v>
      </c>
      <c r="C500" s="13">
        <v>42861.741712962961</v>
      </c>
      <c r="D500" s="13">
        <v>42861.768576388888</v>
      </c>
      <c r="E500" s="7">
        <f t="shared" si="30"/>
        <v>2.6863425926421769E-2</v>
      </c>
      <c r="F500" s="1">
        <v>114</v>
      </c>
      <c r="G500" s="1" t="s">
        <v>417</v>
      </c>
      <c r="H500" s="1" t="s">
        <v>417</v>
      </c>
      <c r="I500" s="1" t="s">
        <v>11</v>
      </c>
      <c r="J500" s="1" t="s">
        <v>12</v>
      </c>
      <c r="K500" s="1">
        <v>1973</v>
      </c>
      <c r="L500">
        <f t="shared" ca="1" si="31"/>
        <v>49</v>
      </c>
      <c r="M500" t="str">
        <f t="shared" si="29"/>
        <v>Mon</v>
      </c>
      <c r="N500" t="str">
        <f t="shared" si="28"/>
        <v>Pike St &amp; Monroe St to Pike St &amp; Monroe St</v>
      </c>
    </row>
    <row r="501" spans="1:14" ht="15.75" customHeight="1" x14ac:dyDescent="0.35">
      <c r="A501" s="1">
        <v>1817912</v>
      </c>
      <c r="B501" s="9">
        <v>42804</v>
      </c>
      <c r="C501" s="13">
        <v>42845.841064814813</v>
      </c>
      <c r="D501" s="13">
        <v>42845.843668981484</v>
      </c>
      <c r="E501" s="7">
        <f t="shared" si="30"/>
        <v>2.6041666715173051E-3</v>
      </c>
      <c r="F501" s="1">
        <v>703</v>
      </c>
      <c r="G501" s="1" t="s">
        <v>127</v>
      </c>
      <c r="H501" s="1" t="s">
        <v>288</v>
      </c>
      <c r="I501" s="1" t="s">
        <v>11</v>
      </c>
      <c r="J501" s="1" t="s">
        <v>12</v>
      </c>
      <c r="K501" s="1">
        <v>1962</v>
      </c>
      <c r="L501">
        <f t="shared" ca="1" si="31"/>
        <v>60</v>
      </c>
      <c r="M501" t="str">
        <f t="shared" si="29"/>
        <v>Fri</v>
      </c>
      <c r="N501" t="str">
        <f t="shared" si="28"/>
        <v>E 59 St &amp; Madison Ave to W 33 St &amp; 7 Ave</v>
      </c>
    </row>
    <row r="502" spans="1:14" ht="15.75" customHeight="1" x14ac:dyDescent="0.35">
      <c r="A502" s="1">
        <v>4689916</v>
      </c>
      <c r="B502" s="9">
        <v>42878</v>
      </c>
      <c r="C502" s="13">
        <v>42796.722569444442</v>
      </c>
      <c r="D502" s="13">
        <v>42796.729259259257</v>
      </c>
      <c r="E502" s="7">
        <f t="shared" si="30"/>
        <v>6.6898148143081926E-3</v>
      </c>
      <c r="F502" s="1">
        <v>243</v>
      </c>
      <c r="G502" s="1" t="s">
        <v>239</v>
      </c>
      <c r="H502" s="1" t="s">
        <v>9</v>
      </c>
      <c r="I502" s="1" t="s">
        <v>11</v>
      </c>
      <c r="J502" s="1" t="s">
        <v>12</v>
      </c>
      <c r="K502" s="1">
        <v>1988</v>
      </c>
      <c r="L502">
        <f t="shared" ca="1" si="31"/>
        <v>34</v>
      </c>
      <c r="M502" t="str">
        <f t="shared" si="29"/>
        <v>Tue</v>
      </c>
      <c r="N502" t="str">
        <f t="shared" si="28"/>
        <v>E 7 St &amp; Avenue A to Suffolk St &amp; Stanton St</v>
      </c>
    </row>
    <row r="503" spans="1:14" ht="15.75" customHeight="1" x14ac:dyDescent="0.35">
      <c r="A503" s="1">
        <v>2886325</v>
      </c>
      <c r="B503" s="9">
        <v>42841</v>
      </c>
      <c r="C503" s="13">
        <v>42840.858587962961</v>
      </c>
      <c r="D503" s="13">
        <v>42840.877187500002</v>
      </c>
      <c r="E503" s="7">
        <f t="shared" si="30"/>
        <v>1.859953704115469E-2</v>
      </c>
      <c r="F503" s="1">
        <v>1737</v>
      </c>
      <c r="G503" s="1" t="s">
        <v>207</v>
      </c>
      <c r="H503" s="1" t="s">
        <v>235</v>
      </c>
      <c r="I503" s="1" t="s">
        <v>28</v>
      </c>
      <c r="J503" s="27" t="s">
        <v>520</v>
      </c>
      <c r="K503" s="26">
        <v>0</v>
      </c>
      <c r="L503">
        <f t="shared" ca="1" si="31"/>
        <v>2022</v>
      </c>
      <c r="M503" t="str">
        <f t="shared" si="29"/>
        <v>Sun</v>
      </c>
      <c r="N503" t="str">
        <f t="shared" si="28"/>
        <v>E 32 St &amp; Park Ave to Grand Army Plaza &amp; Central Park S</v>
      </c>
    </row>
    <row r="504" spans="1:14" ht="15.75" customHeight="1" x14ac:dyDescent="0.35">
      <c r="A504" s="1">
        <v>5476047</v>
      </c>
      <c r="B504" s="9">
        <v>42893</v>
      </c>
      <c r="C504" s="13">
        <v>42908.872164351851</v>
      </c>
      <c r="D504" s="13">
        <v>42908.882337962961</v>
      </c>
      <c r="E504" s="7">
        <f t="shared" si="30"/>
        <v>1.0173611110076308E-2</v>
      </c>
      <c r="F504" s="1">
        <v>1682</v>
      </c>
      <c r="G504" s="1" t="s">
        <v>201</v>
      </c>
      <c r="H504" s="1" t="s">
        <v>169</v>
      </c>
      <c r="I504" s="1" t="s">
        <v>11</v>
      </c>
      <c r="J504" s="1" t="s">
        <v>12</v>
      </c>
      <c r="K504" s="1">
        <v>1980</v>
      </c>
      <c r="L504">
        <f t="shared" ca="1" si="31"/>
        <v>42</v>
      </c>
      <c r="M504" t="str">
        <f t="shared" si="29"/>
        <v>Wed</v>
      </c>
      <c r="N504" t="str">
        <f t="shared" si="28"/>
        <v>Maiden Ln &amp; Pearl St to W 52 St &amp; 6 Ave</v>
      </c>
    </row>
    <row r="505" spans="1:14" ht="15.75" customHeight="1" x14ac:dyDescent="0.35">
      <c r="A505" s="1">
        <v>6020712</v>
      </c>
      <c r="B505" s="9">
        <v>42903</v>
      </c>
      <c r="C505" s="13">
        <v>42891.418738425928</v>
      </c>
      <c r="D505" s="13">
        <v>42891.420057870368</v>
      </c>
      <c r="E505" s="7">
        <f t="shared" si="30"/>
        <v>1.3194444400141947E-3</v>
      </c>
      <c r="F505" s="1">
        <v>304</v>
      </c>
      <c r="G505" s="1" t="s">
        <v>258</v>
      </c>
      <c r="H505" s="1" t="s">
        <v>47</v>
      </c>
      <c r="I505" s="1" t="s">
        <v>11</v>
      </c>
      <c r="J505" s="1" t="s">
        <v>12</v>
      </c>
      <c r="K505" s="1">
        <v>1970</v>
      </c>
      <c r="L505">
        <f t="shared" ca="1" si="31"/>
        <v>52</v>
      </c>
      <c r="M505" t="str">
        <f t="shared" si="29"/>
        <v>Sat</v>
      </c>
      <c r="N505" t="str">
        <f t="shared" si="28"/>
        <v>3 Ave &amp; E 62 St to E 72 St &amp; York Ave</v>
      </c>
    </row>
    <row r="506" spans="1:14" ht="15.75" customHeight="1" x14ac:dyDescent="0.35">
      <c r="A506" s="1">
        <v>2628269</v>
      </c>
      <c r="B506" s="9">
        <v>42836</v>
      </c>
      <c r="C506" s="13">
        <v>42804.69023148148</v>
      </c>
      <c r="D506" s="13">
        <v>42804.698368055557</v>
      </c>
      <c r="E506" s="7">
        <f t="shared" si="30"/>
        <v>8.1365740770706907E-3</v>
      </c>
      <c r="F506" s="1">
        <v>1637</v>
      </c>
      <c r="G506" s="1" t="s">
        <v>360</v>
      </c>
      <c r="H506" s="1" t="s">
        <v>400</v>
      </c>
      <c r="I506" s="1" t="s">
        <v>11</v>
      </c>
      <c r="J506" s="1" t="s">
        <v>12</v>
      </c>
      <c r="K506" s="1">
        <v>1975</v>
      </c>
      <c r="L506">
        <f t="shared" ca="1" si="31"/>
        <v>47</v>
      </c>
      <c r="M506" t="str">
        <f t="shared" si="29"/>
        <v>Tue</v>
      </c>
      <c r="N506" t="str">
        <f t="shared" si="28"/>
        <v>Central Park West &amp; W 68 St to 9 Ave &amp; W 18 St</v>
      </c>
    </row>
    <row r="507" spans="1:14" ht="15.75" customHeight="1" x14ac:dyDescent="0.35">
      <c r="A507" s="1">
        <v>1730516</v>
      </c>
      <c r="B507" s="9">
        <v>42802</v>
      </c>
      <c r="C507" s="13">
        <v>42878.602129629631</v>
      </c>
      <c r="D507" s="13">
        <v>42878.604942129627</v>
      </c>
      <c r="E507" s="7">
        <f t="shared" si="30"/>
        <v>2.8124999953433871E-3</v>
      </c>
      <c r="F507" s="1">
        <v>383</v>
      </c>
      <c r="G507" s="1" t="s">
        <v>411</v>
      </c>
      <c r="H507" s="1" t="s">
        <v>248</v>
      </c>
      <c r="I507" s="1" t="s">
        <v>11</v>
      </c>
      <c r="J507" s="1" t="s">
        <v>12</v>
      </c>
      <c r="K507" s="1">
        <v>1972</v>
      </c>
      <c r="L507">
        <f t="shared" ca="1" si="31"/>
        <v>50</v>
      </c>
      <c r="M507" t="str">
        <f t="shared" si="29"/>
        <v>Wed</v>
      </c>
      <c r="N507" t="str">
        <f t="shared" si="28"/>
        <v>W 37 St &amp; 5 Ave to W 41 St &amp; 8 Ave</v>
      </c>
    </row>
    <row r="508" spans="1:14" ht="15.75" customHeight="1" x14ac:dyDescent="0.35">
      <c r="A508" s="1">
        <v>2466078</v>
      </c>
      <c r="B508" s="9">
        <v>42832</v>
      </c>
      <c r="C508" s="13">
        <v>42841.541990740741</v>
      </c>
      <c r="D508" s="13">
        <v>42841.562094907407</v>
      </c>
      <c r="E508" s="7">
        <f t="shared" si="30"/>
        <v>2.0104166665987577E-2</v>
      </c>
      <c r="F508" s="1">
        <v>1175</v>
      </c>
      <c r="G508" s="1" t="s">
        <v>253</v>
      </c>
      <c r="H508" s="1" t="s">
        <v>211</v>
      </c>
      <c r="I508" s="1" t="s">
        <v>11</v>
      </c>
      <c r="J508" s="1" t="s">
        <v>18</v>
      </c>
      <c r="K508" s="1">
        <v>1985</v>
      </c>
      <c r="L508">
        <f t="shared" ca="1" si="31"/>
        <v>37</v>
      </c>
      <c r="M508" t="str">
        <f t="shared" si="29"/>
        <v>Fri</v>
      </c>
      <c r="N508" t="str">
        <f t="shared" si="28"/>
        <v>Bank St &amp; Hudson St to Division St &amp; Bowery</v>
      </c>
    </row>
    <row r="509" spans="1:14" ht="15.75" customHeight="1" x14ac:dyDescent="0.35">
      <c r="A509" s="1">
        <v>1240459</v>
      </c>
      <c r="B509" s="9">
        <v>42787</v>
      </c>
      <c r="C509" s="13">
        <v>42893.953425925924</v>
      </c>
      <c r="D509" s="13">
        <v>42893.972905092596</v>
      </c>
      <c r="E509" s="7">
        <f t="shared" si="30"/>
        <v>1.9479166672681458E-2</v>
      </c>
      <c r="F509" s="1">
        <v>205</v>
      </c>
      <c r="G509" s="1" t="s">
        <v>93</v>
      </c>
      <c r="H509" s="1" t="s">
        <v>377</v>
      </c>
      <c r="I509" s="1" t="s">
        <v>11</v>
      </c>
      <c r="J509" s="1" t="s">
        <v>12</v>
      </c>
      <c r="K509" s="1">
        <v>1977</v>
      </c>
      <c r="L509">
        <f t="shared" ca="1" si="31"/>
        <v>45</v>
      </c>
      <c r="M509" t="str">
        <f t="shared" si="29"/>
        <v>Tue</v>
      </c>
      <c r="N509" t="str">
        <f t="shared" si="28"/>
        <v>W 84 St &amp; Columbus Ave to W 74 St &amp; Columbus Ave</v>
      </c>
    </row>
    <row r="510" spans="1:14" ht="15.75" customHeight="1" x14ac:dyDescent="0.35">
      <c r="A510" s="1">
        <v>906359</v>
      </c>
      <c r="B510" s="9">
        <v>42773</v>
      </c>
      <c r="C510" s="13">
        <v>42903.406261574077</v>
      </c>
      <c r="D510" s="13">
        <v>42903.409780092596</v>
      </c>
      <c r="E510" s="7">
        <f t="shared" si="30"/>
        <v>3.5185185188311152E-3</v>
      </c>
      <c r="F510" s="1">
        <v>470</v>
      </c>
      <c r="G510" s="1" t="s">
        <v>84</v>
      </c>
      <c r="H510" s="1" t="s">
        <v>255</v>
      </c>
      <c r="I510" s="1" t="s">
        <v>11</v>
      </c>
      <c r="J510" s="1" t="s">
        <v>12</v>
      </c>
      <c r="K510" s="1">
        <v>1988</v>
      </c>
      <c r="L510">
        <f t="shared" ca="1" si="31"/>
        <v>34</v>
      </c>
      <c r="M510" t="str">
        <f t="shared" si="29"/>
        <v>Tue</v>
      </c>
      <c r="N510" t="str">
        <f t="shared" ref="N510:N573" si="32">CONCATENATE(G510, " ", "to"," ", H510)</f>
        <v>Pershing Square South to W 31 St &amp; 7 Ave</v>
      </c>
    </row>
    <row r="511" spans="1:14" ht="15.75" customHeight="1" x14ac:dyDescent="0.35">
      <c r="A511" s="1">
        <v>3624425</v>
      </c>
      <c r="B511" s="9">
        <v>42857</v>
      </c>
      <c r="C511" s="13">
        <v>42836.403773148151</v>
      </c>
      <c r="D511" s="13">
        <v>42836.422719907408</v>
      </c>
      <c r="E511" s="7">
        <f t="shared" si="30"/>
        <v>1.894675925723277E-2</v>
      </c>
      <c r="F511" s="1">
        <v>433</v>
      </c>
      <c r="G511" s="1" t="s">
        <v>97</v>
      </c>
      <c r="H511" s="1" t="s">
        <v>235</v>
      </c>
      <c r="I511" s="1" t="s">
        <v>11</v>
      </c>
      <c r="J511" s="1" t="s">
        <v>12</v>
      </c>
      <c r="K511" s="1">
        <v>1975</v>
      </c>
      <c r="L511">
        <f t="shared" ca="1" si="31"/>
        <v>47</v>
      </c>
      <c r="M511" t="str">
        <f t="shared" si="29"/>
        <v>Tue</v>
      </c>
      <c r="N511" t="str">
        <f t="shared" si="32"/>
        <v>W 43 St &amp; 6 Ave to Grand Army Plaza &amp; Central Park S</v>
      </c>
    </row>
    <row r="512" spans="1:14" ht="15.75" customHeight="1" x14ac:dyDescent="0.35">
      <c r="A512" s="1">
        <v>4756004</v>
      </c>
      <c r="B512" s="9">
        <v>42879</v>
      </c>
      <c r="C512" s="13">
        <v>42802.411145833335</v>
      </c>
      <c r="D512" s="13">
        <v>42802.415590277778</v>
      </c>
      <c r="E512" s="7">
        <f t="shared" si="30"/>
        <v>4.4444444429245777E-3</v>
      </c>
      <c r="F512" s="1">
        <v>1224</v>
      </c>
      <c r="G512" s="1" t="s">
        <v>156</v>
      </c>
      <c r="H512" s="1" t="s">
        <v>143</v>
      </c>
      <c r="I512" s="1" t="s">
        <v>11</v>
      </c>
      <c r="J512" s="1" t="s">
        <v>18</v>
      </c>
      <c r="K512" s="1">
        <v>1983</v>
      </c>
      <c r="L512">
        <f t="shared" ca="1" si="31"/>
        <v>39</v>
      </c>
      <c r="M512" t="str">
        <f t="shared" si="29"/>
        <v>Wed</v>
      </c>
      <c r="N512" t="str">
        <f t="shared" si="32"/>
        <v>Broadway &amp; W 58 St to Greenwich Ave &amp; 8 Ave</v>
      </c>
    </row>
    <row r="513" spans="1:14" ht="15.75" customHeight="1" x14ac:dyDescent="0.35">
      <c r="A513" s="1">
        <v>5082496</v>
      </c>
      <c r="B513" s="9">
        <v>42886</v>
      </c>
      <c r="C513" s="13">
        <v>42832.584363425929</v>
      </c>
      <c r="D513" s="13">
        <v>42832.597974537035</v>
      </c>
      <c r="E513" s="7">
        <f t="shared" si="30"/>
        <v>1.3611111106001772E-2</v>
      </c>
      <c r="F513" s="1">
        <v>1583</v>
      </c>
      <c r="G513" s="1" t="s">
        <v>110</v>
      </c>
      <c r="H513" s="1" t="s">
        <v>371</v>
      </c>
      <c r="I513" s="1" t="s">
        <v>11</v>
      </c>
      <c r="J513" s="1" t="s">
        <v>12</v>
      </c>
      <c r="K513" s="1">
        <v>1994</v>
      </c>
      <c r="L513">
        <f t="shared" ca="1" si="31"/>
        <v>28</v>
      </c>
      <c r="M513" t="str">
        <f t="shared" si="29"/>
        <v>Wed</v>
      </c>
      <c r="N513" t="str">
        <f t="shared" si="32"/>
        <v>E 39 St &amp; 2 Ave to LaGuardia Pl &amp; W 3 St</v>
      </c>
    </row>
    <row r="514" spans="1:14" ht="15.75" customHeight="1" x14ac:dyDescent="0.35">
      <c r="A514" s="1">
        <v>2479281</v>
      </c>
      <c r="B514" s="9">
        <v>42832</v>
      </c>
      <c r="C514" s="13">
        <v>42787.668726851851</v>
      </c>
      <c r="D514" s="13">
        <v>42787.671111111114</v>
      </c>
      <c r="E514" s="7">
        <f t="shared" si="30"/>
        <v>2.384259263635613E-3</v>
      </c>
      <c r="F514" s="1">
        <v>608</v>
      </c>
      <c r="G514" s="1" t="s">
        <v>186</v>
      </c>
      <c r="H514" s="1" t="s">
        <v>249</v>
      </c>
      <c r="I514" s="1" t="s">
        <v>11</v>
      </c>
      <c r="J514" s="1" t="s">
        <v>12</v>
      </c>
      <c r="K514" s="1">
        <v>1970</v>
      </c>
      <c r="L514">
        <f t="shared" ca="1" si="31"/>
        <v>52</v>
      </c>
      <c r="M514" t="str">
        <f t="shared" ref="M514:M577" si="33">TEXT(B514, "ddd")</f>
        <v>Fri</v>
      </c>
      <c r="N514" t="str">
        <f t="shared" si="32"/>
        <v>E 23 St &amp; 1 Ave to 6 Ave &amp; W 33 St</v>
      </c>
    </row>
    <row r="515" spans="1:14" ht="15.75" customHeight="1" x14ac:dyDescent="0.35">
      <c r="A515" s="1">
        <v>6092448</v>
      </c>
      <c r="B515" s="9">
        <v>42904</v>
      </c>
      <c r="C515" s="13">
        <v>42773.516689814816</v>
      </c>
      <c r="D515" s="13">
        <v>42773.522129629629</v>
      </c>
      <c r="E515" s="7">
        <f t="shared" ref="E515:E578" si="34">D515-C515</f>
        <v>5.4398148131440394E-3</v>
      </c>
      <c r="F515" s="1">
        <v>370</v>
      </c>
      <c r="G515" s="1" t="s">
        <v>388</v>
      </c>
      <c r="H515" s="1" t="s">
        <v>395</v>
      </c>
      <c r="I515" s="1" t="s">
        <v>11</v>
      </c>
      <c r="J515" s="1" t="s">
        <v>12</v>
      </c>
      <c r="K515" s="1">
        <v>1981</v>
      </c>
      <c r="L515">
        <f t="shared" ref="L515:L578" ca="1" si="35">YEAR(NOW())-K515</f>
        <v>41</v>
      </c>
      <c r="M515" t="str">
        <f t="shared" si="33"/>
        <v>Sun</v>
      </c>
      <c r="N515" t="str">
        <f t="shared" si="32"/>
        <v>Vernon Blvd &amp; 50 Ave to Center Blvd &amp; Borden Ave</v>
      </c>
    </row>
    <row r="516" spans="1:14" ht="15.75" customHeight="1" x14ac:dyDescent="0.35">
      <c r="A516" s="1">
        <v>4520344</v>
      </c>
      <c r="B516" s="9">
        <v>42874</v>
      </c>
      <c r="C516" s="13">
        <v>42857.342013888891</v>
      </c>
      <c r="D516" s="13">
        <v>42857.347025462965</v>
      </c>
      <c r="E516" s="7">
        <f t="shared" si="34"/>
        <v>5.0115740741603076E-3</v>
      </c>
      <c r="F516" s="1">
        <v>222</v>
      </c>
      <c r="G516" s="1" t="s">
        <v>214</v>
      </c>
      <c r="H516" s="1" t="s">
        <v>151</v>
      </c>
      <c r="I516" s="1" t="s">
        <v>11</v>
      </c>
      <c r="J516" s="1" t="s">
        <v>12</v>
      </c>
      <c r="K516" s="1">
        <v>1972</v>
      </c>
      <c r="L516">
        <f t="shared" ca="1" si="35"/>
        <v>50</v>
      </c>
      <c r="M516" t="str">
        <f t="shared" si="33"/>
        <v>Fri</v>
      </c>
      <c r="N516" t="str">
        <f t="shared" si="32"/>
        <v>Carroll St &amp; Smith St to Bergen St &amp; Smith St</v>
      </c>
    </row>
    <row r="517" spans="1:14" ht="15.75" customHeight="1" x14ac:dyDescent="0.35">
      <c r="A517" s="1">
        <v>3908912</v>
      </c>
      <c r="B517" s="9">
        <v>42863</v>
      </c>
      <c r="C517" s="13">
        <v>42879.675937499997</v>
      </c>
      <c r="D517" s="13">
        <v>42879.690104166664</v>
      </c>
      <c r="E517" s="7">
        <f t="shared" si="34"/>
        <v>1.4166666667733807E-2</v>
      </c>
      <c r="F517" s="1">
        <v>1423</v>
      </c>
      <c r="G517" s="1" t="s">
        <v>84</v>
      </c>
      <c r="H517" s="1" t="s">
        <v>233</v>
      </c>
      <c r="I517" s="1" t="s">
        <v>11</v>
      </c>
      <c r="J517" s="1" t="s">
        <v>12</v>
      </c>
      <c r="K517" s="1">
        <v>1983</v>
      </c>
      <c r="L517">
        <f t="shared" ca="1" si="35"/>
        <v>39</v>
      </c>
      <c r="M517" t="str">
        <f t="shared" si="33"/>
        <v>Mon</v>
      </c>
      <c r="N517" t="str">
        <f t="shared" si="32"/>
        <v>Pershing Square South to Norfolk St &amp; Broome St</v>
      </c>
    </row>
    <row r="518" spans="1:14" ht="15.75" customHeight="1" x14ac:dyDescent="0.35">
      <c r="A518" s="1">
        <v>6336122</v>
      </c>
      <c r="B518" s="9">
        <v>42909</v>
      </c>
      <c r="C518" s="13">
        <v>42886.919212962966</v>
      </c>
      <c r="D518" s="13">
        <v>42886.937534722223</v>
      </c>
      <c r="E518" s="7">
        <f t="shared" si="34"/>
        <v>1.8321759256650694E-2</v>
      </c>
      <c r="F518" s="1">
        <v>394</v>
      </c>
      <c r="G518" s="1" t="s">
        <v>411</v>
      </c>
      <c r="H518" s="1" t="s">
        <v>180</v>
      </c>
      <c r="I518" s="1" t="s">
        <v>28</v>
      </c>
      <c r="J518" s="27" t="s">
        <v>520</v>
      </c>
      <c r="K518" s="26">
        <v>0</v>
      </c>
      <c r="L518">
        <f t="shared" ca="1" si="35"/>
        <v>2022</v>
      </c>
      <c r="M518" t="str">
        <f t="shared" si="33"/>
        <v>Fri</v>
      </c>
      <c r="N518" t="str">
        <f t="shared" si="32"/>
        <v>W 37 St &amp; 5 Ave to E 31 St &amp; 3 Ave</v>
      </c>
    </row>
    <row r="519" spans="1:14" ht="15.75" customHeight="1" x14ac:dyDescent="0.35">
      <c r="A519" s="1">
        <v>6049194</v>
      </c>
      <c r="B519" s="9">
        <v>42903</v>
      </c>
      <c r="C519" s="13">
        <v>42832.787326388891</v>
      </c>
      <c r="D519" s="13">
        <v>42832.794363425928</v>
      </c>
      <c r="E519" s="7">
        <f t="shared" si="34"/>
        <v>7.0370370376622304E-3</v>
      </c>
      <c r="F519" s="1">
        <v>273</v>
      </c>
      <c r="G519" s="1" t="s">
        <v>363</v>
      </c>
      <c r="H519" s="1" t="s">
        <v>83</v>
      </c>
      <c r="I519" s="1" t="s">
        <v>11</v>
      </c>
      <c r="J519" s="1" t="s">
        <v>12</v>
      </c>
      <c r="K519" s="1">
        <v>1987</v>
      </c>
      <c r="L519">
        <f t="shared" ca="1" si="35"/>
        <v>35</v>
      </c>
      <c r="M519" t="str">
        <f t="shared" si="33"/>
        <v>Sat</v>
      </c>
      <c r="N519" t="str">
        <f t="shared" si="32"/>
        <v>W 27 St &amp; 7 Ave to Broadway &amp; E 22 St</v>
      </c>
    </row>
    <row r="520" spans="1:14" ht="15.75" customHeight="1" x14ac:dyDescent="0.35">
      <c r="A520" s="1">
        <v>504718</v>
      </c>
      <c r="B520" s="9">
        <v>42758</v>
      </c>
      <c r="C520" s="13">
        <v>42904.829236111109</v>
      </c>
      <c r="D520" s="13">
        <v>42904.83353009259</v>
      </c>
      <c r="E520" s="7">
        <f t="shared" si="34"/>
        <v>4.2939814811688848E-3</v>
      </c>
      <c r="F520" s="1">
        <v>412</v>
      </c>
      <c r="G520" s="1" t="s">
        <v>418</v>
      </c>
      <c r="H520" s="1" t="s">
        <v>16</v>
      </c>
      <c r="I520" s="1" t="s">
        <v>11</v>
      </c>
      <c r="J520" s="27" t="s">
        <v>520</v>
      </c>
      <c r="K520" s="26">
        <v>0</v>
      </c>
      <c r="L520">
        <f t="shared" ca="1" si="35"/>
        <v>2022</v>
      </c>
      <c r="M520" t="str">
        <f t="shared" si="33"/>
        <v>Mon</v>
      </c>
      <c r="N520" t="str">
        <f t="shared" si="32"/>
        <v>Harrison St &amp; Hudson St to Barrow St &amp; Hudson St</v>
      </c>
    </row>
    <row r="521" spans="1:14" ht="15.75" customHeight="1" x14ac:dyDescent="0.35">
      <c r="A521" s="1">
        <v>3095701</v>
      </c>
      <c r="B521" s="9">
        <v>42845</v>
      </c>
      <c r="C521" s="13">
        <v>42874.756932870368</v>
      </c>
      <c r="D521" s="13">
        <v>42874.759502314817</v>
      </c>
      <c r="E521" s="7">
        <f t="shared" si="34"/>
        <v>2.5694444484543055E-3</v>
      </c>
      <c r="F521" s="1">
        <v>1370</v>
      </c>
      <c r="G521" s="1" t="s">
        <v>336</v>
      </c>
      <c r="H521" s="1" t="s">
        <v>27</v>
      </c>
      <c r="I521" s="1" t="s">
        <v>28</v>
      </c>
      <c r="J521" s="27" t="s">
        <v>520</v>
      </c>
      <c r="K521" s="26">
        <v>0</v>
      </c>
      <c r="L521">
        <f t="shared" ca="1" si="35"/>
        <v>2022</v>
      </c>
      <c r="M521" t="str">
        <f t="shared" si="33"/>
        <v>Thu</v>
      </c>
      <c r="N521" t="str">
        <f t="shared" si="32"/>
        <v>Central Park W &amp; W 96 St to Central Park S &amp; 6 Ave</v>
      </c>
    </row>
    <row r="522" spans="1:14" ht="15.75" customHeight="1" x14ac:dyDescent="0.35">
      <c r="A522" s="1">
        <v>818106</v>
      </c>
      <c r="B522" s="9">
        <v>42769</v>
      </c>
      <c r="C522" s="13">
        <v>42863.360717592594</v>
      </c>
      <c r="D522" s="13">
        <v>42863.377199074072</v>
      </c>
      <c r="E522" s="7">
        <f t="shared" si="34"/>
        <v>1.6481481477967463E-2</v>
      </c>
      <c r="F522" s="1">
        <v>767</v>
      </c>
      <c r="G522" s="1" t="s">
        <v>197</v>
      </c>
      <c r="H522" s="1" t="s">
        <v>37</v>
      </c>
      <c r="I522" s="1" t="s">
        <v>11</v>
      </c>
      <c r="J522" s="1" t="s">
        <v>12</v>
      </c>
      <c r="K522" s="1">
        <v>1982</v>
      </c>
      <c r="L522">
        <f t="shared" ca="1" si="35"/>
        <v>40</v>
      </c>
      <c r="M522" t="str">
        <f t="shared" si="33"/>
        <v>Fri</v>
      </c>
      <c r="N522" t="str">
        <f t="shared" si="32"/>
        <v>2 Ave &amp; E 31 St to 1 Ave &amp; E 68 St</v>
      </c>
    </row>
    <row r="523" spans="1:14" ht="15.75" customHeight="1" x14ac:dyDescent="0.35">
      <c r="A523" s="1">
        <v>389640</v>
      </c>
      <c r="B523" s="9">
        <v>42754</v>
      </c>
      <c r="C523" s="13">
        <v>42909.005833333336</v>
      </c>
      <c r="D523" s="13">
        <v>42909.010405092595</v>
      </c>
      <c r="E523" s="7">
        <f t="shared" si="34"/>
        <v>4.5717592583969235E-3</v>
      </c>
      <c r="F523" s="1">
        <v>693</v>
      </c>
      <c r="G523" s="1" t="s">
        <v>142</v>
      </c>
      <c r="H523" s="1" t="s">
        <v>207</v>
      </c>
      <c r="I523" s="1" t="s">
        <v>11</v>
      </c>
      <c r="J523" s="1" t="s">
        <v>12</v>
      </c>
      <c r="K523" s="1">
        <v>1970</v>
      </c>
      <c r="L523">
        <f t="shared" ca="1" si="35"/>
        <v>52</v>
      </c>
      <c r="M523" t="str">
        <f t="shared" si="33"/>
        <v>Thu</v>
      </c>
      <c r="N523" t="str">
        <f t="shared" si="32"/>
        <v>E 10 St &amp; Avenue A to E 32 St &amp; Park Ave</v>
      </c>
    </row>
    <row r="524" spans="1:14" ht="15.75" customHeight="1" x14ac:dyDescent="0.35">
      <c r="A524" s="1">
        <v>6012712</v>
      </c>
      <c r="B524" s="9">
        <v>42902</v>
      </c>
      <c r="C524" s="13">
        <v>42903.965590277781</v>
      </c>
      <c r="D524" s="13">
        <v>42903.96875</v>
      </c>
      <c r="E524" s="7">
        <f t="shared" si="34"/>
        <v>3.159722218697425E-3</v>
      </c>
      <c r="F524" s="1">
        <v>409</v>
      </c>
      <c r="G524" s="1" t="s">
        <v>153</v>
      </c>
      <c r="H524" s="1" t="s">
        <v>98</v>
      </c>
      <c r="I524" s="1" t="s">
        <v>11</v>
      </c>
      <c r="J524" s="1" t="s">
        <v>12</v>
      </c>
      <c r="K524" s="1">
        <v>1980</v>
      </c>
      <c r="L524">
        <f t="shared" ca="1" si="35"/>
        <v>42</v>
      </c>
      <c r="M524" t="str">
        <f t="shared" si="33"/>
        <v>Fri</v>
      </c>
      <c r="N524" t="str">
        <f t="shared" si="32"/>
        <v>11 Ave &amp; W 41 St to Broadway &amp; W 36 St</v>
      </c>
    </row>
    <row r="525" spans="1:14" ht="15.75" customHeight="1" x14ac:dyDescent="0.35">
      <c r="A525" s="1">
        <v>1247078</v>
      </c>
      <c r="B525" s="9">
        <v>42787</v>
      </c>
      <c r="C525" s="13">
        <v>42758.4062037037</v>
      </c>
      <c r="D525" s="13">
        <v>42758.410983796297</v>
      </c>
      <c r="E525" s="7">
        <f t="shared" si="34"/>
        <v>4.7800925967749208E-3</v>
      </c>
      <c r="F525" s="1">
        <v>500</v>
      </c>
      <c r="G525" s="1" t="s">
        <v>260</v>
      </c>
      <c r="H525" s="1" t="s">
        <v>111</v>
      </c>
      <c r="I525" s="1" t="s">
        <v>11</v>
      </c>
      <c r="J525" s="1" t="s">
        <v>18</v>
      </c>
      <c r="K525" s="1">
        <v>1990</v>
      </c>
      <c r="L525">
        <f t="shared" ca="1" si="35"/>
        <v>32</v>
      </c>
      <c r="M525" t="str">
        <f t="shared" si="33"/>
        <v>Tue</v>
      </c>
      <c r="N525" t="str">
        <f t="shared" si="32"/>
        <v>E 30 St &amp; Park Ave S to E 20 St &amp; FDR Drive</v>
      </c>
    </row>
    <row r="526" spans="1:14" ht="15.75" customHeight="1" x14ac:dyDescent="0.35">
      <c r="A526" s="1">
        <v>4042274</v>
      </c>
      <c r="B526" s="9">
        <v>42865</v>
      </c>
      <c r="C526" s="13">
        <v>42845.698923611111</v>
      </c>
      <c r="D526" s="13">
        <v>42845.714780092596</v>
      </c>
      <c r="E526" s="7">
        <f t="shared" si="34"/>
        <v>1.5856481484661344E-2</v>
      </c>
      <c r="F526" s="1">
        <v>336</v>
      </c>
      <c r="G526" s="1" t="s">
        <v>184</v>
      </c>
      <c r="H526" s="1" t="s">
        <v>274</v>
      </c>
      <c r="I526" s="1" t="s">
        <v>11</v>
      </c>
      <c r="J526" s="1" t="s">
        <v>12</v>
      </c>
      <c r="K526" s="1">
        <v>1960</v>
      </c>
      <c r="L526">
        <f t="shared" ca="1" si="35"/>
        <v>62</v>
      </c>
      <c r="M526" t="str">
        <f t="shared" si="33"/>
        <v>Wed</v>
      </c>
      <c r="N526" t="str">
        <f t="shared" si="32"/>
        <v>W 22 St &amp; 10 Ave to W 18 St &amp; 6 Ave</v>
      </c>
    </row>
    <row r="527" spans="1:14" ht="15.75" customHeight="1" x14ac:dyDescent="0.35">
      <c r="A527" s="1">
        <v>3064456</v>
      </c>
      <c r="B527" s="9">
        <v>42844</v>
      </c>
      <c r="C527" s="13">
        <v>42769.73133101852</v>
      </c>
      <c r="D527" s="13">
        <v>42769.740219907406</v>
      </c>
      <c r="E527" s="7">
        <f t="shared" si="34"/>
        <v>8.8888888858491555E-3</v>
      </c>
      <c r="F527" s="1">
        <v>269</v>
      </c>
      <c r="G527" s="1" t="s">
        <v>326</v>
      </c>
      <c r="H527" s="1" t="s">
        <v>239</v>
      </c>
      <c r="I527" s="1" t="s">
        <v>11</v>
      </c>
      <c r="J527" s="1" t="s">
        <v>18</v>
      </c>
      <c r="K527" s="1">
        <v>1982</v>
      </c>
      <c r="L527">
        <f t="shared" ca="1" si="35"/>
        <v>40</v>
      </c>
      <c r="M527" t="str">
        <f t="shared" si="33"/>
        <v>Wed</v>
      </c>
      <c r="N527" t="str">
        <f t="shared" si="32"/>
        <v>E 2 St &amp; Avenue B to E 7 St &amp; Avenue A</v>
      </c>
    </row>
    <row r="528" spans="1:14" ht="15.75" customHeight="1" x14ac:dyDescent="0.35">
      <c r="A528" s="1">
        <v>5189150</v>
      </c>
      <c r="B528" s="9">
        <v>42888</v>
      </c>
      <c r="C528" s="13">
        <v>42754.320925925924</v>
      </c>
      <c r="D528" s="13">
        <v>42754.328958333332</v>
      </c>
      <c r="E528" s="7">
        <f t="shared" si="34"/>
        <v>8.0324074078816921E-3</v>
      </c>
      <c r="F528" s="1">
        <v>377</v>
      </c>
      <c r="G528" s="1" t="s">
        <v>124</v>
      </c>
      <c r="H528" s="1" t="s">
        <v>331</v>
      </c>
      <c r="I528" s="1" t="s">
        <v>11</v>
      </c>
      <c r="J528" s="1" t="s">
        <v>12</v>
      </c>
      <c r="K528" s="1">
        <v>2000</v>
      </c>
      <c r="L528">
        <f t="shared" ca="1" si="35"/>
        <v>22</v>
      </c>
      <c r="M528" t="str">
        <f t="shared" si="33"/>
        <v>Fri</v>
      </c>
      <c r="N528" t="str">
        <f t="shared" si="32"/>
        <v>E 88 St &amp; 1 Ave to E 81 St &amp; 3 Ave</v>
      </c>
    </row>
    <row r="529" spans="1:14" ht="15.75" customHeight="1" x14ac:dyDescent="0.35">
      <c r="A529" s="1">
        <v>5856833</v>
      </c>
      <c r="B529" s="9">
        <v>42900</v>
      </c>
      <c r="C529" s="13">
        <v>42902.91679398148</v>
      </c>
      <c r="D529" s="13">
        <v>42902.921539351853</v>
      </c>
      <c r="E529" s="7">
        <f t="shared" si="34"/>
        <v>4.7453703737119213E-3</v>
      </c>
      <c r="F529" s="1">
        <v>982</v>
      </c>
      <c r="G529" s="1" t="s">
        <v>419</v>
      </c>
      <c r="H529" s="1" t="s">
        <v>100</v>
      </c>
      <c r="I529" s="1" t="s">
        <v>11</v>
      </c>
      <c r="J529" s="1" t="s">
        <v>12</v>
      </c>
      <c r="K529" s="1">
        <v>1973</v>
      </c>
      <c r="L529">
        <f t="shared" ca="1" si="35"/>
        <v>49</v>
      </c>
      <c r="M529" t="str">
        <f t="shared" si="33"/>
        <v>Wed</v>
      </c>
      <c r="N529" t="str">
        <f t="shared" si="32"/>
        <v>Wythe Ave &amp; Metropolitan Ave to Cleveland Pl &amp; Spring St</v>
      </c>
    </row>
    <row r="530" spans="1:14" ht="15.75" customHeight="1" x14ac:dyDescent="0.35">
      <c r="A530" s="1">
        <v>5546194</v>
      </c>
      <c r="B530" s="9">
        <v>42895</v>
      </c>
      <c r="C530" s="13">
        <v>42787.765925925924</v>
      </c>
      <c r="D530" s="13">
        <v>42787.771724537037</v>
      </c>
      <c r="E530" s="7">
        <f t="shared" si="34"/>
        <v>5.7986111132777296E-3</v>
      </c>
      <c r="F530" s="1">
        <v>208</v>
      </c>
      <c r="G530" s="1" t="s">
        <v>420</v>
      </c>
      <c r="H530" s="1" t="s">
        <v>421</v>
      </c>
      <c r="I530" s="1" t="s">
        <v>11</v>
      </c>
      <c r="J530" s="1" t="s">
        <v>12</v>
      </c>
      <c r="K530" s="1">
        <v>1963</v>
      </c>
      <c r="L530">
        <f t="shared" ca="1" si="35"/>
        <v>59</v>
      </c>
      <c r="M530" t="str">
        <f t="shared" si="33"/>
        <v>Fri</v>
      </c>
      <c r="N530" t="str">
        <f t="shared" si="32"/>
        <v>Willoughby Ave &amp; Tompkins Ave to Myrtle Ave &amp; Marcy Ave</v>
      </c>
    </row>
    <row r="531" spans="1:14" ht="15.75" customHeight="1" x14ac:dyDescent="0.35">
      <c r="A531" s="1">
        <v>1127643</v>
      </c>
      <c r="B531" s="9">
        <v>42784</v>
      </c>
      <c r="C531" s="13">
        <v>42865.697199074071</v>
      </c>
      <c r="D531" s="13">
        <v>42865.701099537036</v>
      </c>
      <c r="E531" s="7">
        <f t="shared" si="34"/>
        <v>3.9004629652481526E-3</v>
      </c>
      <c r="F531" s="1">
        <v>1167</v>
      </c>
      <c r="G531" s="1" t="s">
        <v>295</v>
      </c>
      <c r="H531" s="1" t="s">
        <v>166</v>
      </c>
      <c r="I531" s="1" t="s">
        <v>28</v>
      </c>
      <c r="J531" s="27" t="s">
        <v>520</v>
      </c>
      <c r="K531" s="26">
        <v>0</v>
      </c>
      <c r="L531">
        <f t="shared" ca="1" si="35"/>
        <v>2022</v>
      </c>
      <c r="M531" t="str">
        <f t="shared" si="33"/>
        <v>Sat</v>
      </c>
      <c r="N531" t="str">
        <f t="shared" si="32"/>
        <v>W 106 St &amp; Amsterdam Ave to W 76 St &amp; Columbus Ave</v>
      </c>
    </row>
    <row r="532" spans="1:14" ht="15.75" customHeight="1" x14ac:dyDescent="0.35">
      <c r="A532" s="1">
        <v>4389603</v>
      </c>
      <c r="B532" s="9">
        <v>42872</v>
      </c>
      <c r="C532" s="13">
        <v>42844.791493055556</v>
      </c>
      <c r="D532" s="13">
        <v>42844.794618055559</v>
      </c>
      <c r="E532" s="7">
        <f t="shared" si="34"/>
        <v>3.125000002910383E-3</v>
      </c>
      <c r="F532" s="1">
        <v>580</v>
      </c>
      <c r="G532" s="1" t="s">
        <v>328</v>
      </c>
      <c r="H532" s="1" t="s">
        <v>9</v>
      </c>
      <c r="I532" s="1" t="s">
        <v>11</v>
      </c>
      <c r="J532" s="1" t="s">
        <v>12</v>
      </c>
      <c r="K532" s="1">
        <v>1987</v>
      </c>
      <c r="L532">
        <f t="shared" ca="1" si="35"/>
        <v>35</v>
      </c>
      <c r="M532" t="str">
        <f t="shared" si="33"/>
        <v>Wed</v>
      </c>
      <c r="N532" t="str">
        <f t="shared" si="32"/>
        <v>E 19 St &amp; 3 Ave to Suffolk St &amp; Stanton St</v>
      </c>
    </row>
    <row r="533" spans="1:14" ht="15.75" customHeight="1" x14ac:dyDescent="0.35">
      <c r="A533" s="1">
        <v>5753846</v>
      </c>
      <c r="B533" s="9">
        <v>42898</v>
      </c>
      <c r="C533" s="13">
        <v>42888.660798611112</v>
      </c>
      <c r="D533" s="13">
        <v>42888.665162037039</v>
      </c>
      <c r="E533" s="7">
        <f t="shared" si="34"/>
        <v>4.3634259272948839E-3</v>
      </c>
      <c r="F533" s="1">
        <v>1159</v>
      </c>
      <c r="G533" s="1" t="s">
        <v>249</v>
      </c>
      <c r="H533" s="1" t="s">
        <v>158</v>
      </c>
      <c r="I533" s="1" t="s">
        <v>11</v>
      </c>
      <c r="J533" s="1" t="s">
        <v>12</v>
      </c>
      <c r="K533" s="1">
        <v>1953</v>
      </c>
      <c r="L533">
        <f t="shared" ca="1" si="35"/>
        <v>69</v>
      </c>
      <c r="M533" t="str">
        <f t="shared" si="33"/>
        <v>Mon</v>
      </c>
      <c r="N533" t="str">
        <f t="shared" si="32"/>
        <v>6 Ave &amp; W 33 St to Forsyth St &amp; Broome St</v>
      </c>
    </row>
    <row r="534" spans="1:14" ht="15.75" customHeight="1" x14ac:dyDescent="0.35">
      <c r="A534" s="1">
        <v>1389633</v>
      </c>
      <c r="B534" s="9">
        <v>42791</v>
      </c>
      <c r="C534" s="13">
        <v>42900.58425925926</v>
      </c>
      <c r="D534" s="13">
        <v>42900.595636574071</v>
      </c>
      <c r="E534" s="7">
        <f t="shared" si="34"/>
        <v>1.137731481139781E-2</v>
      </c>
      <c r="F534" s="1">
        <v>2685</v>
      </c>
      <c r="G534" s="1" t="s">
        <v>216</v>
      </c>
      <c r="H534" s="1" t="s">
        <v>216</v>
      </c>
      <c r="I534" s="1" t="s">
        <v>11</v>
      </c>
      <c r="J534" s="1" t="s">
        <v>12</v>
      </c>
      <c r="K534" s="1">
        <v>1992</v>
      </c>
      <c r="L534">
        <f t="shared" ca="1" si="35"/>
        <v>30</v>
      </c>
      <c r="M534" t="str">
        <f t="shared" si="33"/>
        <v>Sat</v>
      </c>
      <c r="N534" t="str">
        <f t="shared" si="32"/>
        <v>W 46 St &amp; 11 Ave to W 46 St &amp; 11 Ave</v>
      </c>
    </row>
    <row r="535" spans="1:14" ht="15.75" customHeight="1" x14ac:dyDescent="0.35">
      <c r="A535" s="1">
        <v>1830220</v>
      </c>
      <c r="B535" s="9">
        <v>42805</v>
      </c>
      <c r="C535" s="13">
        <v>42895.334768518522</v>
      </c>
      <c r="D535" s="13">
        <v>42895.337187500001</v>
      </c>
      <c r="E535" s="7">
        <f t="shared" si="34"/>
        <v>2.418981479422655E-3</v>
      </c>
      <c r="F535" s="1">
        <v>298</v>
      </c>
      <c r="G535" s="1" t="s">
        <v>359</v>
      </c>
      <c r="H535" s="1" t="s">
        <v>202</v>
      </c>
      <c r="I535" s="1" t="s">
        <v>11</v>
      </c>
      <c r="J535" s="1" t="s">
        <v>12</v>
      </c>
      <c r="K535" s="1">
        <v>1981</v>
      </c>
      <c r="L535">
        <f t="shared" ca="1" si="35"/>
        <v>41</v>
      </c>
      <c r="M535" t="str">
        <f t="shared" si="33"/>
        <v>Sat</v>
      </c>
      <c r="N535" t="str">
        <f t="shared" si="32"/>
        <v>Catherine St &amp; Monroe St to South St &amp; Gouverneur Ln</v>
      </c>
    </row>
    <row r="536" spans="1:14" ht="15.75" customHeight="1" x14ac:dyDescent="0.35">
      <c r="A536" s="1">
        <v>128154</v>
      </c>
      <c r="B536" s="9">
        <v>42742</v>
      </c>
      <c r="C536" s="13">
        <v>42784.471377314818</v>
      </c>
      <c r="D536" s="13">
        <v>42784.484895833331</v>
      </c>
      <c r="E536" s="7">
        <f t="shared" si="34"/>
        <v>1.3518518513592426E-2</v>
      </c>
      <c r="F536" s="1">
        <v>588</v>
      </c>
      <c r="G536" s="1" t="s">
        <v>396</v>
      </c>
      <c r="H536" s="1" t="s">
        <v>239</v>
      </c>
      <c r="I536" s="1" t="s">
        <v>11</v>
      </c>
      <c r="J536" s="1" t="s">
        <v>12</v>
      </c>
      <c r="K536" s="1">
        <v>1975</v>
      </c>
      <c r="L536">
        <f t="shared" ca="1" si="35"/>
        <v>47</v>
      </c>
      <c r="M536" t="str">
        <f t="shared" si="33"/>
        <v>Sat</v>
      </c>
      <c r="N536" t="str">
        <f t="shared" si="32"/>
        <v>E 6 St &amp; Avenue D to E 7 St &amp; Avenue A</v>
      </c>
    </row>
    <row r="537" spans="1:14" ht="15.75" customHeight="1" x14ac:dyDescent="0.35">
      <c r="A537" s="1">
        <v>1966663</v>
      </c>
      <c r="B537" s="9">
        <v>42815</v>
      </c>
      <c r="C537" s="13">
        <v>42872.747557870367</v>
      </c>
      <c r="D537" s="13">
        <v>42872.754282407404</v>
      </c>
      <c r="E537" s="7">
        <f t="shared" si="34"/>
        <v>6.7245370373711921E-3</v>
      </c>
      <c r="F537" s="1">
        <v>302</v>
      </c>
      <c r="G537" s="1" t="s">
        <v>227</v>
      </c>
      <c r="H537" s="1" t="s">
        <v>147</v>
      </c>
      <c r="I537" s="1" t="s">
        <v>11</v>
      </c>
      <c r="J537" s="1" t="s">
        <v>12</v>
      </c>
      <c r="K537" s="1">
        <v>1975</v>
      </c>
      <c r="L537">
        <f t="shared" ca="1" si="35"/>
        <v>47</v>
      </c>
      <c r="M537" t="str">
        <f t="shared" si="33"/>
        <v>Tue</v>
      </c>
      <c r="N537" t="str">
        <f t="shared" si="32"/>
        <v>Canal St &amp; Rutgers St to Cherry St</v>
      </c>
    </row>
    <row r="538" spans="1:14" ht="15.75" customHeight="1" x14ac:dyDescent="0.35">
      <c r="A538" s="1">
        <v>1896633</v>
      </c>
      <c r="B538" s="9">
        <v>42813</v>
      </c>
      <c r="C538" s="13">
        <v>42898.75167824074</v>
      </c>
      <c r="D538" s="13">
        <v>42898.765104166669</v>
      </c>
      <c r="E538" s="7">
        <f t="shared" si="34"/>
        <v>1.3425925928459037E-2</v>
      </c>
      <c r="F538" s="1">
        <v>700</v>
      </c>
      <c r="G538" s="1" t="s">
        <v>422</v>
      </c>
      <c r="H538" s="1" t="s">
        <v>52</v>
      </c>
      <c r="I538" s="1" t="s">
        <v>11</v>
      </c>
      <c r="J538" s="1" t="s">
        <v>12</v>
      </c>
      <c r="K538" s="1">
        <v>1983</v>
      </c>
      <c r="L538">
        <f t="shared" ca="1" si="35"/>
        <v>39</v>
      </c>
      <c r="M538" t="str">
        <f t="shared" si="33"/>
        <v>Sun</v>
      </c>
      <c r="N538" t="str">
        <f t="shared" si="32"/>
        <v>Avenue D &amp; E 8 St to Washington Pl &amp; Broadway</v>
      </c>
    </row>
    <row r="539" spans="1:14" ht="15.75" customHeight="1" x14ac:dyDescent="0.35">
      <c r="A539" s="1">
        <v>3882076</v>
      </c>
      <c r="B539" s="9">
        <v>42862</v>
      </c>
      <c r="C539" s="13">
        <v>42791.459930555553</v>
      </c>
      <c r="D539" s="13">
        <v>42791.491006944445</v>
      </c>
      <c r="E539" s="7">
        <f t="shared" si="34"/>
        <v>3.107638889196096E-2</v>
      </c>
      <c r="F539" s="1">
        <v>299</v>
      </c>
      <c r="G539" s="1" t="s">
        <v>148</v>
      </c>
      <c r="H539" s="1" t="s">
        <v>80</v>
      </c>
      <c r="I539" s="1" t="s">
        <v>11</v>
      </c>
      <c r="J539" s="1" t="s">
        <v>12</v>
      </c>
      <c r="K539" s="1">
        <v>1990</v>
      </c>
      <c r="L539">
        <f t="shared" ca="1" si="35"/>
        <v>32</v>
      </c>
      <c r="M539" t="str">
        <f t="shared" si="33"/>
        <v>Sun</v>
      </c>
      <c r="N539" t="str">
        <f t="shared" si="32"/>
        <v>Broadway &amp; Roebling St to N 8 St &amp; Driggs Ave</v>
      </c>
    </row>
    <row r="540" spans="1:14" ht="15.75" customHeight="1" x14ac:dyDescent="0.35">
      <c r="A540" s="1">
        <v>780521</v>
      </c>
      <c r="B540" s="9">
        <v>42768</v>
      </c>
      <c r="C540" s="13">
        <v>42805.468807870369</v>
      </c>
      <c r="D540" s="13">
        <v>42805.472256944442</v>
      </c>
      <c r="E540" s="7">
        <f t="shared" si="34"/>
        <v>3.4490740727051161E-3</v>
      </c>
      <c r="F540" s="1">
        <v>700</v>
      </c>
      <c r="G540" s="1" t="s">
        <v>423</v>
      </c>
      <c r="H540" s="1" t="s">
        <v>150</v>
      </c>
      <c r="I540" s="1" t="s">
        <v>11</v>
      </c>
      <c r="J540" s="1" t="s">
        <v>18</v>
      </c>
      <c r="K540" s="1">
        <v>1971</v>
      </c>
      <c r="L540">
        <f t="shared" ca="1" si="35"/>
        <v>51</v>
      </c>
      <c r="M540" t="str">
        <f t="shared" si="33"/>
        <v>Thu</v>
      </c>
      <c r="N540" t="str">
        <f t="shared" si="32"/>
        <v>Montague St &amp; Clinton St to DeKalb Ave &amp; S Portland Ave</v>
      </c>
    </row>
    <row r="541" spans="1:14" ht="15.75" customHeight="1" x14ac:dyDescent="0.35">
      <c r="A541" s="1">
        <v>4441252</v>
      </c>
      <c r="B541" s="9">
        <v>42873</v>
      </c>
      <c r="C541" s="13">
        <v>42742.437256944446</v>
      </c>
      <c r="D541" s="13">
        <v>42742.444074074076</v>
      </c>
      <c r="E541" s="7">
        <f t="shared" si="34"/>
        <v>6.8171296297805384E-3</v>
      </c>
      <c r="F541" s="1">
        <v>312</v>
      </c>
      <c r="G541" s="1" t="s">
        <v>424</v>
      </c>
      <c r="H541" s="1" t="s">
        <v>88</v>
      </c>
      <c r="I541" s="1" t="s">
        <v>11</v>
      </c>
      <c r="J541" s="1" t="s">
        <v>12</v>
      </c>
      <c r="K541" s="1">
        <v>1951</v>
      </c>
      <c r="L541">
        <f t="shared" ca="1" si="35"/>
        <v>71</v>
      </c>
      <c r="M541" t="str">
        <f t="shared" si="33"/>
        <v>Thu</v>
      </c>
      <c r="N541" t="str">
        <f t="shared" si="32"/>
        <v>Fulton St &amp; Washington Ave to Hanson Pl &amp; Ashland Pl</v>
      </c>
    </row>
    <row r="542" spans="1:14" ht="15.75" customHeight="1" x14ac:dyDescent="0.35">
      <c r="A542" s="1">
        <v>4311383</v>
      </c>
      <c r="B542" s="9">
        <v>42871</v>
      </c>
      <c r="C542" s="13">
        <v>42815.89099537037</v>
      </c>
      <c r="D542" s="13">
        <v>42815.894490740742</v>
      </c>
      <c r="E542" s="7">
        <f t="shared" si="34"/>
        <v>3.4953703725477681E-3</v>
      </c>
      <c r="F542" s="1">
        <v>920</v>
      </c>
      <c r="G542" s="1" t="s">
        <v>235</v>
      </c>
      <c r="H542" s="1" t="s">
        <v>63</v>
      </c>
      <c r="I542" s="1" t="s">
        <v>28</v>
      </c>
      <c r="J542" s="27" t="s">
        <v>520</v>
      </c>
      <c r="K542" s="26">
        <v>0</v>
      </c>
      <c r="L542">
        <f t="shared" ca="1" si="35"/>
        <v>2022</v>
      </c>
      <c r="M542" t="str">
        <f t="shared" si="33"/>
        <v>Tue</v>
      </c>
      <c r="N542" t="str">
        <f t="shared" si="32"/>
        <v>Grand Army Plaza &amp; Central Park S to 9 Ave &amp; W 45 St</v>
      </c>
    </row>
    <row r="543" spans="1:14" ht="15.75" customHeight="1" x14ac:dyDescent="0.35">
      <c r="A543" s="1">
        <v>1847360</v>
      </c>
      <c r="B543" s="9">
        <v>42806</v>
      </c>
      <c r="C543" s="13">
        <v>42813.538483796299</v>
      </c>
      <c r="D543" s="13">
        <v>42813.546585648146</v>
      </c>
      <c r="E543" s="7">
        <f t="shared" si="34"/>
        <v>8.1018518467317335E-3</v>
      </c>
      <c r="F543" s="1">
        <v>171</v>
      </c>
      <c r="G543" s="1" t="s">
        <v>239</v>
      </c>
      <c r="H543" s="1" t="s">
        <v>318</v>
      </c>
      <c r="I543" s="1" t="s">
        <v>11</v>
      </c>
      <c r="J543" s="1" t="s">
        <v>12</v>
      </c>
      <c r="K543" s="1">
        <v>1982</v>
      </c>
      <c r="L543">
        <f t="shared" ca="1" si="35"/>
        <v>40</v>
      </c>
      <c r="M543" t="str">
        <f t="shared" si="33"/>
        <v>Sun</v>
      </c>
      <c r="N543" t="str">
        <f t="shared" si="32"/>
        <v>E 7 St &amp; Avenue A to E 5 St &amp; Avenue C</v>
      </c>
    </row>
    <row r="544" spans="1:14" ht="15.75" customHeight="1" x14ac:dyDescent="0.35">
      <c r="A544" s="1">
        <v>4792831</v>
      </c>
      <c r="B544" s="9">
        <v>42880</v>
      </c>
      <c r="C544" s="13">
        <v>42862.562557870369</v>
      </c>
      <c r="D544" s="13">
        <v>42862.566030092596</v>
      </c>
      <c r="E544" s="7">
        <f t="shared" si="34"/>
        <v>3.4722222262644209E-3</v>
      </c>
      <c r="F544" s="1">
        <v>273</v>
      </c>
      <c r="G544" s="1" t="s">
        <v>30</v>
      </c>
      <c r="H544" s="1" t="s">
        <v>117</v>
      </c>
      <c r="I544" s="1" t="s">
        <v>11</v>
      </c>
      <c r="J544" s="27" t="s">
        <v>520</v>
      </c>
      <c r="K544" s="1">
        <v>1984</v>
      </c>
      <c r="L544">
        <f t="shared" ca="1" si="35"/>
        <v>38</v>
      </c>
      <c r="M544" t="str">
        <f t="shared" si="33"/>
        <v>Thu</v>
      </c>
      <c r="N544" t="str">
        <f t="shared" si="32"/>
        <v>E 25 St &amp; 2 Ave to E 15 St &amp; 3 Ave</v>
      </c>
    </row>
    <row r="545" spans="1:20" ht="15.75" customHeight="1" x14ac:dyDescent="0.35">
      <c r="A545" s="1">
        <v>5725467</v>
      </c>
      <c r="B545" s="9">
        <v>42898</v>
      </c>
      <c r="C545" s="13">
        <v>42768.642766203702</v>
      </c>
      <c r="D545" s="13">
        <v>42768.650879629633</v>
      </c>
      <c r="E545" s="7">
        <f t="shared" si="34"/>
        <v>8.1134259307873435E-3</v>
      </c>
      <c r="F545" s="1">
        <v>806</v>
      </c>
      <c r="G545" s="1" t="s">
        <v>70</v>
      </c>
      <c r="H545" s="1" t="s">
        <v>425</v>
      </c>
      <c r="I545" s="1" t="s">
        <v>11</v>
      </c>
      <c r="J545" s="1" t="s">
        <v>12</v>
      </c>
      <c r="K545" s="1">
        <v>1990</v>
      </c>
      <c r="L545">
        <f t="shared" ca="1" si="35"/>
        <v>32</v>
      </c>
      <c r="M545" t="str">
        <f t="shared" si="33"/>
        <v>Mon</v>
      </c>
      <c r="N545" t="str">
        <f t="shared" si="32"/>
        <v>Allen St &amp; Hester St to Lexington Ave &amp; E 29 St</v>
      </c>
    </row>
    <row r="546" spans="1:20" ht="15.75" customHeight="1" x14ac:dyDescent="0.35">
      <c r="A546" s="1">
        <v>5941730</v>
      </c>
      <c r="B546" s="9">
        <v>42901</v>
      </c>
      <c r="C546" s="13">
        <v>42873.638773148145</v>
      </c>
      <c r="D546" s="13">
        <v>42873.642384259256</v>
      </c>
      <c r="E546" s="7">
        <f t="shared" si="34"/>
        <v>3.6111111112404615E-3</v>
      </c>
      <c r="F546" s="1">
        <v>1146</v>
      </c>
      <c r="G546" s="1" t="s">
        <v>426</v>
      </c>
      <c r="H546" s="1" t="s">
        <v>305</v>
      </c>
      <c r="I546" s="1" t="s">
        <v>11</v>
      </c>
      <c r="J546" s="1" t="s">
        <v>12</v>
      </c>
      <c r="K546" s="1">
        <v>1988</v>
      </c>
      <c r="L546">
        <f t="shared" ca="1" si="35"/>
        <v>34</v>
      </c>
      <c r="M546" t="str">
        <f t="shared" si="33"/>
        <v>Thu</v>
      </c>
      <c r="N546" t="str">
        <f t="shared" si="32"/>
        <v>Lexington Ave &amp; Classon Ave to Atlantic Ave &amp; Furman St</v>
      </c>
    </row>
    <row r="547" spans="1:20" ht="15.75" customHeight="1" x14ac:dyDescent="0.35">
      <c r="A547" s="1">
        <v>1713896</v>
      </c>
      <c r="B547" s="9">
        <v>42801</v>
      </c>
      <c r="C547" s="13">
        <v>42871.638761574075</v>
      </c>
      <c r="D547" s="13">
        <v>42871.649409722224</v>
      </c>
      <c r="E547" s="7">
        <f t="shared" si="34"/>
        <v>1.0648148148902692E-2</v>
      </c>
      <c r="F547" s="1">
        <v>322</v>
      </c>
      <c r="G547" s="1" t="s">
        <v>227</v>
      </c>
      <c r="H547" s="1" t="s">
        <v>200</v>
      </c>
      <c r="I547" s="1" t="s">
        <v>11</v>
      </c>
      <c r="J547" s="1" t="s">
        <v>18</v>
      </c>
      <c r="K547" s="1">
        <v>1964</v>
      </c>
      <c r="L547">
        <f t="shared" ca="1" si="35"/>
        <v>58</v>
      </c>
      <c r="M547" t="str">
        <f t="shared" si="33"/>
        <v>Tue</v>
      </c>
      <c r="N547" t="str">
        <f t="shared" si="32"/>
        <v>Canal St &amp; Rutgers St to Henry St &amp; Grand St</v>
      </c>
    </row>
    <row r="548" spans="1:20" ht="15.75" customHeight="1" x14ac:dyDescent="0.35">
      <c r="A548" s="1">
        <v>3286226</v>
      </c>
      <c r="B548" s="9">
        <v>42849</v>
      </c>
      <c r="C548" s="13">
        <v>42806.584317129629</v>
      </c>
      <c r="D548" s="13">
        <v>42806.586296296293</v>
      </c>
      <c r="E548" s="7">
        <f t="shared" si="34"/>
        <v>1.9791666636592709E-3</v>
      </c>
      <c r="F548" s="1">
        <v>227</v>
      </c>
      <c r="G548" s="1" t="s">
        <v>301</v>
      </c>
      <c r="H548" s="1" t="s">
        <v>139</v>
      </c>
      <c r="I548" s="1" t="s">
        <v>11</v>
      </c>
      <c r="J548" s="1" t="s">
        <v>12</v>
      </c>
      <c r="K548" s="1">
        <v>1994</v>
      </c>
      <c r="L548">
        <f t="shared" ca="1" si="35"/>
        <v>28</v>
      </c>
      <c r="M548" t="str">
        <f t="shared" si="33"/>
        <v>Mon</v>
      </c>
      <c r="N548" t="str">
        <f t="shared" si="32"/>
        <v>E 25 St &amp; 1 Ave to 1 Ave &amp; E 16 St</v>
      </c>
    </row>
    <row r="549" spans="1:20" ht="15.75" customHeight="1" x14ac:dyDescent="0.35">
      <c r="A549" s="1">
        <v>2417677</v>
      </c>
      <c r="B549" s="9">
        <v>42830</v>
      </c>
      <c r="C549" s="13">
        <v>42880.714687500003</v>
      </c>
      <c r="D549" s="13">
        <v>42880.717847222222</v>
      </c>
      <c r="E549" s="7">
        <f t="shared" si="34"/>
        <v>3.159722218697425E-3</v>
      </c>
      <c r="F549" s="1">
        <v>954</v>
      </c>
      <c r="G549" s="1" t="s">
        <v>358</v>
      </c>
      <c r="H549" s="1" t="s">
        <v>63</v>
      </c>
      <c r="I549" s="1" t="s">
        <v>11</v>
      </c>
      <c r="J549" s="1" t="s">
        <v>12</v>
      </c>
      <c r="K549" s="1">
        <v>1969</v>
      </c>
      <c r="L549">
        <f t="shared" ca="1" si="35"/>
        <v>53</v>
      </c>
      <c r="M549" t="str">
        <f t="shared" si="33"/>
        <v>Wed</v>
      </c>
      <c r="N549" t="str">
        <f t="shared" si="32"/>
        <v>W 26 St &amp; 10 Ave to 9 Ave &amp; W 45 St</v>
      </c>
    </row>
    <row r="550" spans="1:20" ht="15.75" customHeight="1" x14ac:dyDescent="0.35">
      <c r="A550" s="1">
        <v>2672948</v>
      </c>
      <c r="B550" s="9">
        <v>42837</v>
      </c>
      <c r="C550" s="13">
        <v>42898.368321759262</v>
      </c>
      <c r="D550" s="13">
        <v>42898.377650462964</v>
      </c>
      <c r="E550" s="7">
        <f t="shared" si="34"/>
        <v>9.3287037016125396E-3</v>
      </c>
      <c r="F550" s="1">
        <v>560</v>
      </c>
      <c r="G550" s="1" t="s">
        <v>315</v>
      </c>
      <c r="H550" s="1" t="s">
        <v>154</v>
      </c>
      <c r="I550" s="1" t="s">
        <v>11</v>
      </c>
      <c r="J550" s="27" t="s">
        <v>520</v>
      </c>
      <c r="K550" s="26">
        <v>0</v>
      </c>
      <c r="L550">
        <f t="shared" ca="1" si="35"/>
        <v>2022</v>
      </c>
      <c r="M550" t="str">
        <f t="shared" si="33"/>
        <v>Wed</v>
      </c>
      <c r="N550" t="str">
        <f t="shared" si="32"/>
        <v>W 47 St &amp; 10 Ave to 8 Ave &amp; W 33 St</v>
      </c>
    </row>
    <row r="551" spans="1:20" ht="15.75" customHeight="1" x14ac:dyDescent="0.35">
      <c r="A551" s="1">
        <v>4089568</v>
      </c>
      <c r="B551" s="9">
        <v>42866</v>
      </c>
      <c r="C551" s="13">
        <v>42901.763252314813</v>
      </c>
      <c r="D551" s="13">
        <v>42901.776516203703</v>
      </c>
      <c r="E551" s="7">
        <f t="shared" si="34"/>
        <v>1.3263888889923692E-2</v>
      </c>
      <c r="F551" s="1">
        <v>2259</v>
      </c>
      <c r="G551" s="1" t="s">
        <v>280</v>
      </c>
      <c r="H551" s="1" t="s">
        <v>45</v>
      </c>
      <c r="I551" s="1" t="s">
        <v>11</v>
      </c>
      <c r="J551" s="1" t="s">
        <v>12</v>
      </c>
      <c r="K551" s="1">
        <v>1997</v>
      </c>
      <c r="L551">
        <f t="shared" ca="1" si="35"/>
        <v>25</v>
      </c>
      <c r="M551" t="str">
        <f t="shared" si="33"/>
        <v>Thu</v>
      </c>
      <c r="N551" t="str">
        <f t="shared" si="32"/>
        <v>E 12 St &amp; 3 Ave to E 11 St &amp; 2 Ave</v>
      </c>
    </row>
    <row r="552" spans="1:20" ht="15.75" customHeight="1" x14ac:dyDescent="0.35">
      <c r="A552" s="1">
        <v>3686308</v>
      </c>
      <c r="B552" s="9">
        <v>42858</v>
      </c>
      <c r="C552" s="13">
        <v>42801.804525462961</v>
      </c>
      <c r="D552" s="13">
        <v>42801.808263888888</v>
      </c>
      <c r="E552" s="7">
        <f t="shared" si="34"/>
        <v>3.7384259267128073E-3</v>
      </c>
      <c r="F552" s="1">
        <v>674</v>
      </c>
      <c r="G552" s="1" t="s">
        <v>204</v>
      </c>
      <c r="H552" s="1" t="s">
        <v>280</v>
      </c>
      <c r="I552" s="1" t="s">
        <v>11</v>
      </c>
      <c r="J552" s="1" t="s">
        <v>18</v>
      </c>
      <c r="K552" s="1">
        <v>1988</v>
      </c>
      <c r="L552">
        <f t="shared" ca="1" si="35"/>
        <v>34</v>
      </c>
      <c r="M552" t="str">
        <f t="shared" si="33"/>
        <v>Wed</v>
      </c>
      <c r="N552" t="str">
        <f t="shared" si="32"/>
        <v>Christopher St &amp; Greenwich St to E 12 St &amp; 3 Ave</v>
      </c>
    </row>
    <row r="553" spans="1:20" ht="15.75" customHeight="1" x14ac:dyDescent="0.35">
      <c r="A553" s="1">
        <v>5057014</v>
      </c>
      <c r="B553" s="9">
        <v>42886</v>
      </c>
      <c r="C553" s="13">
        <v>42849.892824074072</v>
      </c>
      <c r="D553" s="13">
        <v>42849.895462962966</v>
      </c>
      <c r="E553" s="7">
        <f t="shared" si="34"/>
        <v>2.6388888945803046E-3</v>
      </c>
      <c r="F553" s="1">
        <v>456</v>
      </c>
      <c r="G553" s="1" t="s">
        <v>17</v>
      </c>
      <c r="H553" s="1" t="s">
        <v>59</v>
      </c>
      <c r="I553" s="1" t="s">
        <v>11</v>
      </c>
      <c r="J553" s="1" t="s">
        <v>18</v>
      </c>
      <c r="K553" s="1">
        <v>1985</v>
      </c>
      <c r="L553">
        <f t="shared" ca="1" si="35"/>
        <v>37</v>
      </c>
      <c r="M553" t="str">
        <f t="shared" si="33"/>
        <v>Wed</v>
      </c>
      <c r="N553" t="str">
        <f t="shared" si="32"/>
        <v>W 20 St &amp; 8 Ave to W 26 St &amp; 8 Ave</v>
      </c>
    </row>
    <row r="554" spans="1:20" ht="15.75" customHeight="1" x14ac:dyDescent="0.35">
      <c r="A554" s="1">
        <v>5954601</v>
      </c>
      <c r="B554" s="9">
        <v>42901</v>
      </c>
      <c r="C554" s="13">
        <v>42830.749745370369</v>
      </c>
      <c r="D554" s="13">
        <v>42830.760798611111</v>
      </c>
      <c r="E554" s="7">
        <f t="shared" si="34"/>
        <v>1.1053240741603076E-2</v>
      </c>
      <c r="F554" s="1">
        <v>1583</v>
      </c>
      <c r="G554" s="1" t="s">
        <v>197</v>
      </c>
      <c r="H554" s="1" t="s">
        <v>175</v>
      </c>
      <c r="I554" s="1" t="s">
        <v>28</v>
      </c>
      <c r="J554" s="27" t="s">
        <v>520</v>
      </c>
      <c r="K554" s="26">
        <v>0</v>
      </c>
      <c r="L554">
        <f t="shared" ca="1" si="35"/>
        <v>2022</v>
      </c>
      <c r="M554" t="str">
        <f t="shared" si="33"/>
        <v>Thu</v>
      </c>
      <c r="N554" t="str">
        <f t="shared" si="32"/>
        <v>2 Ave &amp; E 31 St to Cooper Square &amp; E 7 St</v>
      </c>
    </row>
    <row r="555" spans="1:20" ht="15.75" customHeight="1" x14ac:dyDescent="0.35">
      <c r="A555" s="1">
        <v>4654698</v>
      </c>
      <c r="B555" s="9">
        <v>42877</v>
      </c>
      <c r="C555" s="13">
        <v>42837.236817129633</v>
      </c>
      <c r="D555" s="13">
        <v>42837.243298611109</v>
      </c>
      <c r="E555" s="7">
        <f t="shared" si="34"/>
        <v>6.4814814759301953E-3</v>
      </c>
      <c r="F555" s="1">
        <v>441</v>
      </c>
      <c r="G555" s="1" t="s">
        <v>169</v>
      </c>
      <c r="H555" s="1" t="s">
        <v>390</v>
      </c>
      <c r="I555" s="1" t="s">
        <v>11</v>
      </c>
      <c r="J555" s="1" t="s">
        <v>12</v>
      </c>
      <c r="K555" s="1">
        <v>1987</v>
      </c>
      <c r="L555">
        <f t="shared" ca="1" si="35"/>
        <v>35</v>
      </c>
      <c r="M555" t="str">
        <f t="shared" si="33"/>
        <v>Mon</v>
      </c>
      <c r="N555" t="str">
        <f t="shared" si="32"/>
        <v>W 52 St &amp; 6 Ave to Amsterdam Ave &amp; W 73 St</v>
      </c>
    </row>
    <row r="556" spans="1:20" ht="15.75" customHeight="1" x14ac:dyDescent="0.35">
      <c r="A556" s="1">
        <v>5276733</v>
      </c>
      <c r="B556" s="9">
        <v>42890</v>
      </c>
      <c r="C556" s="13">
        <v>42866.535208333335</v>
      </c>
      <c r="D556" s="13">
        <v>42866.561365740738</v>
      </c>
      <c r="E556" s="7">
        <f t="shared" si="34"/>
        <v>2.6157407402934041E-2</v>
      </c>
      <c r="F556" s="1">
        <v>1011</v>
      </c>
      <c r="G556" s="1" t="s">
        <v>237</v>
      </c>
      <c r="H556" s="1" t="s">
        <v>9</v>
      </c>
      <c r="I556" s="1" t="s">
        <v>11</v>
      </c>
      <c r="J556" s="1" t="s">
        <v>12</v>
      </c>
      <c r="K556" s="1">
        <v>1988</v>
      </c>
      <c r="L556">
        <f t="shared" ca="1" si="35"/>
        <v>34</v>
      </c>
      <c r="M556" t="str">
        <f t="shared" si="33"/>
        <v>Sun</v>
      </c>
      <c r="N556" t="str">
        <f t="shared" si="32"/>
        <v>Washington Pl &amp; 6 Ave to Suffolk St &amp; Stanton St</v>
      </c>
    </row>
    <row r="557" spans="1:20" ht="15.75" customHeight="1" x14ac:dyDescent="0.35">
      <c r="A557" s="1">
        <v>6686111</v>
      </c>
      <c r="B557" s="9">
        <v>42914</v>
      </c>
      <c r="C557" s="13">
        <v>42858.341284722221</v>
      </c>
      <c r="D557" s="13">
        <v>42858.349097222221</v>
      </c>
      <c r="E557" s="7">
        <f t="shared" si="34"/>
        <v>7.8125E-3</v>
      </c>
      <c r="F557" s="1">
        <v>1455</v>
      </c>
      <c r="G557" s="1" t="s">
        <v>134</v>
      </c>
      <c r="H557" s="1" t="s">
        <v>427</v>
      </c>
      <c r="I557" s="1" t="s">
        <v>28</v>
      </c>
      <c r="J557" s="1" t="s">
        <v>18</v>
      </c>
      <c r="K557" s="1">
        <v>1990</v>
      </c>
      <c r="L557">
        <f t="shared" ca="1" si="35"/>
        <v>32</v>
      </c>
      <c r="M557" t="str">
        <f t="shared" si="33"/>
        <v>Wed</v>
      </c>
      <c r="N557" t="str">
        <f t="shared" si="32"/>
        <v>Duane St &amp; Greenwich St to South St &amp; Whitehall St</v>
      </c>
    </row>
    <row r="558" spans="1:20" ht="15.75" customHeight="1" x14ac:dyDescent="0.35">
      <c r="A558" s="1">
        <v>25470</v>
      </c>
      <c r="B558" s="9">
        <v>42738</v>
      </c>
      <c r="C558" s="13">
        <v>42886.69635416667</v>
      </c>
      <c r="D558" s="13">
        <v>42886.701643518521</v>
      </c>
      <c r="E558" s="7">
        <f t="shared" si="34"/>
        <v>5.2893518513883464E-3</v>
      </c>
      <c r="F558" s="1">
        <v>726</v>
      </c>
      <c r="G558" s="1" t="s">
        <v>154</v>
      </c>
      <c r="H558" s="1" t="s">
        <v>177</v>
      </c>
      <c r="I558" s="1" t="s">
        <v>11</v>
      </c>
      <c r="J558" s="1" t="s">
        <v>12</v>
      </c>
      <c r="K558" s="1">
        <v>1976</v>
      </c>
      <c r="L558">
        <f t="shared" ca="1" si="35"/>
        <v>46</v>
      </c>
      <c r="M558" t="str">
        <f t="shared" si="33"/>
        <v>Tue</v>
      </c>
      <c r="N558" t="str">
        <f t="shared" si="32"/>
        <v>8 Ave &amp; W 33 St to W 52 St &amp; 5 Ave</v>
      </c>
    </row>
    <row r="559" spans="1:20" ht="15.75" customHeight="1" x14ac:dyDescent="0.35">
      <c r="A559" s="1">
        <v>174116</v>
      </c>
      <c r="B559" s="9">
        <v>42745</v>
      </c>
      <c r="C559" s="13">
        <v>42901.886747685188</v>
      </c>
      <c r="D559" s="13">
        <v>42901.905081018522</v>
      </c>
      <c r="E559" s="7">
        <f t="shared" si="34"/>
        <v>1.8333333333430346E-2</v>
      </c>
      <c r="F559" s="1">
        <v>248</v>
      </c>
      <c r="G559" s="1" t="s">
        <v>85</v>
      </c>
      <c r="H559" s="1" t="s">
        <v>10</v>
      </c>
      <c r="I559" s="1" t="s">
        <v>11</v>
      </c>
      <c r="J559" s="1" t="s">
        <v>12</v>
      </c>
      <c r="K559" s="1">
        <v>1987</v>
      </c>
      <c r="L559">
        <f t="shared" ca="1" si="35"/>
        <v>35</v>
      </c>
      <c r="M559" t="str">
        <f t="shared" si="33"/>
        <v>Tue</v>
      </c>
      <c r="N559" t="str">
        <f t="shared" si="32"/>
        <v>Carmine St &amp; 6 Ave to W Broadway &amp; Spring St</v>
      </c>
      <c r="T559" t="s">
        <v>453</v>
      </c>
    </row>
    <row r="560" spans="1:20" ht="15.75" customHeight="1" x14ac:dyDescent="0.35">
      <c r="A560" s="1">
        <v>3702899</v>
      </c>
      <c r="B560" s="9">
        <v>42858</v>
      </c>
      <c r="C560" s="13">
        <v>42877.770624999997</v>
      </c>
      <c r="D560" s="13">
        <v>42877.775740740741</v>
      </c>
      <c r="E560" s="7">
        <f t="shared" si="34"/>
        <v>5.1157407433493063E-3</v>
      </c>
      <c r="F560" s="1">
        <v>493</v>
      </c>
      <c r="G560" s="1" t="s">
        <v>284</v>
      </c>
      <c r="H560" s="1" t="s">
        <v>428</v>
      </c>
      <c r="I560" s="1" t="s">
        <v>11</v>
      </c>
      <c r="J560" s="1" t="s">
        <v>12</v>
      </c>
      <c r="K560" s="1">
        <v>1965</v>
      </c>
      <c r="L560">
        <f t="shared" ca="1" si="35"/>
        <v>57</v>
      </c>
      <c r="M560" t="str">
        <f t="shared" si="33"/>
        <v>Wed</v>
      </c>
      <c r="N560" t="str">
        <f t="shared" si="32"/>
        <v>Greenwich St &amp; Hubert St to Lispenard St &amp; Broadway</v>
      </c>
    </row>
    <row r="561" spans="1:14" ht="15.75" customHeight="1" x14ac:dyDescent="0.35">
      <c r="A561" s="1">
        <v>1086513</v>
      </c>
      <c r="B561" s="9">
        <v>42782</v>
      </c>
      <c r="C561" s="13">
        <v>42890.095578703702</v>
      </c>
      <c r="D561" s="13">
        <v>42890.107291666667</v>
      </c>
      <c r="E561" s="7">
        <f t="shared" si="34"/>
        <v>1.1712962965248153E-2</v>
      </c>
      <c r="F561" s="1">
        <v>319</v>
      </c>
      <c r="G561" s="1" t="s">
        <v>171</v>
      </c>
      <c r="H561" s="1" t="s">
        <v>248</v>
      </c>
      <c r="I561" s="1" t="s">
        <v>11</v>
      </c>
      <c r="J561" s="1" t="s">
        <v>12</v>
      </c>
      <c r="K561" s="1">
        <v>1988</v>
      </c>
      <c r="L561">
        <f t="shared" ca="1" si="35"/>
        <v>34</v>
      </c>
      <c r="M561" t="str">
        <f t="shared" si="33"/>
        <v>Thu</v>
      </c>
      <c r="N561" t="str">
        <f t="shared" si="32"/>
        <v>E 48 St &amp; 5 Ave to W 41 St &amp; 8 Ave</v>
      </c>
    </row>
    <row r="562" spans="1:14" ht="15.75" customHeight="1" x14ac:dyDescent="0.35">
      <c r="A562" s="1">
        <v>2161137</v>
      </c>
      <c r="B562" s="9">
        <v>42823</v>
      </c>
      <c r="C562" s="13">
        <v>42914.851990740739</v>
      </c>
      <c r="D562" s="13">
        <v>42914.868842592594</v>
      </c>
      <c r="E562" s="7">
        <f t="shared" si="34"/>
        <v>1.6851851854880806E-2</v>
      </c>
      <c r="F562" s="1">
        <v>303</v>
      </c>
      <c r="G562" s="1" t="s">
        <v>214</v>
      </c>
      <c r="H562" s="1" t="s">
        <v>429</v>
      </c>
      <c r="I562" s="1" t="s">
        <v>11</v>
      </c>
      <c r="J562" s="1" t="s">
        <v>18</v>
      </c>
      <c r="K562" s="1">
        <v>1974</v>
      </c>
      <c r="L562">
        <f t="shared" ca="1" si="35"/>
        <v>48</v>
      </c>
      <c r="M562" t="str">
        <f t="shared" si="33"/>
        <v>Wed</v>
      </c>
      <c r="N562" t="str">
        <f t="shared" si="32"/>
        <v>Carroll St &amp; Smith St to Carroll St &amp; Columbia St</v>
      </c>
    </row>
    <row r="563" spans="1:14" ht="15.75" customHeight="1" x14ac:dyDescent="0.35">
      <c r="A563" s="1">
        <v>6815929</v>
      </c>
      <c r="B563" s="9">
        <v>42916</v>
      </c>
      <c r="C563" s="13">
        <v>42738.26767361111</v>
      </c>
      <c r="D563" s="13">
        <v>42738.276076388887</v>
      </c>
      <c r="E563" s="7">
        <f t="shared" si="34"/>
        <v>8.4027777775190771E-3</v>
      </c>
      <c r="F563" s="1">
        <v>1200</v>
      </c>
      <c r="G563" s="1" t="s">
        <v>400</v>
      </c>
      <c r="H563" s="1" t="s">
        <v>20</v>
      </c>
      <c r="I563" s="1" t="s">
        <v>11</v>
      </c>
      <c r="J563" s="1" t="s">
        <v>12</v>
      </c>
      <c r="K563" s="1">
        <v>1990</v>
      </c>
      <c r="L563">
        <f t="shared" ca="1" si="35"/>
        <v>32</v>
      </c>
      <c r="M563" t="str">
        <f t="shared" si="33"/>
        <v>Fri</v>
      </c>
      <c r="N563" t="str">
        <f t="shared" si="32"/>
        <v>9 Ave &amp; W 18 St to E 53 St &amp; 3 Ave</v>
      </c>
    </row>
    <row r="564" spans="1:14" ht="15.75" customHeight="1" x14ac:dyDescent="0.35">
      <c r="A564" s="1">
        <v>870002</v>
      </c>
      <c r="B564" s="9">
        <v>42772</v>
      </c>
      <c r="C564" s="13">
        <v>42745.874502314815</v>
      </c>
      <c r="D564" s="13">
        <v>42745.877372685187</v>
      </c>
      <c r="E564" s="7">
        <f t="shared" si="34"/>
        <v>2.8703703719656914E-3</v>
      </c>
      <c r="F564" s="1">
        <v>218</v>
      </c>
      <c r="G564" s="1" t="s">
        <v>27</v>
      </c>
      <c r="H564" s="1" t="s">
        <v>405</v>
      </c>
      <c r="I564" s="1" t="s">
        <v>11</v>
      </c>
      <c r="J564" s="1" t="s">
        <v>12</v>
      </c>
      <c r="K564" s="1">
        <v>1959</v>
      </c>
      <c r="L564">
        <f t="shared" ca="1" si="35"/>
        <v>63</v>
      </c>
      <c r="M564" t="str">
        <f t="shared" si="33"/>
        <v>Mon</v>
      </c>
      <c r="N564" t="str">
        <f t="shared" si="32"/>
        <v>Central Park S &amp; 6 Ave to E 58 St &amp; 3 Ave</v>
      </c>
    </row>
    <row r="565" spans="1:14" ht="15.75" customHeight="1" x14ac:dyDescent="0.35">
      <c r="A565" s="1">
        <v>3201773</v>
      </c>
      <c r="B565" s="9">
        <v>42848</v>
      </c>
      <c r="C565" s="13">
        <v>42858.547962962963</v>
      </c>
      <c r="D565" s="13">
        <v>42858.553680555553</v>
      </c>
      <c r="E565" s="7">
        <f t="shared" si="34"/>
        <v>5.7175925903720781E-3</v>
      </c>
      <c r="F565" s="1">
        <v>3544</v>
      </c>
      <c r="G565" s="1" t="s">
        <v>430</v>
      </c>
      <c r="H565" s="1" t="s">
        <v>431</v>
      </c>
      <c r="I565" s="1" t="s">
        <v>28</v>
      </c>
      <c r="J565" s="27" t="s">
        <v>520</v>
      </c>
      <c r="K565" s="26">
        <v>0</v>
      </c>
      <c r="L565">
        <f t="shared" ca="1" si="35"/>
        <v>2022</v>
      </c>
      <c r="M565" t="str">
        <f t="shared" si="33"/>
        <v>Sun</v>
      </c>
      <c r="N565" t="str">
        <f t="shared" si="32"/>
        <v>Grand Army Plaza &amp; Plaza St West to 3 St &amp; 7 Ave</v>
      </c>
    </row>
    <row r="566" spans="1:14" ht="15.75" customHeight="1" x14ac:dyDescent="0.35">
      <c r="A566" s="1">
        <v>936454</v>
      </c>
      <c r="B566" s="9">
        <v>42774</v>
      </c>
      <c r="C566" s="13">
        <v>42782.754062499997</v>
      </c>
      <c r="D566" s="13">
        <v>42782.757754629631</v>
      </c>
      <c r="E566" s="7">
        <f t="shared" si="34"/>
        <v>3.6921296341461129E-3</v>
      </c>
      <c r="F566" s="1">
        <v>1175</v>
      </c>
      <c r="G566" s="1" t="s">
        <v>432</v>
      </c>
      <c r="H566" s="1" t="s">
        <v>430</v>
      </c>
      <c r="I566" s="1" t="s">
        <v>11</v>
      </c>
      <c r="J566" s="1" t="s">
        <v>18</v>
      </c>
      <c r="K566" s="1">
        <v>1986</v>
      </c>
      <c r="L566">
        <f t="shared" ca="1" si="35"/>
        <v>36</v>
      </c>
      <c r="M566" t="str">
        <f t="shared" si="33"/>
        <v>Wed</v>
      </c>
      <c r="N566" t="str">
        <f t="shared" si="32"/>
        <v>Hancock St &amp; Bedford Ave to Grand Army Plaza &amp; Plaza St West</v>
      </c>
    </row>
    <row r="567" spans="1:14" ht="15.75" customHeight="1" x14ac:dyDescent="0.35">
      <c r="A567" s="1">
        <v>1393687</v>
      </c>
      <c r="B567" s="9">
        <v>42791</v>
      </c>
      <c r="C567" s="13">
        <v>42823.335555555554</v>
      </c>
      <c r="D567" s="13">
        <v>42823.339062500003</v>
      </c>
      <c r="E567" s="7">
        <f t="shared" si="34"/>
        <v>3.5069444493274204E-3</v>
      </c>
      <c r="F567" s="1">
        <v>854</v>
      </c>
      <c r="G567" s="1" t="s">
        <v>326</v>
      </c>
      <c r="H567" s="1" t="s">
        <v>42</v>
      </c>
      <c r="I567" s="1" t="s">
        <v>11</v>
      </c>
      <c r="J567" s="1" t="s">
        <v>12</v>
      </c>
      <c r="K567" s="1">
        <v>1991</v>
      </c>
      <c r="L567">
        <f t="shared" ca="1" si="35"/>
        <v>31</v>
      </c>
      <c r="M567" t="str">
        <f t="shared" si="33"/>
        <v>Sat</v>
      </c>
      <c r="N567" t="str">
        <f t="shared" si="32"/>
        <v>E 2 St &amp; Avenue B to W 17 St &amp; 8 Ave</v>
      </c>
    </row>
    <row r="568" spans="1:14" ht="15.75" customHeight="1" x14ac:dyDescent="0.35">
      <c r="A568" s="1">
        <v>488749</v>
      </c>
      <c r="B568" s="9">
        <v>42757</v>
      </c>
      <c r="C568" s="13">
        <v>42916.982835648145</v>
      </c>
      <c r="D568" s="13">
        <v>42916.996736111112</v>
      </c>
      <c r="E568" s="7">
        <f t="shared" si="34"/>
        <v>1.3900462967285421E-2</v>
      </c>
      <c r="F568" s="1">
        <v>315</v>
      </c>
      <c r="G568" s="1" t="s">
        <v>343</v>
      </c>
      <c r="H568" s="1" t="s">
        <v>433</v>
      </c>
      <c r="I568" s="1" t="s">
        <v>11</v>
      </c>
      <c r="J568" s="1" t="s">
        <v>18</v>
      </c>
      <c r="K568" s="1">
        <v>1952</v>
      </c>
      <c r="L568">
        <f t="shared" ca="1" si="35"/>
        <v>70</v>
      </c>
      <c r="M568" t="str">
        <f t="shared" si="33"/>
        <v>Sun</v>
      </c>
      <c r="N568" t="str">
        <f t="shared" si="32"/>
        <v>Amsterdam Ave &amp; W 82 St to W 90 St &amp; Amsterdam Ave</v>
      </c>
    </row>
    <row r="569" spans="1:14" ht="15.75" customHeight="1" x14ac:dyDescent="0.35">
      <c r="A569" s="1">
        <v>2407604</v>
      </c>
      <c r="B569" s="9">
        <v>42830</v>
      </c>
      <c r="C569" s="13">
        <v>42772.346712962964</v>
      </c>
      <c r="D569" s="13">
        <v>42772.349236111113</v>
      </c>
      <c r="E569" s="7">
        <f t="shared" si="34"/>
        <v>2.5231481486116536E-3</v>
      </c>
      <c r="F569" s="1">
        <v>1212</v>
      </c>
      <c r="G569" s="1" t="s">
        <v>260</v>
      </c>
      <c r="H569" s="1" t="s">
        <v>434</v>
      </c>
      <c r="I569" s="1" t="s">
        <v>11</v>
      </c>
      <c r="J569" s="1" t="s">
        <v>18</v>
      </c>
      <c r="K569" s="1">
        <v>1962</v>
      </c>
      <c r="L569">
        <f t="shared" ca="1" si="35"/>
        <v>60</v>
      </c>
      <c r="M569" t="str">
        <f t="shared" si="33"/>
        <v>Wed</v>
      </c>
      <c r="N569" t="str">
        <f t="shared" si="32"/>
        <v>E 30 St &amp; Park Ave S to E 67 St &amp; Park Ave</v>
      </c>
    </row>
    <row r="570" spans="1:14" ht="15.75" customHeight="1" x14ac:dyDescent="0.35">
      <c r="A570" s="1">
        <v>109483</v>
      </c>
      <c r="B570" s="9">
        <v>42741</v>
      </c>
      <c r="C570" s="13">
        <v>42848.499722222223</v>
      </c>
      <c r="D570" s="13">
        <v>42848.540752314817</v>
      </c>
      <c r="E570" s="7">
        <f t="shared" si="34"/>
        <v>4.1030092594155576E-2</v>
      </c>
      <c r="F570" s="1">
        <v>347</v>
      </c>
      <c r="G570" s="1" t="s">
        <v>210</v>
      </c>
      <c r="H570" s="1" t="s">
        <v>435</v>
      </c>
      <c r="I570" s="1" t="s">
        <v>11</v>
      </c>
      <c r="J570" s="1" t="s">
        <v>12</v>
      </c>
      <c r="K570" s="1">
        <v>1987</v>
      </c>
      <c r="L570">
        <f t="shared" ca="1" si="35"/>
        <v>35</v>
      </c>
      <c r="M570" t="str">
        <f t="shared" si="33"/>
        <v>Fri</v>
      </c>
      <c r="N570" t="str">
        <f t="shared" si="32"/>
        <v>Columbia St &amp; Rivington St to Madison St &amp; Clinton St</v>
      </c>
    </row>
    <row r="571" spans="1:14" ht="15.75" customHeight="1" x14ac:dyDescent="0.35">
      <c r="A571" s="1">
        <v>530394</v>
      </c>
      <c r="B571" s="9">
        <v>42760</v>
      </c>
      <c r="C571" s="13">
        <v>42774.499120370368</v>
      </c>
      <c r="D571" s="13">
        <v>42774.512731481482</v>
      </c>
      <c r="E571" s="7">
        <f t="shared" si="34"/>
        <v>1.361111111327773E-2</v>
      </c>
      <c r="F571" s="1">
        <v>414</v>
      </c>
      <c r="G571" s="1" t="s">
        <v>247</v>
      </c>
      <c r="H571" s="1" t="s">
        <v>113</v>
      </c>
      <c r="I571" s="1" t="s">
        <v>11</v>
      </c>
      <c r="J571" s="1" t="s">
        <v>18</v>
      </c>
      <c r="K571" s="1">
        <v>1989</v>
      </c>
      <c r="L571">
        <f t="shared" ca="1" si="35"/>
        <v>33</v>
      </c>
      <c r="M571" t="str">
        <f t="shared" si="33"/>
        <v>Wed</v>
      </c>
      <c r="N571" t="str">
        <f t="shared" si="32"/>
        <v>West Thames St to West St &amp; Chambers St</v>
      </c>
    </row>
    <row r="572" spans="1:14" ht="15.75" customHeight="1" x14ac:dyDescent="0.35">
      <c r="A572" s="1">
        <v>12991</v>
      </c>
      <c r="B572" s="9">
        <v>42736</v>
      </c>
      <c r="C572" s="13">
        <v>42791.514467592591</v>
      </c>
      <c r="D572" s="13">
        <v>42791.524351851855</v>
      </c>
      <c r="E572" s="7">
        <f t="shared" si="34"/>
        <v>9.8842592633445747E-3</v>
      </c>
      <c r="F572" s="1">
        <v>1819</v>
      </c>
      <c r="G572" s="1" t="s">
        <v>14</v>
      </c>
      <c r="H572" s="1" t="s">
        <v>128</v>
      </c>
      <c r="I572" s="1" t="s">
        <v>11</v>
      </c>
      <c r="J572" s="1" t="s">
        <v>12</v>
      </c>
      <c r="K572" s="1">
        <v>1987</v>
      </c>
      <c r="L572">
        <f t="shared" ca="1" si="35"/>
        <v>35</v>
      </c>
      <c r="M572" t="str">
        <f t="shared" si="33"/>
        <v>Sun</v>
      </c>
      <c r="N572" t="str">
        <f t="shared" si="32"/>
        <v>1 Ave &amp; E 78 St to W 14 St &amp; The High Line</v>
      </c>
    </row>
    <row r="573" spans="1:14" ht="15.75" customHeight="1" x14ac:dyDescent="0.35">
      <c r="A573" s="1">
        <v>1588764</v>
      </c>
      <c r="B573" s="9">
        <v>42796</v>
      </c>
      <c r="C573" s="13">
        <v>42757.62059027778</v>
      </c>
      <c r="D573" s="13">
        <v>42757.624236111114</v>
      </c>
      <c r="E573" s="7">
        <f t="shared" si="34"/>
        <v>3.645833334303461E-3</v>
      </c>
      <c r="F573" s="1">
        <v>160</v>
      </c>
      <c r="G573" s="1" t="s">
        <v>135</v>
      </c>
      <c r="H573" s="1" t="s">
        <v>92</v>
      </c>
      <c r="I573" s="1" t="s">
        <v>11</v>
      </c>
      <c r="J573" s="1" t="s">
        <v>12</v>
      </c>
      <c r="K573" s="1">
        <v>1983</v>
      </c>
      <c r="L573">
        <f t="shared" ca="1" si="35"/>
        <v>39</v>
      </c>
      <c r="M573" t="str">
        <f t="shared" si="33"/>
        <v>Thu</v>
      </c>
      <c r="N573" t="str">
        <f t="shared" si="32"/>
        <v>W 16 St &amp; The High Line to W 13 St &amp; Hudson St</v>
      </c>
    </row>
    <row r="574" spans="1:14" ht="15.75" customHeight="1" x14ac:dyDescent="0.35">
      <c r="A574" s="1">
        <v>6104010</v>
      </c>
      <c r="B574" s="9">
        <v>42905</v>
      </c>
      <c r="C574" s="13">
        <v>42830.644513888888</v>
      </c>
      <c r="D574" s="13">
        <v>42830.658541666664</v>
      </c>
      <c r="E574" s="7">
        <f t="shared" si="34"/>
        <v>1.4027777775481809E-2</v>
      </c>
      <c r="F574" s="1">
        <v>495</v>
      </c>
      <c r="G574" s="1" t="s">
        <v>436</v>
      </c>
      <c r="H574" s="1" t="s">
        <v>307</v>
      </c>
      <c r="I574" s="1" t="s">
        <v>11</v>
      </c>
      <c r="J574" s="1" t="s">
        <v>12</v>
      </c>
      <c r="K574" s="1">
        <v>1995</v>
      </c>
      <c r="L574">
        <f t="shared" ca="1" si="35"/>
        <v>27</v>
      </c>
      <c r="M574" t="str">
        <f t="shared" si="33"/>
        <v>Mon</v>
      </c>
      <c r="N574" t="str">
        <f t="shared" ref="N574:N637" si="36">CONCATENATE(G574, " ", "to"," ", H574)</f>
        <v>47 Ave &amp; 31 St to 46 Ave &amp; 5 St</v>
      </c>
    </row>
    <row r="575" spans="1:14" ht="15.75" customHeight="1" x14ac:dyDescent="0.35">
      <c r="A575" s="1">
        <v>411823</v>
      </c>
      <c r="B575" s="9">
        <v>42754</v>
      </c>
      <c r="C575" s="13">
        <v>42741.483564814815</v>
      </c>
      <c r="D575" s="13">
        <v>42741.487581018519</v>
      </c>
      <c r="E575" s="7">
        <f t="shared" si="34"/>
        <v>4.016203703940846E-3</v>
      </c>
      <c r="F575" s="1">
        <v>658</v>
      </c>
      <c r="G575" s="1" t="s">
        <v>174</v>
      </c>
      <c r="H575" s="1" t="s">
        <v>437</v>
      </c>
      <c r="I575" s="1" t="s">
        <v>11</v>
      </c>
      <c r="J575" s="1" t="s">
        <v>12</v>
      </c>
      <c r="K575" s="1">
        <v>1983</v>
      </c>
      <c r="L575">
        <f t="shared" ca="1" si="35"/>
        <v>39</v>
      </c>
      <c r="M575" t="str">
        <f t="shared" si="33"/>
        <v>Thu</v>
      </c>
      <c r="N575" t="str">
        <f t="shared" si="36"/>
        <v>E 47 St &amp; 2 Ave to Broadway &amp; W 39 St</v>
      </c>
    </row>
    <row r="576" spans="1:14" ht="15.75" customHeight="1" x14ac:dyDescent="0.35">
      <c r="A576" s="1">
        <v>3691640</v>
      </c>
      <c r="B576" s="9">
        <v>42858</v>
      </c>
      <c r="C576" s="13">
        <v>42760.343541666669</v>
      </c>
      <c r="D576" s="13">
        <v>42760.348333333335</v>
      </c>
      <c r="E576" s="7">
        <f t="shared" si="34"/>
        <v>4.7916666662786156E-3</v>
      </c>
      <c r="F576" s="1">
        <v>1643</v>
      </c>
      <c r="G576" s="1" t="s">
        <v>40</v>
      </c>
      <c r="H576" s="1" t="s">
        <v>191</v>
      </c>
      <c r="I576" s="1" t="s">
        <v>11</v>
      </c>
      <c r="J576" s="1" t="s">
        <v>18</v>
      </c>
      <c r="K576" s="1">
        <v>1985</v>
      </c>
      <c r="L576">
        <f t="shared" ca="1" si="35"/>
        <v>37</v>
      </c>
      <c r="M576" t="str">
        <f t="shared" si="33"/>
        <v>Wed</v>
      </c>
      <c r="N576" t="str">
        <f t="shared" si="36"/>
        <v>Bushwick Ave &amp; Powers St to York St &amp; Jay St</v>
      </c>
    </row>
    <row r="577" spans="1:14" ht="15.75" customHeight="1" x14ac:dyDescent="0.35">
      <c r="A577" s="1">
        <v>3212131</v>
      </c>
      <c r="B577" s="9">
        <v>42848</v>
      </c>
      <c r="C577" s="13">
        <v>42736.767013888886</v>
      </c>
      <c r="D577" s="13">
        <v>42736.78806712963</v>
      </c>
      <c r="E577" s="7">
        <f t="shared" si="34"/>
        <v>2.1053240743640345E-2</v>
      </c>
      <c r="F577" s="1">
        <v>171</v>
      </c>
      <c r="G577" s="1" t="s">
        <v>326</v>
      </c>
      <c r="H577" s="1" t="s">
        <v>438</v>
      </c>
      <c r="I577" s="1" t="s">
        <v>11</v>
      </c>
      <c r="J577" s="1" t="s">
        <v>18</v>
      </c>
      <c r="K577" s="1">
        <v>1969</v>
      </c>
      <c r="L577">
        <f t="shared" ca="1" si="35"/>
        <v>53</v>
      </c>
      <c r="M577" t="str">
        <f t="shared" si="33"/>
        <v>Sun</v>
      </c>
      <c r="N577" t="str">
        <f t="shared" si="36"/>
        <v>E 2 St &amp; Avenue B to E 9 St &amp; Avenue C</v>
      </c>
    </row>
    <row r="578" spans="1:14" ht="15.75" customHeight="1" x14ac:dyDescent="0.35">
      <c r="A578" s="1">
        <v>5110759</v>
      </c>
      <c r="B578" s="9">
        <v>42887</v>
      </c>
      <c r="C578" s="13">
        <v>42796.789618055554</v>
      </c>
      <c r="D578" s="13">
        <v>42796.79146990741</v>
      </c>
      <c r="E578" s="7">
        <f t="shared" si="34"/>
        <v>1.8518518554628827E-3</v>
      </c>
      <c r="F578" s="1">
        <v>395</v>
      </c>
      <c r="G578" s="1" t="s">
        <v>183</v>
      </c>
      <c r="H578" s="1" t="s">
        <v>200</v>
      </c>
      <c r="I578" s="1" t="s">
        <v>11</v>
      </c>
      <c r="J578" s="1" t="s">
        <v>12</v>
      </c>
      <c r="K578" s="1">
        <v>1963</v>
      </c>
      <c r="L578">
        <f t="shared" ca="1" si="35"/>
        <v>59</v>
      </c>
      <c r="M578" t="str">
        <f t="shared" ref="M578:M641" si="37">TEXT(B578, "ddd")</f>
        <v>Thu</v>
      </c>
      <c r="N578" t="str">
        <f t="shared" si="36"/>
        <v>E 6 St &amp; Avenue B to Henry St &amp; Grand St</v>
      </c>
    </row>
    <row r="579" spans="1:14" ht="15.75" customHeight="1" x14ac:dyDescent="0.35">
      <c r="A579" s="1">
        <v>1658303</v>
      </c>
      <c r="B579" s="9">
        <v>42800</v>
      </c>
      <c r="C579" s="13">
        <v>42905.31689814815</v>
      </c>
      <c r="D579" s="13">
        <v>42905.322627314818</v>
      </c>
      <c r="E579" s="7">
        <f t="shared" ref="E579:E642" si="38">D579-C579</f>
        <v>5.7291666671517305E-3</v>
      </c>
      <c r="F579" s="1">
        <v>823</v>
      </c>
      <c r="G579" s="1" t="s">
        <v>312</v>
      </c>
      <c r="H579" s="1" t="s">
        <v>130</v>
      </c>
      <c r="I579" s="1" t="s">
        <v>11</v>
      </c>
      <c r="J579" s="1" t="s">
        <v>12</v>
      </c>
      <c r="K579" s="1">
        <v>1962</v>
      </c>
      <c r="L579">
        <f t="shared" ref="L579:L642" ca="1" si="39">YEAR(NOW())-K579</f>
        <v>60</v>
      </c>
      <c r="M579" t="str">
        <f t="shared" si="37"/>
        <v>Mon</v>
      </c>
      <c r="N579" t="str">
        <f t="shared" si="36"/>
        <v>W 13 St &amp; 6 Ave to E 14 St &amp; Avenue B</v>
      </c>
    </row>
    <row r="580" spans="1:14" ht="15.75" customHeight="1" x14ac:dyDescent="0.35">
      <c r="A580" s="1">
        <v>3231332</v>
      </c>
      <c r="B580" s="9">
        <v>42848</v>
      </c>
      <c r="C580" s="13">
        <v>42754.734803240739</v>
      </c>
      <c r="D580" s="13">
        <v>42754.742418981485</v>
      </c>
      <c r="E580" s="7">
        <f t="shared" si="38"/>
        <v>7.6157407456776127E-3</v>
      </c>
      <c r="F580" s="1">
        <v>1066</v>
      </c>
      <c r="G580" s="1" t="s">
        <v>27</v>
      </c>
      <c r="H580" s="1" t="s">
        <v>320</v>
      </c>
      <c r="I580" s="1" t="s">
        <v>28</v>
      </c>
      <c r="J580" s="27" t="s">
        <v>520</v>
      </c>
      <c r="K580" s="26">
        <v>0</v>
      </c>
      <c r="L580">
        <f t="shared" ca="1" si="39"/>
        <v>2022</v>
      </c>
      <c r="M580" t="str">
        <f t="shared" si="37"/>
        <v>Sun</v>
      </c>
      <c r="N580" t="str">
        <f t="shared" si="36"/>
        <v>Central Park S &amp; 6 Ave to 5 Ave &amp; E 78 St</v>
      </c>
    </row>
    <row r="581" spans="1:14" ht="15.75" customHeight="1" x14ac:dyDescent="0.35">
      <c r="A581" s="1">
        <v>5178025</v>
      </c>
      <c r="B581" s="9">
        <v>42888</v>
      </c>
      <c r="C581" s="13">
        <v>42858.376192129632</v>
      </c>
      <c r="D581" s="13">
        <v>42858.395219907405</v>
      </c>
      <c r="E581" s="7">
        <f t="shared" si="38"/>
        <v>1.9027777772862464E-2</v>
      </c>
      <c r="F581" s="1">
        <v>565</v>
      </c>
      <c r="G581" s="1" t="s">
        <v>205</v>
      </c>
      <c r="H581" s="1" t="s">
        <v>408</v>
      </c>
      <c r="I581" s="1" t="s">
        <v>11</v>
      </c>
      <c r="J581" s="1" t="s">
        <v>18</v>
      </c>
      <c r="K581" s="1">
        <v>1955</v>
      </c>
      <c r="L581">
        <f t="shared" ca="1" si="39"/>
        <v>67</v>
      </c>
      <c r="M581" t="str">
        <f t="shared" si="37"/>
        <v>Fri</v>
      </c>
      <c r="N581" t="str">
        <f t="shared" si="36"/>
        <v>Amsterdam Ave &amp; W 79 St to W 95 St &amp; Broadway</v>
      </c>
    </row>
    <row r="582" spans="1:14" ht="15.75" customHeight="1" x14ac:dyDescent="0.35">
      <c r="A582" s="1">
        <v>6322215</v>
      </c>
      <c r="B582" s="9">
        <v>42908</v>
      </c>
      <c r="C582" s="13">
        <v>42848.591689814813</v>
      </c>
      <c r="D582" s="13">
        <v>42848.593680555554</v>
      </c>
      <c r="E582" s="7">
        <f t="shared" si="38"/>
        <v>1.9907407404389232E-3</v>
      </c>
      <c r="F582" s="1">
        <v>370</v>
      </c>
      <c r="G582" s="1" t="s">
        <v>185</v>
      </c>
      <c r="H582" s="1" t="s">
        <v>82</v>
      </c>
      <c r="I582" s="1" t="s">
        <v>11</v>
      </c>
      <c r="J582" s="1" t="s">
        <v>18</v>
      </c>
      <c r="K582" s="1">
        <v>1972</v>
      </c>
      <c r="L582">
        <f t="shared" ca="1" si="39"/>
        <v>50</v>
      </c>
      <c r="M582" t="str">
        <f t="shared" si="37"/>
        <v>Thu</v>
      </c>
      <c r="N582" t="str">
        <f t="shared" si="36"/>
        <v>11 Ave &amp; W 27 St to 8 Ave &amp; W 31 St</v>
      </c>
    </row>
    <row r="583" spans="1:14" ht="15.75" customHeight="1" x14ac:dyDescent="0.35">
      <c r="A583" s="1">
        <v>6292420</v>
      </c>
      <c r="B583" s="9">
        <v>42908</v>
      </c>
      <c r="C583" s="13">
        <v>42887.545312499999</v>
      </c>
      <c r="D583" s="13">
        <v>42887.549895833334</v>
      </c>
      <c r="E583" s="7">
        <f t="shared" si="38"/>
        <v>4.5833333351765759E-3</v>
      </c>
      <c r="F583" s="1">
        <v>757</v>
      </c>
      <c r="G583" s="1" t="s">
        <v>61</v>
      </c>
      <c r="H583" s="1" t="s">
        <v>211</v>
      </c>
      <c r="I583" s="1" t="s">
        <v>11</v>
      </c>
      <c r="J583" s="1" t="s">
        <v>18</v>
      </c>
      <c r="K583" s="1">
        <v>1995</v>
      </c>
      <c r="L583">
        <f t="shared" ca="1" si="39"/>
        <v>27</v>
      </c>
      <c r="M583" t="str">
        <f t="shared" si="37"/>
        <v>Thu</v>
      </c>
      <c r="N583" t="str">
        <f t="shared" si="36"/>
        <v>Great Jones St to Division St &amp; Bowery</v>
      </c>
    </row>
    <row r="584" spans="1:14" ht="15.75" customHeight="1" x14ac:dyDescent="0.35">
      <c r="A584" s="1">
        <v>4893017</v>
      </c>
      <c r="B584" s="9">
        <v>42882</v>
      </c>
      <c r="C584" s="13">
        <v>42800.27820601852</v>
      </c>
      <c r="D584" s="13">
        <v>42800.287731481483</v>
      </c>
      <c r="E584" s="7">
        <f t="shared" si="38"/>
        <v>9.5254629632108845E-3</v>
      </c>
      <c r="F584" s="1">
        <v>371</v>
      </c>
      <c r="G584" s="1" t="s">
        <v>82</v>
      </c>
      <c r="H584" s="1" t="s">
        <v>48</v>
      </c>
      <c r="I584" s="1" t="s">
        <v>11</v>
      </c>
      <c r="J584" s="1" t="s">
        <v>18</v>
      </c>
      <c r="K584" s="1">
        <v>1964</v>
      </c>
      <c r="L584">
        <f t="shared" ca="1" si="39"/>
        <v>58</v>
      </c>
      <c r="M584" t="str">
        <f t="shared" si="37"/>
        <v>Sat</v>
      </c>
      <c r="N584" t="str">
        <f t="shared" si="36"/>
        <v>8 Ave &amp; W 31 St to W 22 St &amp; 8 Ave</v>
      </c>
    </row>
    <row r="585" spans="1:14" ht="15.75" customHeight="1" x14ac:dyDescent="0.35">
      <c r="A585" s="1">
        <v>1858796</v>
      </c>
      <c r="B585" s="9">
        <v>42807</v>
      </c>
      <c r="C585" s="13">
        <v>42848.768043981479</v>
      </c>
      <c r="D585" s="13">
        <v>42848.780381944445</v>
      </c>
      <c r="E585" s="7">
        <f t="shared" si="38"/>
        <v>1.2337962965830229E-2</v>
      </c>
      <c r="F585" s="1">
        <v>383</v>
      </c>
      <c r="G585" s="1" t="s">
        <v>247</v>
      </c>
      <c r="H585" s="1" t="s">
        <v>397</v>
      </c>
      <c r="I585" s="1" t="s">
        <v>11</v>
      </c>
      <c r="J585" s="1" t="s">
        <v>18</v>
      </c>
      <c r="K585" s="1">
        <v>1974</v>
      </c>
      <c r="L585">
        <f t="shared" ca="1" si="39"/>
        <v>48</v>
      </c>
      <c r="M585" t="str">
        <f t="shared" si="37"/>
        <v>Mon</v>
      </c>
      <c r="N585" t="str">
        <f t="shared" si="36"/>
        <v>West Thames St to Water - Whitehall Plaza</v>
      </c>
    </row>
    <row r="586" spans="1:14" ht="15.75" customHeight="1" x14ac:dyDescent="0.35">
      <c r="A586" s="1">
        <v>6592160</v>
      </c>
      <c r="B586" s="9">
        <v>42913</v>
      </c>
      <c r="C586" s="13">
        <v>42888.543240740742</v>
      </c>
      <c r="D586" s="13">
        <v>42888.549791666665</v>
      </c>
      <c r="E586" s="7">
        <f t="shared" si="38"/>
        <v>6.5509259220561944E-3</v>
      </c>
      <c r="F586" s="1">
        <v>389</v>
      </c>
      <c r="G586" s="1" t="s">
        <v>186</v>
      </c>
      <c r="H586" s="1" t="s">
        <v>83</v>
      </c>
      <c r="I586" s="1" t="s">
        <v>11</v>
      </c>
      <c r="J586" s="1" t="s">
        <v>12</v>
      </c>
      <c r="K586" s="1">
        <v>1982</v>
      </c>
      <c r="L586">
        <f t="shared" ca="1" si="39"/>
        <v>40</v>
      </c>
      <c r="M586" t="str">
        <f t="shared" si="37"/>
        <v>Tue</v>
      </c>
      <c r="N586" t="str">
        <f t="shared" si="36"/>
        <v>E 23 St &amp; 1 Ave to Broadway &amp; E 22 St</v>
      </c>
    </row>
    <row r="587" spans="1:14" ht="15.75" customHeight="1" x14ac:dyDescent="0.35">
      <c r="A587" s="1">
        <v>5007909</v>
      </c>
      <c r="B587" s="9">
        <v>42885</v>
      </c>
      <c r="C587" s="13">
        <v>42908.792233796295</v>
      </c>
      <c r="D587" s="13">
        <v>42908.796527777777</v>
      </c>
      <c r="E587" s="7">
        <f t="shared" si="38"/>
        <v>4.2939814811688848E-3</v>
      </c>
      <c r="F587" s="1">
        <v>924</v>
      </c>
      <c r="G587" s="1" t="s">
        <v>154</v>
      </c>
      <c r="H587" s="1" t="s">
        <v>139</v>
      </c>
      <c r="I587" s="1" t="s">
        <v>11</v>
      </c>
      <c r="J587" s="1" t="s">
        <v>12</v>
      </c>
      <c r="K587" s="1">
        <v>1972</v>
      </c>
      <c r="L587">
        <f t="shared" ca="1" si="39"/>
        <v>50</v>
      </c>
      <c r="M587" t="str">
        <f t="shared" si="37"/>
        <v>Tue</v>
      </c>
      <c r="N587" t="str">
        <f t="shared" si="36"/>
        <v>8 Ave &amp; W 33 St to 1 Ave &amp; E 16 St</v>
      </c>
    </row>
    <row r="588" spans="1:14" ht="15.75" customHeight="1" x14ac:dyDescent="0.35">
      <c r="A588" s="1">
        <v>1821647</v>
      </c>
      <c r="B588" s="9">
        <v>42804</v>
      </c>
      <c r="C588" s="13">
        <v>42908.502372685187</v>
      </c>
      <c r="D588" s="13">
        <v>42908.511145833334</v>
      </c>
      <c r="E588" s="7">
        <f t="shared" si="38"/>
        <v>8.7731481471564621E-3</v>
      </c>
      <c r="F588" s="1">
        <v>361</v>
      </c>
      <c r="G588" s="1" t="s">
        <v>274</v>
      </c>
      <c r="H588" s="1" t="s">
        <v>52</v>
      </c>
      <c r="I588" s="1" t="s">
        <v>11</v>
      </c>
      <c r="J588" s="1" t="s">
        <v>18</v>
      </c>
      <c r="K588" s="1">
        <v>1990</v>
      </c>
      <c r="L588">
        <f t="shared" ca="1" si="39"/>
        <v>32</v>
      </c>
      <c r="M588" t="str">
        <f t="shared" si="37"/>
        <v>Fri</v>
      </c>
      <c r="N588" t="str">
        <f t="shared" si="36"/>
        <v>W 18 St &amp; 6 Ave to Washington Pl &amp; Broadway</v>
      </c>
    </row>
    <row r="589" spans="1:14" ht="15.75" customHeight="1" x14ac:dyDescent="0.35">
      <c r="A589" s="1">
        <v>5001163</v>
      </c>
      <c r="B589" s="9">
        <v>42885</v>
      </c>
      <c r="C589" s="13">
        <v>42882.782037037039</v>
      </c>
      <c r="D589" s="13">
        <v>42882.78633101852</v>
      </c>
      <c r="E589" s="7">
        <f t="shared" si="38"/>
        <v>4.2939814811688848E-3</v>
      </c>
      <c r="F589" s="1">
        <v>906</v>
      </c>
      <c r="G589" s="1" t="s">
        <v>139</v>
      </c>
      <c r="H589" s="1" t="s">
        <v>37</v>
      </c>
      <c r="I589" s="1" t="s">
        <v>11</v>
      </c>
      <c r="J589" s="1" t="s">
        <v>12</v>
      </c>
      <c r="K589" s="1">
        <v>1982</v>
      </c>
      <c r="L589">
        <f t="shared" ca="1" si="39"/>
        <v>40</v>
      </c>
      <c r="M589" t="str">
        <f t="shared" si="37"/>
        <v>Tue</v>
      </c>
      <c r="N589" t="str">
        <f t="shared" si="36"/>
        <v>1 Ave &amp; E 16 St to 1 Ave &amp; E 68 St</v>
      </c>
    </row>
    <row r="590" spans="1:14" ht="15.75" customHeight="1" x14ac:dyDescent="0.35">
      <c r="A590" s="1">
        <v>227375</v>
      </c>
      <c r="B590" s="9">
        <v>42747</v>
      </c>
      <c r="C590" s="13">
        <v>42807.349756944444</v>
      </c>
      <c r="D590" s="13">
        <v>42807.354189814818</v>
      </c>
      <c r="E590" s="7">
        <f t="shared" si="38"/>
        <v>4.432870373420883E-3</v>
      </c>
      <c r="F590" s="1">
        <v>532</v>
      </c>
      <c r="G590" s="1" t="s">
        <v>274</v>
      </c>
      <c r="H590" s="1" t="s">
        <v>259</v>
      </c>
      <c r="I590" s="1" t="s">
        <v>11</v>
      </c>
      <c r="J590" s="1" t="s">
        <v>12</v>
      </c>
      <c r="K590" s="1">
        <v>1989</v>
      </c>
      <c r="L590">
        <f t="shared" ca="1" si="39"/>
        <v>33</v>
      </c>
      <c r="M590" t="str">
        <f t="shared" si="37"/>
        <v>Thu</v>
      </c>
      <c r="N590" t="str">
        <f t="shared" si="36"/>
        <v>W 18 St &amp; 6 Ave to E 20 St &amp; 2 Ave</v>
      </c>
    </row>
    <row r="591" spans="1:14" ht="15.75" customHeight="1" x14ac:dyDescent="0.35">
      <c r="A591" s="1">
        <v>511331</v>
      </c>
      <c r="B591" s="9">
        <v>42758</v>
      </c>
      <c r="C591" s="13">
        <v>42913.642233796294</v>
      </c>
      <c r="D591" s="13">
        <v>42913.646736111114</v>
      </c>
      <c r="E591" s="7">
        <f t="shared" si="38"/>
        <v>4.5023148195468821E-3</v>
      </c>
      <c r="F591" s="1">
        <v>1391</v>
      </c>
      <c r="G591" s="1" t="s">
        <v>60</v>
      </c>
      <c r="H591" s="1" t="s">
        <v>363</v>
      </c>
      <c r="I591" s="1" t="s">
        <v>11</v>
      </c>
      <c r="J591" s="1" t="s">
        <v>12</v>
      </c>
      <c r="K591" s="1">
        <v>1972</v>
      </c>
      <c r="L591">
        <f t="shared" ca="1" si="39"/>
        <v>50</v>
      </c>
      <c r="M591" t="str">
        <f t="shared" si="37"/>
        <v>Mon</v>
      </c>
      <c r="N591" t="str">
        <f t="shared" si="36"/>
        <v>W 38 St &amp; 8 Ave to W 27 St &amp; 7 Ave</v>
      </c>
    </row>
    <row r="592" spans="1:14" ht="15.75" customHeight="1" x14ac:dyDescent="0.35">
      <c r="A592" s="1">
        <v>2095232</v>
      </c>
      <c r="B592" s="9">
        <v>42820</v>
      </c>
      <c r="C592" s="13">
        <v>42885.734039351853</v>
      </c>
      <c r="D592" s="13">
        <v>42885.744745370372</v>
      </c>
      <c r="E592" s="7">
        <f t="shared" si="38"/>
        <v>1.0706018518249039E-2</v>
      </c>
      <c r="F592" s="1">
        <v>2001</v>
      </c>
      <c r="G592" s="1" t="s">
        <v>208</v>
      </c>
      <c r="H592" s="1" t="s">
        <v>439</v>
      </c>
      <c r="I592" s="1" t="s">
        <v>28</v>
      </c>
      <c r="J592" s="27" t="s">
        <v>520</v>
      </c>
      <c r="K592" s="26">
        <v>0</v>
      </c>
      <c r="L592">
        <f t="shared" ca="1" si="39"/>
        <v>2022</v>
      </c>
      <c r="M592" t="str">
        <f t="shared" si="37"/>
        <v>Sun</v>
      </c>
      <c r="N592" t="str">
        <f t="shared" si="36"/>
        <v>Central Park West &amp; W 72 St to E 97 St &amp; Madison Ave</v>
      </c>
    </row>
    <row r="593" spans="1:14" ht="15.75" customHeight="1" x14ac:dyDescent="0.35">
      <c r="A593" s="1">
        <v>6358884</v>
      </c>
      <c r="B593" s="9">
        <v>42909</v>
      </c>
      <c r="C593" s="13">
        <v>42804.75640046296</v>
      </c>
      <c r="D593" s="13">
        <v>42804.76059027778</v>
      </c>
      <c r="E593" s="7">
        <f t="shared" si="38"/>
        <v>4.1898148192558438E-3</v>
      </c>
      <c r="F593" s="1">
        <v>457</v>
      </c>
      <c r="G593" s="1" t="s">
        <v>143</v>
      </c>
      <c r="H593" s="1" t="s">
        <v>358</v>
      </c>
      <c r="I593" s="1" t="s">
        <v>11</v>
      </c>
      <c r="J593" s="1" t="s">
        <v>12</v>
      </c>
      <c r="K593" s="1">
        <v>1971</v>
      </c>
      <c r="L593">
        <f t="shared" ca="1" si="39"/>
        <v>51</v>
      </c>
      <c r="M593" t="str">
        <f t="shared" si="37"/>
        <v>Fri</v>
      </c>
      <c r="N593" t="str">
        <f t="shared" si="36"/>
        <v>Greenwich Ave &amp; 8 Ave to W 26 St &amp; 10 Ave</v>
      </c>
    </row>
    <row r="594" spans="1:14" ht="15.75" customHeight="1" x14ac:dyDescent="0.35">
      <c r="A594" s="1">
        <v>4786384</v>
      </c>
      <c r="B594" s="9">
        <v>42880</v>
      </c>
      <c r="C594" s="13">
        <v>42885.665347222224</v>
      </c>
      <c r="D594" s="13">
        <v>42885.675833333335</v>
      </c>
      <c r="E594" s="7">
        <f t="shared" si="38"/>
        <v>1.0486111110367347E-2</v>
      </c>
      <c r="F594" s="1">
        <v>559</v>
      </c>
      <c r="G594" s="1" t="s">
        <v>380</v>
      </c>
      <c r="H594" s="1" t="s">
        <v>143</v>
      </c>
      <c r="I594" s="1" t="s">
        <v>11</v>
      </c>
      <c r="J594" s="1" t="s">
        <v>12</v>
      </c>
      <c r="K594" s="1">
        <v>1975</v>
      </c>
      <c r="L594">
        <f t="shared" ca="1" si="39"/>
        <v>47</v>
      </c>
      <c r="M594" t="str">
        <f t="shared" si="37"/>
        <v>Thu</v>
      </c>
      <c r="N594" t="str">
        <f t="shared" si="36"/>
        <v>E 20 St &amp; Park Ave to Greenwich Ave &amp; 8 Ave</v>
      </c>
    </row>
    <row r="595" spans="1:14" ht="15.75" customHeight="1" x14ac:dyDescent="0.35">
      <c r="A595" s="1">
        <v>2652860</v>
      </c>
      <c r="B595" s="9">
        <v>42836</v>
      </c>
      <c r="C595" s="13">
        <v>42747.625486111108</v>
      </c>
      <c r="D595" s="13">
        <v>42747.631643518522</v>
      </c>
      <c r="E595" s="7">
        <f t="shared" si="38"/>
        <v>6.1574074134114198E-3</v>
      </c>
      <c r="F595" s="1">
        <v>278</v>
      </c>
      <c r="G595" s="1" t="s">
        <v>27</v>
      </c>
      <c r="H595" s="1" t="s">
        <v>360</v>
      </c>
      <c r="I595" s="1" t="s">
        <v>11</v>
      </c>
      <c r="J595" s="1" t="s">
        <v>12</v>
      </c>
      <c r="K595" s="1">
        <v>1958</v>
      </c>
      <c r="L595">
        <f t="shared" ca="1" si="39"/>
        <v>64</v>
      </c>
      <c r="M595" t="str">
        <f t="shared" si="37"/>
        <v>Tue</v>
      </c>
      <c r="N595" t="str">
        <f t="shared" si="36"/>
        <v>Central Park S &amp; 6 Ave to Central Park West &amp; W 68 St</v>
      </c>
    </row>
    <row r="596" spans="1:14" ht="15.75" customHeight="1" x14ac:dyDescent="0.35">
      <c r="A596" s="1">
        <v>228975</v>
      </c>
      <c r="B596" s="9">
        <v>42747</v>
      </c>
      <c r="C596" s="13">
        <v>42758.728194444448</v>
      </c>
      <c r="D596" s="13">
        <v>42758.744305555556</v>
      </c>
      <c r="E596" s="7">
        <f t="shared" si="38"/>
        <v>1.6111111108330078E-2</v>
      </c>
      <c r="F596" s="1">
        <v>697</v>
      </c>
      <c r="G596" s="1" t="s">
        <v>353</v>
      </c>
      <c r="H596" s="1" t="s">
        <v>316</v>
      </c>
      <c r="I596" s="1" t="s">
        <v>11</v>
      </c>
      <c r="J596" s="1" t="s">
        <v>12</v>
      </c>
      <c r="K596" s="1">
        <v>1986</v>
      </c>
      <c r="L596">
        <f t="shared" ca="1" si="39"/>
        <v>36</v>
      </c>
      <c r="M596" t="str">
        <f t="shared" si="37"/>
        <v>Thu</v>
      </c>
      <c r="N596" t="str">
        <f t="shared" si="36"/>
        <v>W 25 St &amp; 6 Ave to E 27 St &amp; 1 Ave</v>
      </c>
    </row>
    <row r="597" spans="1:14" ht="15.75" customHeight="1" x14ac:dyDescent="0.35">
      <c r="A597" s="1">
        <v>1862182</v>
      </c>
      <c r="B597" s="9">
        <v>42807</v>
      </c>
      <c r="C597" s="13">
        <v>42820.516458333332</v>
      </c>
      <c r="D597" s="13">
        <v>42820.539618055554</v>
      </c>
      <c r="E597" s="7">
        <f t="shared" si="38"/>
        <v>2.3159722222771961E-2</v>
      </c>
      <c r="F597" s="1">
        <v>1076</v>
      </c>
      <c r="G597" s="1" t="s">
        <v>78</v>
      </c>
      <c r="H597" s="1" t="s">
        <v>146</v>
      </c>
      <c r="I597" s="1" t="s">
        <v>11</v>
      </c>
      <c r="J597" s="27" t="s">
        <v>520</v>
      </c>
      <c r="K597" s="1">
        <v>1990</v>
      </c>
      <c r="L597">
        <f t="shared" ca="1" si="39"/>
        <v>32</v>
      </c>
      <c r="M597" t="str">
        <f t="shared" si="37"/>
        <v>Mon</v>
      </c>
      <c r="N597" t="str">
        <f t="shared" si="36"/>
        <v>Bayard St &amp; Baxter St to E 33 St &amp; 2 Ave</v>
      </c>
    </row>
    <row r="598" spans="1:14" ht="15.75" customHeight="1" x14ac:dyDescent="0.35">
      <c r="A598" s="1">
        <v>1432998</v>
      </c>
      <c r="B598" s="9">
        <v>42792</v>
      </c>
      <c r="C598" s="13">
        <v>42909.5309375</v>
      </c>
      <c r="D598" s="13">
        <v>42909.536238425928</v>
      </c>
      <c r="E598" s="7">
        <f t="shared" si="38"/>
        <v>5.3009259281679988E-3</v>
      </c>
      <c r="F598" s="1">
        <v>2585</v>
      </c>
      <c r="G598" s="1" t="s">
        <v>239</v>
      </c>
      <c r="H598" s="1" t="s">
        <v>78</v>
      </c>
      <c r="I598" s="1" t="s">
        <v>11</v>
      </c>
      <c r="J598" s="1" t="s">
        <v>12</v>
      </c>
      <c r="K598" s="1">
        <v>1952</v>
      </c>
      <c r="L598">
        <f t="shared" ca="1" si="39"/>
        <v>70</v>
      </c>
      <c r="M598" t="str">
        <f t="shared" si="37"/>
        <v>Sun</v>
      </c>
      <c r="N598" t="str">
        <f t="shared" si="36"/>
        <v>E 7 St &amp; Avenue A to Bayard St &amp; Baxter St</v>
      </c>
    </row>
    <row r="599" spans="1:14" ht="15.75" customHeight="1" x14ac:dyDescent="0.35">
      <c r="A599" s="1">
        <v>93958</v>
      </c>
      <c r="B599" s="9">
        <v>42740</v>
      </c>
      <c r="C599" s="13">
        <v>42880.333634259259</v>
      </c>
      <c r="D599" s="13">
        <v>42880.340104166666</v>
      </c>
      <c r="E599" s="7">
        <f t="shared" si="38"/>
        <v>6.4699074064265005E-3</v>
      </c>
      <c r="F599" s="1">
        <v>1309</v>
      </c>
      <c r="G599" s="1" t="s">
        <v>185</v>
      </c>
      <c r="H599" s="1" t="s">
        <v>142</v>
      </c>
      <c r="I599" s="1" t="s">
        <v>11</v>
      </c>
      <c r="J599" s="1" t="s">
        <v>12</v>
      </c>
      <c r="K599" s="1">
        <v>1986</v>
      </c>
      <c r="L599">
        <f t="shared" ca="1" si="39"/>
        <v>36</v>
      </c>
      <c r="M599" t="str">
        <f t="shared" si="37"/>
        <v>Thu</v>
      </c>
      <c r="N599" t="str">
        <f t="shared" si="36"/>
        <v>11 Ave &amp; W 27 St to E 10 St &amp; Avenue A</v>
      </c>
    </row>
    <row r="600" spans="1:14" ht="15.75" customHeight="1" x14ac:dyDescent="0.35">
      <c r="A600" s="1">
        <v>2128616</v>
      </c>
      <c r="B600" s="9">
        <v>42821</v>
      </c>
      <c r="C600" s="13">
        <v>42836.733923611115</v>
      </c>
      <c r="D600" s="13">
        <v>42836.737141203703</v>
      </c>
      <c r="E600" s="7">
        <f t="shared" si="38"/>
        <v>3.2175925880437717E-3</v>
      </c>
      <c r="F600" s="1">
        <v>1030</v>
      </c>
      <c r="G600" s="1" t="s">
        <v>164</v>
      </c>
      <c r="H600" s="1" t="s">
        <v>309</v>
      </c>
      <c r="I600" s="1" t="s">
        <v>11</v>
      </c>
      <c r="J600" s="1" t="s">
        <v>12</v>
      </c>
      <c r="K600" s="1">
        <v>1991</v>
      </c>
      <c r="L600">
        <f t="shared" ca="1" si="39"/>
        <v>31</v>
      </c>
      <c r="M600" t="str">
        <f t="shared" si="37"/>
        <v>Mon</v>
      </c>
      <c r="N600" t="str">
        <f t="shared" si="36"/>
        <v>E 51 St &amp; 1 Ave to E 81 St &amp; York Ave</v>
      </c>
    </row>
    <row r="601" spans="1:14" ht="15.75" customHeight="1" x14ac:dyDescent="0.35">
      <c r="A601" s="1">
        <v>3293818</v>
      </c>
      <c r="B601" s="9">
        <v>42850</v>
      </c>
      <c r="C601" s="13">
        <v>42747.656574074077</v>
      </c>
      <c r="D601" s="13">
        <v>42747.664641203701</v>
      </c>
      <c r="E601" s="7">
        <f t="shared" si="38"/>
        <v>8.067129623668734E-3</v>
      </c>
      <c r="F601" s="1">
        <v>159</v>
      </c>
      <c r="G601" s="1" t="s">
        <v>202</v>
      </c>
      <c r="H601" s="1" t="s">
        <v>427</v>
      </c>
      <c r="I601" s="1" t="s">
        <v>11</v>
      </c>
      <c r="J601" s="1" t="s">
        <v>18</v>
      </c>
      <c r="K601" s="1">
        <v>1975</v>
      </c>
      <c r="L601">
        <f t="shared" ca="1" si="39"/>
        <v>47</v>
      </c>
      <c r="M601" t="str">
        <f t="shared" si="37"/>
        <v>Tue</v>
      </c>
      <c r="N601" t="str">
        <f t="shared" si="36"/>
        <v>South St &amp; Gouverneur Ln to South St &amp; Whitehall St</v>
      </c>
    </row>
    <row r="602" spans="1:14" ht="15.75" customHeight="1" x14ac:dyDescent="0.35">
      <c r="A602" s="1">
        <v>729053</v>
      </c>
      <c r="B602" s="9">
        <v>42767</v>
      </c>
      <c r="C602" s="13">
        <v>42807.401319444441</v>
      </c>
      <c r="D602" s="13">
        <v>42807.413784722223</v>
      </c>
      <c r="E602" s="7">
        <f t="shared" si="38"/>
        <v>1.2465277781302575E-2</v>
      </c>
      <c r="F602" s="1">
        <v>777</v>
      </c>
      <c r="G602" s="1" t="s">
        <v>137</v>
      </c>
      <c r="H602" s="1" t="s">
        <v>341</v>
      </c>
      <c r="I602" s="1" t="s">
        <v>11</v>
      </c>
      <c r="J602" s="1" t="s">
        <v>12</v>
      </c>
      <c r="K602" s="1">
        <v>1992</v>
      </c>
      <c r="L602">
        <f t="shared" ca="1" si="39"/>
        <v>30</v>
      </c>
      <c r="M602" t="str">
        <f t="shared" si="37"/>
        <v>Wed</v>
      </c>
      <c r="N602" t="str">
        <f t="shared" si="36"/>
        <v>Myrtle Ave &amp; Lewis Ave to Clinton Ave &amp; Myrtle Ave</v>
      </c>
    </row>
    <row r="603" spans="1:14" ht="15.75" customHeight="1" x14ac:dyDescent="0.35">
      <c r="A603" s="1">
        <v>2476245</v>
      </c>
      <c r="B603" s="9">
        <v>42832</v>
      </c>
      <c r="C603" s="13">
        <v>42792.690150462964</v>
      </c>
      <c r="D603" s="13">
        <v>42792.720081018517</v>
      </c>
      <c r="E603" s="7">
        <f t="shared" si="38"/>
        <v>2.9930555552709848E-2</v>
      </c>
      <c r="F603" s="1">
        <v>938</v>
      </c>
      <c r="G603" s="1" t="s">
        <v>133</v>
      </c>
      <c r="H603" s="1" t="s">
        <v>336</v>
      </c>
      <c r="I603" s="1" t="s">
        <v>11</v>
      </c>
      <c r="J603" s="1" t="s">
        <v>12</v>
      </c>
      <c r="K603" s="1">
        <v>1961</v>
      </c>
      <c r="L603">
        <f t="shared" ca="1" si="39"/>
        <v>61</v>
      </c>
      <c r="M603" t="str">
        <f t="shared" si="37"/>
        <v>Fri</v>
      </c>
      <c r="N603" t="str">
        <f t="shared" si="36"/>
        <v>Broadway &amp; W 51 St to Central Park W &amp; W 96 St</v>
      </c>
    </row>
    <row r="604" spans="1:14" ht="15.75" customHeight="1" x14ac:dyDescent="0.35">
      <c r="A604" s="1">
        <v>5904884</v>
      </c>
      <c r="B604" s="9">
        <v>42901</v>
      </c>
      <c r="C604" s="13">
        <v>42740.748356481483</v>
      </c>
      <c r="D604" s="13">
        <v>42740.763506944444</v>
      </c>
      <c r="E604" s="7">
        <f t="shared" si="38"/>
        <v>1.5150462961173616E-2</v>
      </c>
      <c r="F604" s="1">
        <v>1161</v>
      </c>
      <c r="G604" s="1" t="s">
        <v>230</v>
      </c>
      <c r="H604" s="1" t="s">
        <v>145</v>
      </c>
      <c r="I604" s="1" t="s">
        <v>11</v>
      </c>
      <c r="J604" s="1" t="s">
        <v>12</v>
      </c>
      <c r="K604" s="1">
        <v>1967</v>
      </c>
      <c r="L604">
        <f t="shared" ca="1" si="39"/>
        <v>55</v>
      </c>
      <c r="M604" t="str">
        <f t="shared" si="37"/>
        <v>Thu</v>
      </c>
      <c r="N604" t="str">
        <f t="shared" si="36"/>
        <v>Murray St &amp; West St to South End Ave &amp; Liberty St</v>
      </c>
    </row>
    <row r="605" spans="1:14" ht="15.75" customHeight="1" x14ac:dyDescent="0.35">
      <c r="A605" s="1">
        <v>648040</v>
      </c>
      <c r="B605" s="9">
        <v>42763</v>
      </c>
      <c r="C605" s="13">
        <v>42821.787708333337</v>
      </c>
      <c r="D605" s="13">
        <v>42821.799641203703</v>
      </c>
      <c r="E605" s="7">
        <f t="shared" si="38"/>
        <v>1.1932870365853887E-2</v>
      </c>
      <c r="F605" s="1">
        <v>636</v>
      </c>
      <c r="G605" s="1" t="s">
        <v>115</v>
      </c>
      <c r="H605" s="1" t="s">
        <v>366</v>
      </c>
      <c r="I605" s="1" t="s">
        <v>11</v>
      </c>
      <c r="J605" s="1" t="s">
        <v>12</v>
      </c>
      <c r="K605" s="1">
        <v>1985</v>
      </c>
      <c r="L605">
        <f t="shared" ca="1" si="39"/>
        <v>37</v>
      </c>
      <c r="M605" t="str">
        <f t="shared" si="37"/>
        <v>Sat</v>
      </c>
      <c r="N605" t="str">
        <f t="shared" si="36"/>
        <v>Spruce St &amp; Nassau St to E 11 St &amp; 1 Ave</v>
      </c>
    </row>
    <row r="606" spans="1:14" ht="15.75" customHeight="1" x14ac:dyDescent="0.35">
      <c r="A606" s="1">
        <v>4341667</v>
      </c>
      <c r="B606" s="9">
        <v>42871</v>
      </c>
      <c r="C606" s="13">
        <v>42850.36341435185</v>
      </c>
      <c r="D606" s="13">
        <v>42850.365254629629</v>
      </c>
      <c r="E606" s="7">
        <f t="shared" si="38"/>
        <v>1.8402777786832303E-3</v>
      </c>
      <c r="F606" s="1">
        <v>129</v>
      </c>
      <c r="G606" s="1" t="s">
        <v>255</v>
      </c>
      <c r="H606" s="1" t="s">
        <v>82</v>
      </c>
      <c r="I606" s="1" t="s">
        <v>11</v>
      </c>
      <c r="J606" s="1" t="s">
        <v>12</v>
      </c>
      <c r="K606" s="1">
        <v>1969</v>
      </c>
      <c r="L606">
        <f t="shared" ca="1" si="39"/>
        <v>53</v>
      </c>
      <c r="M606" t="str">
        <f t="shared" si="37"/>
        <v>Tue</v>
      </c>
      <c r="N606" t="str">
        <f t="shared" si="36"/>
        <v>W 31 St &amp; 7 Ave to 8 Ave &amp; W 31 St</v>
      </c>
    </row>
    <row r="607" spans="1:14" ht="15.75" customHeight="1" x14ac:dyDescent="0.35">
      <c r="A607" s="1">
        <v>1393402</v>
      </c>
      <c r="B607" s="9">
        <v>42791</v>
      </c>
      <c r="C607" s="13">
        <v>42767.307071759256</v>
      </c>
      <c r="D607" s="13">
        <v>42767.316076388888</v>
      </c>
      <c r="E607" s="7">
        <f t="shared" si="38"/>
        <v>9.0046296318178065E-3</v>
      </c>
      <c r="F607" s="1">
        <v>248</v>
      </c>
      <c r="G607" s="1" t="s">
        <v>71</v>
      </c>
      <c r="H607" s="1" t="s">
        <v>10</v>
      </c>
      <c r="I607" s="1" t="s">
        <v>11</v>
      </c>
      <c r="J607" s="1" t="s">
        <v>12</v>
      </c>
      <c r="K607" s="1">
        <v>1995</v>
      </c>
      <c r="L607">
        <f t="shared" ca="1" si="39"/>
        <v>27</v>
      </c>
      <c r="M607" t="str">
        <f t="shared" si="37"/>
        <v>Sat</v>
      </c>
      <c r="N607" t="str">
        <f t="shared" si="36"/>
        <v>Rivington St &amp; Chrystie St to W Broadway &amp; Spring St</v>
      </c>
    </row>
    <row r="608" spans="1:14" ht="15.75" customHeight="1" x14ac:dyDescent="0.35">
      <c r="A608" s="1">
        <v>6403666</v>
      </c>
      <c r="B608" s="9">
        <v>42910</v>
      </c>
      <c r="C608" s="13">
        <v>42832.749803240738</v>
      </c>
      <c r="D608" s="13">
        <v>42832.760659722226</v>
      </c>
      <c r="E608" s="7">
        <f t="shared" si="38"/>
        <v>1.0856481487280689E-2</v>
      </c>
      <c r="F608" s="1">
        <v>1486</v>
      </c>
      <c r="G608" s="1" t="s">
        <v>182</v>
      </c>
      <c r="H608" s="1" t="s">
        <v>44</v>
      </c>
      <c r="I608" s="1" t="s">
        <v>28</v>
      </c>
      <c r="J608" s="27" t="s">
        <v>520</v>
      </c>
      <c r="K608" s="26">
        <v>0</v>
      </c>
      <c r="L608">
        <f t="shared" ca="1" si="39"/>
        <v>2022</v>
      </c>
      <c r="M608" t="str">
        <f t="shared" si="37"/>
        <v>Sat</v>
      </c>
      <c r="N608" t="str">
        <f t="shared" si="36"/>
        <v>Bus Slip &amp; State St to E 2 St &amp; Avenue C</v>
      </c>
    </row>
    <row r="609" spans="1:14" ht="15.75" customHeight="1" x14ac:dyDescent="0.35">
      <c r="A609" s="1">
        <v>2083467</v>
      </c>
      <c r="B609" s="9">
        <v>42819</v>
      </c>
      <c r="C609" s="13">
        <v>42901.362280092595</v>
      </c>
      <c r="D609" s="13">
        <v>42901.375717592593</v>
      </c>
      <c r="E609" s="7">
        <f t="shared" si="38"/>
        <v>1.3437499997962732E-2</v>
      </c>
      <c r="F609" s="1">
        <v>823</v>
      </c>
      <c r="G609" s="1" t="s">
        <v>121</v>
      </c>
      <c r="H609" s="1" t="s">
        <v>290</v>
      </c>
      <c r="I609" s="1" t="s">
        <v>11</v>
      </c>
      <c r="J609" s="1" t="s">
        <v>12</v>
      </c>
      <c r="K609" s="1">
        <v>1968</v>
      </c>
      <c r="L609">
        <f t="shared" ca="1" si="39"/>
        <v>54</v>
      </c>
      <c r="M609" t="str">
        <f t="shared" si="37"/>
        <v>Sat</v>
      </c>
      <c r="N609" t="str">
        <f t="shared" si="36"/>
        <v>Pier 40 - Hudson River Park to Hudson St &amp; Reade St</v>
      </c>
    </row>
    <row r="610" spans="1:14" ht="15.75" customHeight="1" x14ac:dyDescent="0.35">
      <c r="A610" s="1">
        <v>4315230</v>
      </c>
      <c r="B610" s="9">
        <v>42871</v>
      </c>
      <c r="C610" s="13">
        <v>42763.891273148147</v>
      </c>
      <c r="D610" s="13">
        <v>42763.898634259262</v>
      </c>
      <c r="E610" s="7">
        <f t="shared" si="38"/>
        <v>7.3611111147329211E-3</v>
      </c>
      <c r="F610" s="1">
        <v>1712</v>
      </c>
      <c r="G610" s="1" t="s">
        <v>279</v>
      </c>
      <c r="H610" s="1" t="s">
        <v>245</v>
      </c>
      <c r="I610" s="1" t="s">
        <v>28</v>
      </c>
      <c r="J610" s="27" t="s">
        <v>520</v>
      </c>
      <c r="K610" s="26">
        <v>0</v>
      </c>
      <c r="L610">
        <f t="shared" ca="1" si="39"/>
        <v>2022</v>
      </c>
      <c r="M610" t="str">
        <f t="shared" si="37"/>
        <v>Tue</v>
      </c>
      <c r="N610" t="str">
        <f t="shared" si="36"/>
        <v>Clermont Ave &amp; Lafayette Ave to Metropolitan Ave &amp; Bedford Ave</v>
      </c>
    </row>
    <row r="611" spans="1:14" ht="15.75" customHeight="1" x14ac:dyDescent="0.35">
      <c r="A611" s="1">
        <v>5437205</v>
      </c>
      <c r="B611" s="9">
        <v>42893</v>
      </c>
      <c r="C611" s="13">
        <v>42871.908252314817</v>
      </c>
      <c r="D611" s="13">
        <v>42871.909756944442</v>
      </c>
      <c r="E611" s="7">
        <f t="shared" si="38"/>
        <v>1.5046296248328872E-3</v>
      </c>
      <c r="F611" s="1">
        <v>753</v>
      </c>
      <c r="G611" s="1" t="s">
        <v>373</v>
      </c>
      <c r="H611" s="1" t="s">
        <v>183</v>
      </c>
      <c r="I611" s="1" t="s">
        <v>11</v>
      </c>
      <c r="J611" s="1" t="s">
        <v>12</v>
      </c>
      <c r="K611" s="1">
        <v>1989</v>
      </c>
      <c r="L611">
        <f t="shared" ca="1" si="39"/>
        <v>33</v>
      </c>
      <c r="M611" t="str">
        <f t="shared" si="37"/>
        <v>Wed</v>
      </c>
      <c r="N611" t="str">
        <f t="shared" si="36"/>
        <v>W 21 St &amp; 6 Ave to E 6 St &amp; Avenue B</v>
      </c>
    </row>
    <row r="612" spans="1:14" ht="15.75" customHeight="1" x14ac:dyDescent="0.35">
      <c r="A612" s="1">
        <v>1260121</v>
      </c>
      <c r="B612" s="9">
        <v>42788</v>
      </c>
      <c r="C612" s="13">
        <v>42791.51053240741</v>
      </c>
      <c r="D612" s="13">
        <v>42791.513402777775</v>
      </c>
      <c r="E612" s="7">
        <f t="shared" si="38"/>
        <v>2.8703703646897338E-3</v>
      </c>
      <c r="F612" s="1">
        <v>684</v>
      </c>
      <c r="G612" s="1" t="s">
        <v>38</v>
      </c>
      <c r="H612" s="1" t="s">
        <v>156</v>
      </c>
      <c r="I612" s="1" t="s">
        <v>11</v>
      </c>
      <c r="J612" s="1" t="s">
        <v>12</v>
      </c>
      <c r="K612" s="1">
        <v>1974</v>
      </c>
      <c r="L612">
        <f t="shared" ca="1" si="39"/>
        <v>48</v>
      </c>
      <c r="M612" t="str">
        <f t="shared" si="37"/>
        <v>Wed</v>
      </c>
      <c r="N612" t="str">
        <f t="shared" si="36"/>
        <v>E 47 St &amp; Park Ave to Broadway &amp; W 58 St</v>
      </c>
    </row>
    <row r="613" spans="1:14" ht="15.75" customHeight="1" x14ac:dyDescent="0.35">
      <c r="A613" s="1">
        <v>2460556</v>
      </c>
      <c r="B613" s="9">
        <v>42832</v>
      </c>
      <c r="C613" s="13">
        <v>42910.523229166669</v>
      </c>
      <c r="D613" s="13">
        <v>42910.54042824074</v>
      </c>
      <c r="E613" s="7">
        <f t="shared" si="38"/>
        <v>1.7199074070958886E-2</v>
      </c>
      <c r="F613" s="1">
        <v>408</v>
      </c>
      <c r="G613" s="1" t="s">
        <v>296</v>
      </c>
      <c r="H613" s="1" t="s">
        <v>252</v>
      </c>
      <c r="I613" s="1" t="s">
        <v>11</v>
      </c>
      <c r="J613" s="1" t="s">
        <v>12</v>
      </c>
      <c r="K613" s="1">
        <v>1982</v>
      </c>
      <c r="L613">
        <f t="shared" ca="1" si="39"/>
        <v>40</v>
      </c>
      <c r="M613" t="str">
        <f t="shared" si="37"/>
        <v>Fri</v>
      </c>
      <c r="N613" t="str">
        <f t="shared" si="36"/>
        <v>W 82 St &amp; Central Park West to W 88 St &amp; West End Ave</v>
      </c>
    </row>
    <row r="614" spans="1:14" ht="15.75" customHeight="1" x14ac:dyDescent="0.35">
      <c r="A614" s="1">
        <v>6102262</v>
      </c>
      <c r="B614" s="9">
        <v>42905</v>
      </c>
      <c r="C614" s="13">
        <v>42819.753576388888</v>
      </c>
      <c r="D614" s="13">
        <v>42819.763101851851</v>
      </c>
      <c r="E614" s="7">
        <f t="shared" si="38"/>
        <v>9.5254629632108845E-3</v>
      </c>
      <c r="F614" s="1">
        <v>491</v>
      </c>
      <c r="G614" s="1" t="s">
        <v>62</v>
      </c>
      <c r="H614" s="1" t="s">
        <v>254</v>
      </c>
      <c r="I614" s="1" t="s">
        <v>11</v>
      </c>
      <c r="J614" s="1" t="s">
        <v>12</v>
      </c>
      <c r="K614" s="1">
        <v>1983</v>
      </c>
      <c r="L614">
        <f t="shared" ca="1" si="39"/>
        <v>39</v>
      </c>
      <c r="M614" t="str">
        <f t="shared" si="37"/>
        <v>Mon</v>
      </c>
      <c r="N614" t="str">
        <f t="shared" si="36"/>
        <v>W 43 St &amp; 10 Ave to Pershing Square North</v>
      </c>
    </row>
    <row r="615" spans="1:14" ht="15.75" customHeight="1" x14ac:dyDescent="0.35">
      <c r="A615" s="1">
        <v>2469770</v>
      </c>
      <c r="B615" s="9">
        <v>42832</v>
      </c>
      <c r="C615" s="13">
        <v>42871.68445601852</v>
      </c>
      <c r="D615" s="13">
        <v>42871.704282407409</v>
      </c>
      <c r="E615" s="7">
        <f t="shared" si="38"/>
        <v>1.9826388888759539E-2</v>
      </c>
      <c r="F615" s="1">
        <v>1192</v>
      </c>
      <c r="G615" s="1" t="s">
        <v>440</v>
      </c>
      <c r="H615" s="1" t="s">
        <v>87</v>
      </c>
      <c r="I615" s="1" t="s">
        <v>11</v>
      </c>
      <c r="J615" s="1" t="s">
        <v>18</v>
      </c>
      <c r="K615" s="1">
        <v>1977</v>
      </c>
      <c r="L615">
        <f t="shared" ca="1" si="39"/>
        <v>45</v>
      </c>
      <c r="M615" t="str">
        <f t="shared" si="37"/>
        <v>Fri</v>
      </c>
      <c r="N615" t="str">
        <f t="shared" si="36"/>
        <v>Smith St &amp; 9 St to Fulton St &amp; Clermont Ave</v>
      </c>
    </row>
    <row r="616" spans="1:14" ht="15.75" customHeight="1" x14ac:dyDescent="0.35">
      <c r="A616" s="1">
        <v>5621355</v>
      </c>
      <c r="B616" s="9">
        <v>42896</v>
      </c>
      <c r="C616" s="13">
        <v>42893.544409722221</v>
      </c>
      <c r="D616" s="13">
        <v>42893.553136574075</v>
      </c>
      <c r="E616" s="7">
        <f t="shared" si="38"/>
        <v>8.7268518545897678E-3</v>
      </c>
      <c r="F616" s="1">
        <v>1740</v>
      </c>
      <c r="G616" s="1" t="s">
        <v>345</v>
      </c>
      <c r="H616" s="1" t="s">
        <v>362</v>
      </c>
      <c r="I616" s="1" t="s">
        <v>28</v>
      </c>
      <c r="J616" s="27" t="s">
        <v>520</v>
      </c>
      <c r="K616" s="26">
        <v>0</v>
      </c>
      <c r="L616">
        <f t="shared" ca="1" si="39"/>
        <v>2022</v>
      </c>
      <c r="M616" t="str">
        <f t="shared" si="37"/>
        <v>Sat</v>
      </c>
      <c r="N616" t="str">
        <f t="shared" si="36"/>
        <v>Lexington Ave &amp; E 24 St to Broadway &amp; W 41 St</v>
      </c>
    </row>
    <row r="617" spans="1:14" ht="15.75" customHeight="1" x14ac:dyDescent="0.35">
      <c r="A617" s="1">
        <v>1630084</v>
      </c>
      <c r="B617" s="9">
        <v>42798</v>
      </c>
      <c r="C617" s="13">
        <v>42788.346967592595</v>
      </c>
      <c r="D617" s="13">
        <v>42788.354895833334</v>
      </c>
      <c r="E617" s="7">
        <f t="shared" si="38"/>
        <v>7.9282407386926934E-3</v>
      </c>
      <c r="F617" s="1">
        <v>676</v>
      </c>
      <c r="G617" s="1" t="s">
        <v>106</v>
      </c>
      <c r="H617" s="1" t="s">
        <v>366</v>
      </c>
      <c r="I617" s="1" t="s">
        <v>11</v>
      </c>
      <c r="J617" s="1" t="s">
        <v>12</v>
      </c>
      <c r="K617" s="1">
        <v>1991</v>
      </c>
      <c r="L617">
        <f t="shared" ca="1" si="39"/>
        <v>31</v>
      </c>
      <c r="M617" t="str">
        <f t="shared" si="37"/>
        <v>Sat</v>
      </c>
      <c r="N617" t="str">
        <f t="shared" si="36"/>
        <v>E 39 St &amp; 3 Ave to E 11 St &amp; 1 Ave</v>
      </c>
    </row>
    <row r="618" spans="1:14" ht="15.75" customHeight="1" x14ac:dyDescent="0.35">
      <c r="A618" s="1">
        <v>4577767</v>
      </c>
      <c r="B618" s="9">
        <v>42875</v>
      </c>
      <c r="C618" s="13">
        <v>42832.43476851852</v>
      </c>
      <c r="D618" s="13">
        <v>42832.43949074074</v>
      </c>
      <c r="E618" s="7">
        <f t="shared" si="38"/>
        <v>4.7222222201526165E-3</v>
      </c>
      <c r="F618" s="1">
        <v>514</v>
      </c>
      <c r="G618" s="1" t="s">
        <v>140</v>
      </c>
      <c r="H618" s="1" t="s">
        <v>81</v>
      </c>
      <c r="I618" s="1" t="s">
        <v>11</v>
      </c>
      <c r="J618" s="1" t="s">
        <v>12</v>
      </c>
      <c r="K618" s="1">
        <v>1979</v>
      </c>
      <c r="L618">
        <f t="shared" ca="1" si="39"/>
        <v>43</v>
      </c>
      <c r="M618" t="str">
        <f t="shared" si="37"/>
        <v>Sat</v>
      </c>
      <c r="N618" t="str">
        <f t="shared" si="36"/>
        <v>E 16 St &amp; 5 Ave to Perry St &amp; Bleecker St</v>
      </c>
    </row>
    <row r="619" spans="1:14" ht="15.75" customHeight="1" x14ac:dyDescent="0.35">
      <c r="A619" s="1">
        <v>4251955</v>
      </c>
      <c r="B619" s="9">
        <v>42870</v>
      </c>
      <c r="C619" s="13">
        <v>42905.289212962962</v>
      </c>
      <c r="D619" s="13">
        <v>42905.294895833336</v>
      </c>
      <c r="E619" s="7">
        <f t="shared" si="38"/>
        <v>5.6828703745850362E-3</v>
      </c>
      <c r="F619" s="1">
        <v>382</v>
      </c>
      <c r="G619" s="1" t="s">
        <v>78</v>
      </c>
      <c r="H619" s="1" t="s">
        <v>108</v>
      </c>
      <c r="I619" s="1" t="s">
        <v>11</v>
      </c>
      <c r="J619" s="1" t="s">
        <v>12</v>
      </c>
      <c r="K619" s="1">
        <v>1988</v>
      </c>
      <c r="L619">
        <f t="shared" ca="1" si="39"/>
        <v>34</v>
      </c>
      <c r="M619" t="str">
        <f t="shared" si="37"/>
        <v>Mon</v>
      </c>
      <c r="N619" t="str">
        <f t="shared" si="36"/>
        <v>Bayard St &amp; Baxter St to Vesey Pl &amp; River Terrace</v>
      </c>
    </row>
    <row r="620" spans="1:14" ht="15.75" customHeight="1" x14ac:dyDescent="0.35">
      <c r="A620" s="1">
        <v>5092155</v>
      </c>
      <c r="B620" s="9">
        <v>42887</v>
      </c>
      <c r="C620" s="13">
        <v>42832.664826388886</v>
      </c>
      <c r="D620" s="13">
        <v>42832.67863425926</v>
      </c>
      <c r="E620" s="7">
        <f t="shared" si="38"/>
        <v>1.3807870374876074E-2</v>
      </c>
      <c r="F620" s="1">
        <v>839</v>
      </c>
      <c r="G620" s="1" t="s">
        <v>312</v>
      </c>
      <c r="H620" s="1" t="s">
        <v>169</v>
      </c>
      <c r="I620" s="1" t="s">
        <v>11</v>
      </c>
      <c r="J620" s="1" t="s">
        <v>12</v>
      </c>
      <c r="K620" s="1">
        <v>1964</v>
      </c>
      <c r="L620">
        <f t="shared" ca="1" si="39"/>
        <v>58</v>
      </c>
      <c r="M620" t="str">
        <f t="shared" si="37"/>
        <v>Thu</v>
      </c>
      <c r="N620" t="str">
        <f t="shared" si="36"/>
        <v>W 13 St &amp; 6 Ave to W 52 St &amp; 6 Ave</v>
      </c>
    </row>
    <row r="621" spans="1:14" ht="15.75" customHeight="1" x14ac:dyDescent="0.35">
      <c r="A621" s="1">
        <v>4582789</v>
      </c>
      <c r="B621" s="9">
        <v>42875</v>
      </c>
      <c r="C621" s="13">
        <v>42896.50403935185</v>
      </c>
      <c r="D621" s="13">
        <v>42896.524189814816</v>
      </c>
      <c r="E621" s="7">
        <f t="shared" si="38"/>
        <v>2.0150462965830229E-2</v>
      </c>
      <c r="F621" s="1">
        <v>256</v>
      </c>
      <c r="G621" s="1" t="s">
        <v>227</v>
      </c>
      <c r="H621" s="1" t="s">
        <v>55</v>
      </c>
      <c r="I621" s="1" t="s">
        <v>11</v>
      </c>
      <c r="J621" s="1" t="s">
        <v>12</v>
      </c>
      <c r="K621" s="1">
        <v>1989</v>
      </c>
      <c r="L621">
        <f t="shared" ca="1" si="39"/>
        <v>33</v>
      </c>
      <c r="M621" t="str">
        <f t="shared" si="37"/>
        <v>Sat</v>
      </c>
      <c r="N621" t="str">
        <f t="shared" si="36"/>
        <v>Canal St &amp; Rutgers St to Allen St &amp; Stanton St</v>
      </c>
    </row>
    <row r="622" spans="1:14" ht="15.75" customHeight="1" x14ac:dyDescent="0.35">
      <c r="A622" s="1">
        <v>437124</v>
      </c>
      <c r="B622" s="9">
        <v>42755</v>
      </c>
      <c r="C622" s="13">
        <v>42798.476180555554</v>
      </c>
      <c r="D622" s="13">
        <v>42798.48400462963</v>
      </c>
      <c r="E622" s="7">
        <f t="shared" si="38"/>
        <v>7.8240740767796524E-3</v>
      </c>
      <c r="F622" s="1">
        <v>102</v>
      </c>
      <c r="G622" s="1" t="s">
        <v>435</v>
      </c>
      <c r="H622" s="1" t="s">
        <v>441</v>
      </c>
      <c r="I622" s="1" t="s">
        <v>11</v>
      </c>
      <c r="J622" s="1" t="s">
        <v>12</v>
      </c>
      <c r="K622" s="1">
        <v>1994</v>
      </c>
      <c r="L622">
        <f t="shared" ca="1" si="39"/>
        <v>28</v>
      </c>
      <c r="M622" t="str">
        <f t="shared" si="37"/>
        <v>Fri</v>
      </c>
      <c r="N622" t="str">
        <f t="shared" si="36"/>
        <v>Madison St &amp; Clinton St to Madison St &amp; Montgomery St</v>
      </c>
    </row>
    <row r="623" spans="1:14" ht="15.75" customHeight="1" x14ac:dyDescent="0.35">
      <c r="A623" s="1">
        <v>4386654</v>
      </c>
      <c r="B623" s="9">
        <v>42872</v>
      </c>
      <c r="C623" s="13">
        <v>42875.822800925926</v>
      </c>
      <c r="D623" s="13">
        <v>42875.828750000001</v>
      </c>
      <c r="E623" s="7">
        <f t="shared" si="38"/>
        <v>5.9490740750334226E-3</v>
      </c>
      <c r="F623" s="1">
        <v>361</v>
      </c>
      <c r="G623" s="1" t="s">
        <v>438</v>
      </c>
      <c r="H623" s="1" t="s">
        <v>175</v>
      </c>
      <c r="I623" s="1" t="s">
        <v>11</v>
      </c>
      <c r="J623" s="1" t="s">
        <v>12</v>
      </c>
      <c r="K623" s="1">
        <v>1985</v>
      </c>
      <c r="L623">
        <f t="shared" ca="1" si="39"/>
        <v>37</v>
      </c>
      <c r="M623" t="str">
        <f t="shared" si="37"/>
        <v>Wed</v>
      </c>
      <c r="N623" t="str">
        <f t="shared" si="36"/>
        <v>E 9 St &amp; Avenue C to Cooper Square &amp; E 7 St</v>
      </c>
    </row>
    <row r="624" spans="1:14" ht="15.75" customHeight="1" x14ac:dyDescent="0.35">
      <c r="A624" s="1">
        <v>4848206</v>
      </c>
      <c r="B624" s="9">
        <v>42881</v>
      </c>
      <c r="C624" s="13">
        <v>42870.653344907405</v>
      </c>
      <c r="D624" s="13">
        <v>42870.657766203702</v>
      </c>
      <c r="E624" s="7">
        <f t="shared" si="38"/>
        <v>4.4212962966412306E-3</v>
      </c>
      <c r="F624" s="1">
        <v>276</v>
      </c>
      <c r="G624" s="1" t="s">
        <v>302</v>
      </c>
      <c r="H624" s="1" t="s">
        <v>305</v>
      </c>
      <c r="I624" s="1" t="s">
        <v>11</v>
      </c>
      <c r="J624" s="1" t="s">
        <v>12</v>
      </c>
      <c r="K624" s="1">
        <v>1990</v>
      </c>
      <c r="L624">
        <f t="shared" ca="1" si="39"/>
        <v>32</v>
      </c>
      <c r="M624" t="str">
        <f t="shared" si="37"/>
        <v>Fri</v>
      </c>
      <c r="N624" t="str">
        <f t="shared" si="36"/>
        <v>Brooklyn Bridge Park - Pier 2 to Atlantic Ave &amp; Furman St</v>
      </c>
    </row>
    <row r="625" spans="1:14" ht="15.75" customHeight="1" x14ac:dyDescent="0.35">
      <c r="A625" s="1">
        <v>6355814</v>
      </c>
      <c r="B625" s="9">
        <v>42909</v>
      </c>
      <c r="C625" s="13">
        <v>42887.338796296295</v>
      </c>
      <c r="D625" s="13">
        <v>42887.348506944443</v>
      </c>
      <c r="E625" s="7">
        <f t="shared" si="38"/>
        <v>9.710648148029577E-3</v>
      </c>
      <c r="F625" s="1">
        <v>1104</v>
      </c>
      <c r="G625" s="1" t="s">
        <v>185</v>
      </c>
      <c r="H625" s="1" t="s">
        <v>140</v>
      </c>
      <c r="I625" s="1" t="s">
        <v>11</v>
      </c>
      <c r="J625" s="1" t="s">
        <v>12</v>
      </c>
      <c r="K625" s="1">
        <v>1985</v>
      </c>
      <c r="L625">
        <f t="shared" ca="1" si="39"/>
        <v>37</v>
      </c>
      <c r="M625" t="str">
        <f t="shared" si="37"/>
        <v>Fri</v>
      </c>
      <c r="N625" t="str">
        <f t="shared" si="36"/>
        <v>11 Ave &amp; W 27 St to E 16 St &amp; 5 Ave</v>
      </c>
    </row>
    <row r="626" spans="1:14" ht="15.75" customHeight="1" x14ac:dyDescent="0.35">
      <c r="A626" s="1">
        <v>5590129</v>
      </c>
      <c r="B626" s="9">
        <v>42895</v>
      </c>
      <c r="C626" s="13">
        <v>42875.951747685183</v>
      </c>
      <c r="D626" s="13">
        <v>42875.954710648148</v>
      </c>
      <c r="E626" s="7">
        <f t="shared" si="38"/>
        <v>2.9629629643750377E-3</v>
      </c>
      <c r="F626" s="1">
        <v>465</v>
      </c>
      <c r="G626" s="1" t="s">
        <v>327</v>
      </c>
      <c r="H626" s="1" t="s">
        <v>442</v>
      </c>
      <c r="I626" s="1" t="s">
        <v>11</v>
      </c>
      <c r="J626" s="1" t="s">
        <v>18</v>
      </c>
      <c r="K626" s="1">
        <v>1999</v>
      </c>
      <c r="L626">
        <f t="shared" ca="1" si="39"/>
        <v>23</v>
      </c>
      <c r="M626" t="str">
        <f t="shared" si="37"/>
        <v>Fri</v>
      </c>
      <c r="N626" t="str">
        <f t="shared" si="36"/>
        <v>Riverside Dr &amp; W 72 St to Riverside Dr &amp; W 89 St</v>
      </c>
    </row>
    <row r="627" spans="1:14" ht="15.75" customHeight="1" x14ac:dyDescent="0.35">
      <c r="A627" s="1">
        <v>4036294</v>
      </c>
      <c r="B627" s="9">
        <v>42865</v>
      </c>
      <c r="C627" s="13">
        <v>42755.523518518516</v>
      </c>
      <c r="D627" s="13">
        <v>42755.524710648147</v>
      </c>
      <c r="E627" s="7">
        <f t="shared" si="38"/>
        <v>1.1921296318178065E-3</v>
      </c>
      <c r="F627" s="1">
        <v>368</v>
      </c>
      <c r="G627" s="1" t="s">
        <v>125</v>
      </c>
      <c r="H627" s="1" t="s">
        <v>175</v>
      </c>
      <c r="I627" s="1" t="s">
        <v>11</v>
      </c>
      <c r="J627" s="1" t="s">
        <v>18</v>
      </c>
      <c r="K627" s="1">
        <v>1987</v>
      </c>
      <c r="L627">
        <f t="shared" ca="1" si="39"/>
        <v>35</v>
      </c>
      <c r="M627" t="str">
        <f t="shared" si="37"/>
        <v>Wed</v>
      </c>
      <c r="N627" t="str">
        <f t="shared" si="36"/>
        <v>Allen St &amp; Rivington St to Cooper Square &amp; E 7 St</v>
      </c>
    </row>
    <row r="628" spans="1:14" ht="15.75" customHeight="1" x14ac:dyDescent="0.35">
      <c r="A628" s="1">
        <v>6281515</v>
      </c>
      <c r="B628" s="9">
        <v>42908</v>
      </c>
      <c r="C628" s="13">
        <v>42872.730474537035</v>
      </c>
      <c r="D628" s="13">
        <v>42872.734652777777</v>
      </c>
      <c r="E628" s="7">
        <f t="shared" si="38"/>
        <v>4.1782407424761914E-3</v>
      </c>
      <c r="F628" s="1">
        <v>571</v>
      </c>
      <c r="G628" s="1" t="s">
        <v>440</v>
      </c>
      <c r="H628" s="1" t="s">
        <v>443</v>
      </c>
      <c r="I628" s="1" t="s">
        <v>11</v>
      </c>
      <c r="J628" s="1" t="s">
        <v>12</v>
      </c>
      <c r="K628" s="1">
        <v>1968</v>
      </c>
      <c r="L628">
        <f t="shared" ca="1" si="39"/>
        <v>54</v>
      </c>
      <c r="M628" t="str">
        <f t="shared" si="37"/>
        <v>Thu</v>
      </c>
      <c r="N628" t="str">
        <f t="shared" si="36"/>
        <v>Smith St &amp; 9 St to Reed St &amp; Van Brunt St</v>
      </c>
    </row>
    <row r="629" spans="1:14" ht="15.75" customHeight="1" x14ac:dyDescent="0.35">
      <c r="A629" s="1">
        <v>5000284</v>
      </c>
      <c r="B629" s="9">
        <v>42885</v>
      </c>
      <c r="C629" s="13">
        <v>42881.810763888891</v>
      </c>
      <c r="D629" s="13">
        <v>42881.813958333332</v>
      </c>
      <c r="E629" s="7">
        <f t="shared" si="38"/>
        <v>3.1944444417604245E-3</v>
      </c>
      <c r="F629" s="1">
        <v>2282</v>
      </c>
      <c r="G629" s="1" t="s">
        <v>27</v>
      </c>
      <c r="H629" s="1" t="s">
        <v>227</v>
      </c>
      <c r="I629" s="1" t="s">
        <v>11</v>
      </c>
      <c r="J629" s="1" t="s">
        <v>12</v>
      </c>
      <c r="K629" s="1">
        <v>1975</v>
      </c>
      <c r="L629">
        <f t="shared" ca="1" si="39"/>
        <v>47</v>
      </c>
      <c r="M629" t="str">
        <f t="shared" si="37"/>
        <v>Tue</v>
      </c>
      <c r="N629" t="str">
        <f t="shared" si="36"/>
        <v>Central Park S &amp; 6 Ave to Canal St &amp; Rutgers St</v>
      </c>
    </row>
    <row r="630" spans="1:14" ht="15.75" customHeight="1" x14ac:dyDescent="0.35">
      <c r="A630" s="1">
        <v>3723871</v>
      </c>
      <c r="B630" s="9">
        <v>42858</v>
      </c>
      <c r="C630" s="13">
        <v>42909.483356481483</v>
      </c>
      <c r="D630" s="13">
        <v>42909.496134259258</v>
      </c>
      <c r="E630" s="7">
        <f t="shared" si="38"/>
        <v>1.2777777774317656E-2</v>
      </c>
      <c r="F630" s="1">
        <v>528</v>
      </c>
      <c r="G630" s="1" t="s">
        <v>38</v>
      </c>
      <c r="H630" s="1" t="s">
        <v>392</v>
      </c>
      <c r="I630" s="1" t="s">
        <v>11</v>
      </c>
      <c r="J630" s="1" t="s">
        <v>12</v>
      </c>
      <c r="K630" s="1">
        <v>1978</v>
      </c>
      <c r="L630">
        <f t="shared" ca="1" si="39"/>
        <v>44</v>
      </c>
      <c r="M630" t="str">
        <f t="shared" si="37"/>
        <v>Wed</v>
      </c>
      <c r="N630" t="str">
        <f t="shared" si="36"/>
        <v>E 47 St &amp; Park Ave to Broadway &amp; W 32 St</v>
      </c>
    </row>
    <row r="631" spans="1:14" ht="15.75" customHeight="1" x14ac:dyDescent="0.35">
      <c r="A631" s="1">
        <v>5658418</v>
      </c>
      <c r="B631" s="9">
        <v>42896</v>
      </c>
      <c r="C631" s="13">
        <v>42895.758483796293</v>
      </c>
      <c r="D631" s="13">
        <v>42895.763865740744</v>
      </c>
      <c r="E631" s="7">
        <f t="shared" si="38"/>
        <v>5.3819444510736503E-3</v>
      </c>
      <c r="F631" s="1">
        <v>1571</v>
      </c>
      <c r="G631" s="1" t="s">
        <v>181</v>
      </c>
      <c r="H631" s="1" t="s">
        <v>30</v>
      </c>
      <c r="I631" s="1" t="s">
        <v>11</v>
      </c>
      <c r="J631" s="1" t="s">
        <v>12</v>
      </c>
      <c r="K631" s="1">
        <v>1962</v>
      </c>
      <c r="L631">
        <f t="shared" ca="1" si="39"/>
        <v>60</v>
      </c>
      <c r="M631" t="str">
        <f t="shared" si="37"/>
        <v>Sat</v>
      </c>
      <c r="N631" t="str">
        <f t="shared" si="36"/>
        <v>2 Ave &amp; E 96 St to E 25 St &amp; 2 Ave</v>
      </c>
    </row>
    <row r="632" spans="1:14" ht="15.75" customHeight="1" x14ac:dyDescent="0.35">
      <c r="A632" s="1">
        <v>6538158</v>
      </c>
      <c r="B632" s="9">
        <v>42912</v>
      </c>
      <c r="C632" s="13">
        <v>42865.615787037037</v>
      </c>
      <c r="D632" s="13">
        <v>42865.620057870372</v>
      </c>
      <c r="E632" s="7">
        <f t="shared" si="38"/>
        <v>4.2708333348855376E-3</v>
      </c>
      <c r="F632" s="1">
        <v>958</v>
      </c>
      <c r="G632" s="1" t="s">
        <v>133</v>
      </c>
      <c r="H632" s="1" t="s">
        <v>288</v>
      </c>
      <c r="I632" s="1" t="s">
        <v>28</v>
      </c>
      <c r="J632" s="27" t="s">
        <v>520</v>
      </c>
      <c r="K632" s="26">
        <v>0</v>
      </c>
      <c r="L632">
        <f t="shared" ca="1" si="39"/>
        <v>2022</v>
      </c>
      <c r="M632" t="str">
        <f t="shared" si="37"/>
        <v>Mon</v>
      </c>
      <c r="N632" t="str">
        <f t="shared" si="36"/>
        <v>Broadway &amp; W 51 St to W 33 St &amp; 7 Ave</v>
      </c>
    </row>
    <row r="633" spans="1:14" ht="15.75" customHeight="1" x14ac:dyDescent="0.35">
      <c r="A633" s="1">
        <v>6603188</v>
      </c>
      <c r="B633" s="9">
        <v>42913</v>
      </c>
      <c r="C633" s="13">
        <v>42908.365914351853</v>
      </c>
      <c r="D633" s="13">
        <v>42908.372523148151</v>
      </c>
      <c r="E633" s="7">
        <f t="shared" si="38"/>
        <v>6.6087962986784987E-3</v>
      </c>
      <c r="F633" s="1">
        <v>528</v>
      </c>
      <c r="G633" s="1" t="s">
        <v>174</v>
      </c>
      <c r="H633" s="1" t="s">
        <v>37</v>
      </c>
      <c r="I633" s="1" t="s">
        <v>11</v>
      </c>
      <c r="J633" s="1" t="s">
        <v>12</v>
      </c>
      <c r="K633" s="1">
        <v>1992</v>
      </c>
      <c r="L633">
        <f t="shared" ca="1" si="39"/>
        <v>30</v>
      </c>
      <c r="M633" t="str">
        <f t="shared" si="37"/>
        <v>Tue</v>
      </c>
      <c r="N633" t="str">
        <f t="shared" si="36"/>
        <v>E 47 St &amp; 2 Ave to 1 Ave &amp; E 68 St</v>
      </c>
    </row>
    <row r="634" spans="1:14" ht="15.75" customHeight="1" x14ac:dyDescent="0.35">
      <c r="A634" s="1">
        <v>3332077</v>
      </c>
      <c r="B634" s="9">
        <v>42851</v>
      </c>
      <c r="C634" s="13">
        <v>42885.651076388887</v>
      </c>
      <c r="D634" s="13">
        <v>42885.677499999998</v>
      </c>
      <c r="E634" s="7">
        <f t="shared" si="38"/>
        <v>2.6423611110658385E-2</v>
      </c>
      <c r="F634" s="1">
        <v>417</v>
      </c>
      <c r="G634" s="1" t="s">
        <v>161</v>
      </c>
      <c r="H634" s="1" t="s">
        <v>199</v>
      </c>
      <c r="I634" s="1" t="s">
        <v>11</v>
      </c>
      <c r="J634" s="1" t="s">
        <v>18</v>
      </c>
      <c r="K634" s="1">
        <v>1960</v>
      </c>
      <c r="L634">
        <f t="shared" ca="1" si="39"/>
        <v>62</v>
      </c>
      <c r="M634" t="str">
        <f t="shared" si="37"/>
        <v>Wed</v>
      </c>
      <c r="N634" t="str">
        <f t="shared" si="36"/>
        <v>W 44 St &amp; 5 Ave to Broadway &amp; W 49 St</v>
      </c>
    </row>
    <row r="635" spans="1:14" ht="15.75" customHeight="1" x14ac:dyDescent="0.35">
      <c r="A635" s="1">
        <v>6579097</v>
      </c>
      <c r="B635" s="9">
        <v>42913</v>
      </c>
      <c r="C635" s="13">
        <v>42858.764988425923</v>
      </c>
      <c r="D635" s="13">
        <v>42858.771099537036</v>
      </c>
      <c r="E635" s="7">
        <f t="shared" si="38"/>
        <v>6.1111111135687679E-3</v>
      </c>
      <c r="F635" s="1">
        <v>1387</v>
      </c>
      <c r="G635" s="1" t="s">
        <v>245</v>
      </c>
      <c r="H635" s="1" t="s">
        <v>239</v>
      </c>
      <c r="I635" s="1" t="s">
        <v>11</v>
      </c>
      <c r="J635" s="1" t="s">
        <v>12</v>
      </c>
      <c r="K635" s="1">
        <v>1976</v>
      </c>
      <c r="L635">
        <f t="shared" ca="1" si="39"/>
        <v>46</v>
      </c>
      <c r="M635" t="str">
        <f t="shared" si="37"/>
        <v>Tue</v>
      </c>
      <c r="N635" t="str">
        <f t="shared" si="36"/>
        <v>Metropolitan Ave &amp; Bedford Ave to E 7 St &amp; Avenue A</v>
      </c>
    </row>
    <row r="636" spans="1:14" ht="15.75" customHeight="1" x14ac:dyDescent="0.35">
      <c r="A636" s="1">
        <v>4347914</v>
      </c>
      <c r="B636" s="9">
        <v>42872</v>
      </c>
      <c r="C636" s="13">
        <v>42896.876909722225</v>
      </c>
      <c r="D636" s="13">
        <v>42896.895104166666</v>
      </c>
      <c r="E636" s="7">
        <f t="shared" si="38"/>
        <v>1.8194444441178348E-2</v>
      </c>
      <c r="F636" s="1">
        <v>173</v>
      </c>
      <c r="G636" s="1" t="s">
        <v>349</v>
      </c>
      <c r="H636" s="1" t="s">
        <v>141</v>
      </c>
      <c r="I636" s="1" t="s">
        <v>11</v>
      </c>
      <c r="J636" s="1" t="s">
        <v>12</v>
      </c>
      <c r="K636" s="1">
        <v>1991</v>
      </c>
      <c r="L636">
        <f t="shared" ca="1" si="39"/>
        <v>31</v>
      </c>
      <c r="M636" t="str">
        <f t="shared" si="37"/>
        <v>Wed</v>
      </c>
      <c r="N636" t="str">
        <f t="shared" si="36"/>
        <v>Leonard St &amp; Church St to Reade St &amp; Broadway</v>
      </c>
    </row>
    <row r="637" spans="1:14" ht="15.75" customHeight="1" x14ac:dyDescent="0.35">
      <c r="A637" s="1">
        <v>6248195</v>
      </c>
      <c r="B637" s="9">
        <v>42907</v>
      </c>
      <c r="C637" s="13">
        <v>42912.736793981479</v>
      </c>
      <c r="D637" s="13">
        <v>42912.747881944444</v>
      </c>
      <c r="E637" s="7">
        <f t="shared" si="38"/>
        <v>1.1087962964666076E-2</v>
      </c>
      <c r="F637" s="1">
        <v>724</v>
      </c>
      <c r="G637" s="1" t="s">
        <v>80</v>
      </c>
      <c r="H637" s="1" t="s">
        <v>242</v>
      </c>
      <c r="I637" s="1" t="s">
        <v>11</v>
      </c>
      <c r="J637" s="1" t="s">
        <v>12</v>
      </c>
      <c r="K637" s="1">
        <v>1983</v>
      </c>
      <c r="L637">
        <f t="shared" ca="1" si="39"/>
        <v>39</v>
      </c>
      <c r="M637" t="str">
        <f t="shared" si="37"/>
        <v>Wed</v>
      </c>
      <c r="N637" t="str">
        <f t="shared" si="36"/>
        <v>N 8 St &amp; Driggs Ave to Franklin St &amp; Dupont St</v>
      </c>
    </row>
    <row r="638" spans="1:14" ht="15.75" customHeight="1" x14ac:dyDescent="0.35">
      <c r="A638" s="1">
        <v>238151</v>
      </c>
      <c r="B638" s="9">
        <v>42747</v>
      </c>
      <c r="C638" s="13">
        <v>42913.737743055557</v>
      </c>
      <c r="D638" s="13">
        <v>42913.743854166663</v>
      </c>
      <c r="E638" s="7">
        <f t="shared" si="38"/>
        <v>6.1111111062928103E-3</v>
      </c>
      <c r="F638" s="1">
        <v>713</v>
      </c>
      <c r="G638" s="1" t="s">
        <v>444</v>
      </c>
      <c r="H638" s="1" t="s">
        <v>275</v>
      </c>
      <c r="I638" s="1" t="s">
        <v>11</v>
      </c>
      <c r="J638" s="1" t="s">
        <v>12</v>
      </c>
      <c r="K638" s="1">
        <v>1956</v>
      </c>
      <c r="L638">
        <f t="shared" ca="1" si="39"/>
        <v>66</v>
      </c>
      <c r="M638" t="str">
        <f t="shared" si="37"/>
        <v>Thu</v>
      </c>
      <c r="N638" t="str">
        <f t="shared" ref="N638:N662" si="40">CONCATENATE(G638, " ", "to"," ", H638)</f>
        <v>E 48 St &amp; 3 Ave to W 39 St &amp; 9 Ave</v>
      </c>
    </row>
    <row r="639" spans="1:14" ht="15.75" customHeight="1" x14ac:dyDescent="0.35">
      <c r="A639" s="1">
        <v>6190901</v>
      </c>
      <c r="B639" s="9">
        <v>42906</v>
      </c>
      <c r="C639" s="13">
        <v>42851.744293981479</v>
      </c>
      <c r="D639" s="13">
        <v>42851.749120370368</v>
      </c>
      <c r="E639" s="7">
        <f t="shared" si="38"/>
        <v>4.8263888893416151E-3</v>
      </c>
      <c r="F639" s="1">
        <v>171</v>
      </c>
      <c r="G639" s="1" t="s">
        <v>445</v>
      </c>
      <c r="H639" s="1" t="s">
        <v>446</v>
      </c>
      <c r="I639" s="1" t="s">
        <v>11</v>
      </c>
      <c r="J639" s="1" t="s">
        <v>12</v>
      </c>
      <c r="K639" s="1">
        <v>1961</v>
      </c>
      <c r="L639">
        <f t="shared" ca="1" si="39"/>
        <v>61</v>
      </c>
      <c r="M639" t="str">
        <f t="shared" si="37"/>
        <v>Tue</v>
      </c>
      <c r="N639" t="str">
        <f t="shared" si="40"/>
        <v>Putnam Ave &amp; Throop Ave to Marcus Garvey Blvd &amp; Macon St</v>
      </c>
    </row>
    <row r="640" spans="1:14" ht="15.75" customHeight="1" x14ac:dyDescent="0.35">
      <c r="A640" s="1">
        <v>6645191</v>
      </c>
      <c r="B640" s="9">
        <v>42914</v>
      </c>
      <c r="C640" s="13">
        <v>42913.452453703707</v>
      </c>
      <c r="D640" s="13">
        <v>42913.468518518515</v>
      </c>
      <c r="E640" s="7">
        <f t="shared" si="38"/>
        <v>1.6064814808487426E-2</v>
      </c>
      <c r="F640" s="1">
        <v>566</v>
      </c>
      <c r="G640" s="1" t="s">
        <v>143</v>
      </c>
      <c r="H640" s="1" t="s">
        <v>60</v>
      </c>
      <c r="I640" s="1" t="s">
        <v>11</v>
      </c>
      <c r="J640" s="1" t="s">
        <v>18</v>
      </c>
      <c r="K640" s="1">
        <v>1984</v>
      </c>
      <c r="L640">
        <f t="shared" ca="1" si="39"/>
        <v>38</v>
      </c>
      <c r="M640" t="str">
        <f t="shared" si="37"/>
        <v>Wed</v>
      </c>
      <c r="N640" t="str">
        <f t="shared" si="40"/>
        <v>Greenwich Ave &amp; 8 Ave to W 38 St &amp; 8 Ave</v>
      </c>
    </row>
    <row r="641" spans="1:14" ht="15.75" customHeight="1" x14ac:dyDescent="0.35">
      <c r="A641" s="1">
        <v>6116823</v>
      </c>
      <c r="B641" s="9">
        <v>42905</v>
      </c>
      <c r="C641" s="13">
        <v>42872.29724537037</v>
      </c>
      <c r="D641" s="13">
        <v>42872.299247685187</v>
      </c>
      <c r="E641" s="7">
        <f t="shared" si="38"/>
        <v>2.0023148172185756E-3</v>
      </c>
      <c r="F641" s="1">
        <v>903</v>
      </c>
      <c r="G641" s="1" t="s">
        <v>209</v>
      </c>
      <c r="H641" s="1" t="s">
        <v>184</v>
      </c>
      <c r="I641" s="1" t="s">
        <v>11</v>
      </c>
      <c r="J641" s="1" t="s">
        <v>12</v>
      </c>
      <c r="K641" s="1">
        <v>1985</v>
      </c>
      <c r="L641">
        <f t="shared" ca="1" si="39"/>
        <v>37</v>
      </c>
      <c r="M641" t="str">
        <f t="shared" si="37"/>
        <v>Mon</v>
      </c>
      <c r="N641" t="str">
        <f t="shared" si="40"/>
        <v>W 49 St &amp; 8 Ave to W 22 St &amp; 10 Ave</v>
      </c>
    </row>
    <row r="642" spans="1:14" ht="15.75" customHeight="1" x14ac:dyDescent="0.35">
      <c r="A642" s="1">
        <v>937987</v>
      </c>
      <c r="B642" s="9">
        <v>42774</v>
      </c>
      <c r="C642" s="13">
        <v>42907.749710648146</v>
      </c>
      <c r="D642" s="13">
        <v>42907.758090277777</v>
      </c>
      <c r="E642" s="7">
        <f t="shared" si="38"/>
        <v>8.3796296312357299E-3</v>
      </c>
      <c r="F642" s="1">
        <v>439</v>
      </c>
      <c r="G642" s="1" t="s">
        <v>61</v>
      </c>
      <c r="H642" s="1" t="s">
        <v>129</v>
      </c>
      <c r="I642" s="1" t="s">
        <v>11</v>
      </c>
      <c r="J642" s="1" t="s">
        <v>18</v>
      </c>
      <c r="K642" s="1">
        <v>1966</v>
      </c>
      <c r="L642">
        <f t="shared" ca="1" si="39"/>
        <v>56</v>
      </c>
      <c r="M642" t="str">
        <f t="shared" ref="M642:M662" si="41">TEXT(B642, "ddd")</f>
        <v>Wed</v>
      </c>
      <c r="N642" t="str">
        <f t="shared" si="40"/>
        <v>Great Jones St to MacDougal St &amp; Prince St</v>
      </c>
    </row>
    <row r="643" spans="1:14" ht="15.75" customHeight="1" x14ac:dyDescent="0.35">
      <c r="A643" s="1">
        <v>5411923</v>
      </c>
      <c r="B643" s="9">
        <v>42892</v>
      </c>
      <c r="C643" s="13">
        <v>42747.768171296295</v>
      </c>
      <c r="D643" s="13">
        <v>42747.776423611111</v>
      </c>
      <c r="E643" s="7">
        <f t="shared" ref="E643:E662" si="42">D643-C643</f>
        <v>8.2523148157633841E-3</v>
      </c>
      <c r="F643" s="1">
        <v>712</v>
      </c>
      <c r="G643" s="1" t="s">
        <v>220</v>
      </c>
      <c r="H643" s="1" t="s">
        <v>239</v>
      </c>
      <c r="I643" s="1" t="s">
        <v>11</v>
      </c>
      <c r="J643" s="1" t="s">
        <v>12</v>
      </c>
      <c r="K643" s="1">
        <v>1987</v>
      </c>
      <c r="L643">
        <f t="shared" ref="L643:L662" ca="1" si="43">YEAR(NOW())-K643</f>
        <v>35</v>
      </c>
      <c r="M643" t="str">
        <f t="shared" si="41"/>
        <v>Tue</v>
      </c>
      <c r="N643" t="str">
        <f t="shared" si="40"/>
        <v>W 13 St &amp; 5 Ave to E 7 St &amp; Avenue A</v>
      </c>
    </row>
    <row r="644" spans="1:14" ht="15.75" customHeight="1" x14ac:dyDescent="0.35">
      <c r="A644" s="1">
        <v>1614911</v>
      </c>
      <c r="B644" s="9">
        <v>42797</v>
      </c>
      <c r="C644" s="13">
        <v>42906.81108796296</v>
      </c>
      <c r="D644" s="13">
        <v>42906.813078703701</v>
      </c>
      <c r="E644" s="7">
        <f t="shared" si="42"/>
        <v>1.9907407404389232E-3</v>
      </c>
      <c r="F644" s="1">
        <v>1008</v>
      </c>
      <c r="G644" s="1" t="s">
        <v>139</v>
      </c>
      <c r="H644" s="1" t="s">
        <v>269</v>
      </c>
      <c r="I644" s="1" t="s">
        <v>11</v>
      </c>
      <c r="J644" s="1" t="s">
        <v>12</v>
      </c>
      <c r="K644" s="1">
        <v>1974</v>
      </c>
      <c r="L644">
        <f t="shared" ca="1" si="43"/>
        <v>48</v>
      </c>
      <c r="M644" t="str">
        <f t="shared" si="41"/>
        <v>Fri</v>
      </c>
      <c r="N644" t="str">
        <f t="shared" si="40"/>
        <v>1 Ave &amp; E 16 St to E 55 St &amp; 2 Ave</v>
      </c>
    </row>
    <row r="645" spans="1:14" ht="15.75" customHeight="1" x14ac:dyDescent="0.35">
      <c r="A645" s="1">
        <v>5260053</v>
      </c>
      <c r="B645" s="9">
        <v>42889</v>
      </c>
      <c r="C645" s="13">
        <v>42914.446284722224</v>
      </c>
      <c r="D645" s="13">
        <v>42914.452847222223</v>
      </c>
      <c r="E645" s="7">
        <f t="shared" si="42"/>
        <v>6.5624999988358468E-3</v>
      </c>
      <c r="F645" s="1">
        <v>1674</v>
      </c>
      <c r="G645" s="1" t="s">
        <v>447</v>
      </c>
      <c r="H645" s="1" t="s">
        <v>66</v>
      </c>
      <c r="I645" s="1" t="s">
        <v>11</v>
      </c>
      <c r="J645" s="1" t="s">
        <v>12</v>
      </c>
      <c r="K645" s="1">
        <v>1992</v>
      </c>
      <c r="L645">
        <f t="shared" ca="1" si="43"/>
        <v>30</v>
      </c>
      <c r="M645" t="str">
        <f t="shared" si="41"/>
        <v>Sat</v>
      </c>
      <c r="N645" t="str">
        <f t="shared" si="40"/>
        <v>West End Ave &amp; W 94 St to W 20 St &amp; 11 Ave</v>
      </c>
    </row>
    <row r="646" spans="1:14" ht="15.75" customHeight="1" x14ac:dyDescent="0.35">
      <c r="A646" s="1">
        <v>350707</v>
      </c>
      <c r="B646" s="9">
        <v>42752</v>
      </c>
      <c r="C646" s="13">
        <v>42905.463634259257</v>
      </c>
      <c r="D646" s="13">
        <v>42905.474085648151</v>
      </c>
      <c r="E646" s="7">
        <f t="shared" si="42"/>
        <v>1.0451388894580305E-2</v>
      </c>
      <c r="F646" s="1">
        <v>247</v>
      </c>
      <c r="G646" s="1" t="s">
        <v>292</v>
      </c>
      <c r="H646" s="1" t="s">
        <v>95</v>
      </c>
      <c r="I646" s="1" t="s">
        <v>11</v>
      </c>
      <c r="J646" s="1" t="s">
        <v>18</v>
      </c>
      <c r="K646" s="1">
        <v>1975</v>
      </c>
      <c r="L646">
        <f t="shared" ca="1" si="43"/>
        <v>47</v>
      </c>
      <c r="M646" t="str">
        <f t="shared" si="41"/>
        <v>Tue</v>
      </c>
      <c r="N646" t="str">
        <f t="shared" si="40"/>
        <v>5 Ave &amp; E 63 St to E 53 St &amp; Madison Ave</v>
      </c>
    </row>
    <row r="647" spans="1:14" ht="15.75" customHeight="1" x14ac:dyDescent="0.35">
      <c r="A647" s="1">
        <v>1526858</v>
      </c>
      <c r="B647" s="9">
        <v>42795</v>
      </c>
      <c r="C647" s="13">
        <v>42774.532858796294</v>
      </c>
      <c r="D647" s="13">
        <v>42774.537951388891</v>
      </c>
      <c r="E647" s="7">
        <f t="shared" si="42"/>
        <v>5.0925925970659591E-3</v>
      </c>
      <c r="F647" s="1">
        <v>741</v>
      </c>
      <c r="G647" s="1" t="s">
        <v>42</v>
      </c>
      <c r="H647" s="1" t="s">
        <v>266</v>
      </c>
      <c r="I647" s="1" t="s">
        <v>11</v>
      </c>
      <c r="J647" s="1" t="s">
        <v>12</v>
      </c>
      <c r="K647" s="1">
        <v>1987</v>
      </c>
      <c r="L647">
        <f t="shared" ca="1" si="43"/>
        <v>35</v>
      </c>
      <c r="M647" t="str">
        <f t="shared" si="41"/>
        <v>Wed</v>
      </c>
      <c r="N647" t="str">
        <f t="shared" si="40"/>
        <v>W 17 St &amp; 8 Ave to Broadway &amp; W 55 St</v>
      </c>
    </row>
    <row r="648" spans="1:14" ht="15.75" customHeight="1" x14ac:dyDescent="0.35">
      <c r="A648" s="1">
        <v>1818265</v>
      </c>
      <c r="B648" s="9">
        <v>42804</v>
      </c>
      <c r="C648" s="13">
        <v>42892.961261574077</v>
      </c>
      <c r="D648" s="13">
        <v>42892.969502314816</v>
      </c>
      <c r="E648" s="7">
        <f t="shared" si="42"/>
        <v>8.2407407389837317E-3</v>
      </c>
      <c r="F648" s="1">
        <v>776</v>
      </c>
      <c r="G648" s="1" t="s">
        <v>197</v>
      </c>
      <c r="H648" s="1" t="s">
        <v>111</v>
      </c>
      <c r="I648" s="1" t="s">
        <v>11</v>
      </c>
      <c r="J648" s="1" t="s">
        <v>12</v>
      </c>
      <c r="K648" s="1">
        <v>1981</v>
      </c>
      <c r="L648">
        <f t="shared" ca="1" si="43"/>
        <v>41</v>
      </c>
      <c r="M648" t="str">
        <f t="shared" si="41"/>
        <v>Fri</v>
      </c>
      <c r="N648" t="str">
        <f t="shared" si="40"/>
        <v>2 Ave &amp; E 31 St to E 20 St &amp; FDR Drive</v>
      </c>
    </row>
    <row r="649" spans="1:14" ht="15.75" customHeight="1" x14ac:dyDescent="0.35">
      <c r="A649" s="1">
        <v>5729780</v>
      </c>
      <c r="B649" s="9">
        <v>42898</v>
      </c>
      <c r="C649" s="13">
        <v>42797.691145833334</v>
      </c>
      <c r="D649" s="13">
        <v>42797.702824074076</v>
      </c>
      <c r="E649" s="7">
        <f t="shared" si="42"/>
        <v>1.1678240742185153E-2</v>
      </c>
      <c r="F649" s="1">
        <v>1101</v>
      </c>
      <c r="G649" s="1" t="s">
        <v>130</v>
      </c>
      <c r="H649" s="1" t="s">
        <v>196</v>
      </c>
      <c r="I649" s="1" t="s">
        <v>11</v>
      </c>
      <c r="J649" s="1" t="s">
        <v>18</v>
      </c>
      <c r="K649" s="1">
        <v>1981</v>
      </c>
      <c r="L649">
        <f t="shared" ca="1" si="43"/>
        <v>41</v>
      </c>
      <c r="M649" t="str">
        <f t="shared" si="41"/>
        <v>Mon</v>
      </c>
      <c r="N649" t="str">
        <f t="shared" si="40"/>
        <v>E 14 St &amp; Avenue B to 6 Ave &amp; Canal St</v>
      </c>
    </row>
    <row r="650" spans="1:14" ht="15.75" customHeight="1" x14ac:dyDescent="0.35">
      <c r="A650" s="1">
        <v>1391893</v>
      </c>
      <c r="B650" s="9">
        <v>42791</v>
      </c>
      <c r="C650" s="13">
        <v>42889.746342592596</v>
      </c>
      <c r="D650" s="13">
        <v>42889.765729166669</v>
      </c>
      <c r="E650" s="7">
        <f t="shared" si="42"/>
        <v>1.9386574072996154E-2</v>
      </c>
      <c r="F650" s="1">
        <v>760</v>
      </c>
      <c r="G650" s="1" t="s">
        <v>192</v>
      </c>
      <c r="H650" s="1" t="s">
        <v>428</v>
      </c>
      <c r="I650" s="1" t="s">
        <v>11</v>
      </c>
      <c r="J650" s="1" t="s">
        <v>12</v>
      </c>
      <c r="K650" s="1">
        <v>1987</v>
      </c>
      <c r="L650">
        <f t="shared" ca="1" si="43"/>
        <v>35</v>
      </c>
      <c r="M650" t="str">
        <f t="shared" si="41"/>
        <v>Sat</v>
      </c>
      <c r="N650" t="str">
        <f t="shared" si="40"/>
        <v>Rivington St &amp; Ridge St to Lispenard St &amp; Broadway</v>
      </c>
    </row>
    <row r="651" spans="1:14" ht="15.75" customHeight="1" x14ac:dyDescent="0.35">
      <c r="A651" s="1">
        <v>6789894</v>
      </c>
      <c r="B651" s="9">
        <v>42916</v>
      </c>
      <c r="C651" s="13">
        <v>42752.693668981483</v>
      </c>
      <c r="D651" s="13">
        <v>42752.696539351855</v>
      </c>
      <c r="E651" s="7">
        <f t="shared" si="42"/>
        <v>2.8703703719656914E-3</v>
      </c>
      <c r="F651" s="1">
        <v>1388</v>
      </c>
      <c r="G651" s="1" t="s">
        <v>114</v>
      </c>
      <c r="H651" s="1" t="s">
        <v>448</v>
      </c>
      <c r="I651" s="1" t="s">
        <v>28</v>
      </c>
      <c r="J651" s="27" t="s">
        <v>520</v>
      </c>
      <c r="K651" s="26">
        <v>0</v>
      </c>
      <c r="L651">
        <f t="shared" ca="1" si="43"/>
        <v>2022</v>
      </c>
      <c r="M651" t="str">
        <f t="shared" si="41"/>
        <v>Fri</v>
      </c>
      <c r="N651" t="str">
        <f t="shared" si="40"/>
        <v>E 85 St &amp; 3 Ave to Central Park West &amp; W 100 St</v>
      </c>
    </row>
    <row r="652" spans="1:14" ht="15.75" customHeight="1" x14ac:dyDescent="0.35">
      <c r="A652" s="1">
        <v>2378391</v>
      </c>
      <c r="B652" s="9">
        <v>42829</v>
      </c>
      <c r="C652" s="13">
        <v>42795.36546296296</v>
      </c>
      <c r="D652" s="13">
        <v>42795.374050925922</v>
      </c>
      <c r="E652" s="7">
        <f t="shared" si="42"/>
        <v>8.5879629623377696E-3</v>
      </c>
      <c r="F652" s="1">
        <v>2178</v>
      </c>
      <c r="G652" s="1" t="s">
        <v>207</v>
      </c>
      <c r="H652" s="1" t="s">
        <v>77</v>
      </c>
      <c r="I652" s="1" t="s">
        <v>11</v>
      </c>
      <c r="J652" s="1" t="s">
        <v>12</v>
      </c>
      <c r="K652" s="1">
        <v>1962</v>
      </c>
      <c r="L652">
        <f t="shared" ca="1" si="43"/>
        <v>60</v>
      </c>
      <c r="M652" t="str">
        <f t="shared" si="41"/>
        <v>Tue</v>
      </c>
      <c r="N652" t="str">
        <f t="shared" si="40"/>
        <v>E 32 St &amp; Park Ave to Cathedral Pkwy &amp; Broadway</v>
      </c>
    </row>
    <row r="653" spans="1:14" ht="15.75" customHeight="1" x14ac:dyDescent="0.35">
      <c r="A653" s="1">
        <v>146803</v>
      </c>
      <c r="B653" s="9">
        <v>42744</v>
      </c>
      <c r="C653" s="13">
        <v>42804.69840277778</v>
      </c>
      <c r="D653" s="13">
        <v>42804.707384259258</v>
      </c>
      <c r="E653" s="7">
        <f t="shared" si="42"/>
        <v>8.9814814782585017E-3</v>
      </c>
      <c r="F653" s="1">
        <v>548</v>
      </c>
      <c r="G653" s="1" t="s">
        <v>146</v>
      </c>
      <c r="H653" s="1" t="s">
        <v>288</v>
      </c>
      <c r="I653" s="1" t="s">
        <v>11</v>
      </c>
      <c r="J653" s="1" t="s">
        <v>12</v>
      </c>
      <c r="K653" s="1">
        <v>1974</v>
      </c>
      <c r="L653">
        <f t="shared" ca="1" si="43"/>
        <v>48</v>
      </c>
      <c r="M653" t="str">
        <f t="shared" si="41"/>
        <v>Mon</v>
      </c>
      <c r="N653" t="str">
        <f t="shared" si="40"/>
        <v>E 33 St &amp; 2 Ave to W 33 St &amp; 7 Ave</v>
      </c>
    </row>
    <row r="654" spans="1:14" ht="15.75" customHeight="1" x14ac:dyDescent="0.35">
      <c r="A654" s="1">
        <v>3184895</v>
      </c>
      <c r="B654" s="9">
        <v>42847</v>
      </c>
      <c r="C654" s="13">
        <v>42898.413206018522</v>
      </c>
      <c r="D654" s="13">
        <v>42898.42596064815</v>
      </c>
      <c r="E654" s="7">
        <f t="shared" si="42"/>
        <v>1.2754629628034309E-2</v>
      </c>
      <c r="F654" s="1">
        <v>631</v>
      </c>
      <c r="G654" s="1" t="s">
        <v>317</v>
      </c>
      <c r="H654" s="1" t="s">
        <v>230</v>
      </c>
      <c r="I654" s="1" t="s">
        <v>11</v>
      </c>
      <c r="J654" s="1" t="s">
        <v>12</v>
      </c>
      <c r="K654" s="1">
        <v>1968</v>
      </c>
      <c r="L654">
        <f t="shared" ca="1" si="43"/>
        <v>54</v>
      </c>
      <c r="M654" t="str">
        <f t="shared" si="41"/>
        <v>Sat</v>
      </c>
      <c r="N654" t="str">
        <f t="shared" si="40"/>
        <v>Watts St &amp; Greenwich St to Murray St &amp; West St</v>
      </c>
    </row>
    <row r="655" spans="1:14" ht="15.75" customHeight="1" x14ac:dyDescent="0.35">
      <c r="A655" s="1">
        <v>5619352</v>
      </c>
      <c r="B655" s="9">
        <v>42896</v>
      </c>
      <c r="C655" s="13">
        <v>42791.491805555554</v>
      </c>
      <c r="D655" s="13">
        <v>42791.500613425924</v>
      </c>
      <c r="E655" s="7">
        <f t="shared" si="42"/>
        <v>8.8078703702194616E-3</v>
      </c>
      <c r="F655" s="1">
        <v>694</v>
      </c>
      <c r="G655" s="1" t="s">
        <v>113</v>
      </c>
      <c r="H655" s="1" t="s">
        <v>112</v>
      </c>
      <c r="I655" s="1" t="s">
        <v>11</v>
      </c>
      <c r="J655" s="1" t="s">
        <v>18</v>
      </c>
      <c r="K655" s="1">
        <v>1968</v>
      </c>
      <c r="L655">
        <f t="shared" ca="1" si="43"/>
        <v>54</v>
      </c>
      <c r="M655" t="str">
        <f t="shared" si="41"/>
        <v>Sat</v>
      </c>
      <c r="N655" t="str">
        <f t="shared" si="40"/>
        <v>West St &amp; Chambers St to Washington St &amp; Gansevoort St</v>
      </c>
    </row>
    <row r="656" spans="1:14" ht="15.75" customHeight="1" x14ac:dyDescent="0.35">
      <c r="A656" s="1">
        <v>1831535</v>
      </c>
      <c r="B656" s="9">
        <v>42805</v>
      </c>
      <c r="C656" s="13">
        <v>42916.643796296295</v>
      </c>
      <c r="D656" s="13">
        <v>42916.659872685188</v>
      </c>
      <c r="E656" s="7">
        <f t="shared" si="42"/>
        <v>1.6076388892543036E-2</v>
      </c>
      <c r="F656" s="1">
        <v>552</v>
      </c>
      <c r="G656" s="1" t="s">
        <v>233</v>
      </c>
      <c r="H656" s="1" t="s">
        <v>346</v>
      </c>
      <c r="I656" s="1" t="s">
        <v>11</v>
      </c>
      <c r="J656" s="1" t="s">
        <v>12</v>
      </c>
      <c r="K656" s="1">
        <v>1992</v>
      </c>
      <c r="L656">
        <f t="shared" ca="1" si="43"/>
        <v>30</v>
      </c>
      <c r="M656" t="str">
        <f t="shared" si="41"/>
        <v>Sat</v>
      </c>
      <c r="N656" t="str">
        <f t="shared" si="40"/>
        <v>Norfolk St &amp; Broome St to Bialystoker Pl &amp; Delancey St</v>
      </c>
    </row>
    <row r="657" spans="1:14" ht="15.75" customHeight="1" x14ac:dyDescent="0.35">
      <c r="A657" s="1">
        <v>5111514</v>
      </c>
      <c r="B657" s="9">
        <v>42887</v>
      </c>
      <c r="C657" s="13">
        <v>42829.820532407408</v>
      </c>
      <c r="D657" s="13">
        <v>42829.84574074074</v>
      </c>
      <c r="E657" s="7">
        <f t="shared" si="42"/>
        <v>2.5208333332557231E-2</v>
      </c>
      <c r="F657" s="1">
        <v>125</v>
      </c>
      <c r="G657" s="1" t="s">
        <v>207</v>
      </c>
      <c r="H657" s="1" t="s">
        <v>425</v>
      </c>
      <c r="I657" s="1" t="s">
        <v>11</v>
      </c>
      <c r="J657" s="1" t="s">
        <v>12</v>
      </c>
      <c r="K657" s="1">
        <v>1987</v>
      </c>
      <c r="L657">
        <f t="shared" ca="1" si="43"/>
        <v>35</v>
      </c>
      <c r="M657" t="str">
        <f t="shared" si="41"/>
        <v>Thu</v>
      </c>
      <c r="N657" t="str">
        <f t="shared" si="40"/>
        <v>E 32 St &amp; Park Ave to Lexington Ave &amp; E 29 St</v>
      </c>
    </row>
    <row r="658" spans="1:14" ht="15.75" customHeight="1" x14ac:dyDescent="0.35">
      <c r="A658" s="1">
        <v>5797505</v>
      </c>
      <c r="B658" s="9">
        <v>42899</v>
      </c>
      <c r="C658" s="13">
        <v>42744.719155092593</v>
      </c>
      <c r="D658" s="13">
        <v>42744.72550925926</v>
      </c>
      <c r="E658" s="7">
        <f t="shared" si="42"/>
        <v>6.3541666677338071E-3</v>
      </c>
      <c r="F658" s="1">
        <v>444</v>
      </c>
      <c r="G658" s="1" t="s">
        <v>84</v>
      </c>
      <c r="H658" s="1" t="s">
        <v>98</v>
      </c>
      <c r="I658" s="1" t="s">
        <v>11</v>
      </c>
      <c r="J658" s="1" t="s">
        <v>12</v>
      </c>
      <c r="K658" s="1">
        <v>1978</v>
      </c>
      <c r="L658">
        <f t="shared" ca="1" si="43"/>
        <v>44</v>
      </c>
      <c r="M658" t="str">
        <f t="shared" si="41"/>
        <v>Tue</v>
      </c>
      <c r="N658" t="str">
        <f t="shared" si="40"/>
        <v>Pershing Square South to Broadway &amp; W 36 St</v>
      </c>
    </row>
    <row r="659" spans="1:14" ht="15.75" customHeight="1" x14ac:dyDescent="0.35">
      <c r="A659" s="1">
        <v>2010334</v>
      </c>
      <c r="B659" s="9">
        <v>42817</v>
      </c>
      <c r="C659" s="13">
        <v>42847.812060185184</v>
      </c>
      <c r="D659" s="13">
        <v>42847.819374999999</v>
      </c>
      <c r="E659" s="7">
        <f t="shared" si="42"/>
        <v>7.3148148148902692E-3</v>
      </c>
      <c r="F659" s="1">
        <v>912</v>
      </c>
      <c r="G659" s="1" t="s">
        <v>94</v>
      </c>
      <c r="H659" s="1" t="s">
        <v>390</v>
      </c>
      <c r="I659" s="1" t="s">
        <v>11</v>
      </c>
      <c r="J659" s="1" t="s">
        <v>12</v>
      </c>
      <c r="K659" s="1">
        <v>1978</v>
      </c>
      <c r="L659">
        <f t="shared" ca="1" si="43"/>
        <v>44</v>
      </c>
      <c r="M659" t="str">
        <f t="shared" si="41"/>
        <v>Thu</v>
      </c>
      <c r="N659" t="str">
        <f t="shared" si="40"/>
        <v>W 104 St &amp; Amsterdam Ave to Amsterdam Ave &amp; W 73 St</v>
      </c>
    </row>
    <row r="660" spans="1:14" ht="15.75" customHeight="1" x14ac:dyDescent="0.35">
      <c r="A660" s="1">
        <v>3447958</v>
      </c>
      <c r="B660" s="9">
        <v>42853</v>
      </c>
      <c r="C660" s="13">
        <v>42896.484965277778</v>
      </c>
      <c r="D660" s="13">
        <v>42896.493009259262</v>
      </c>
      <c r="E660" s="7">
        <f t="shared" si="42"/>
        <v>8.0439814846613444E-3</v>
      </c>
      <c r="F660" s="1">
        <v>559</v>
      </c>
      <c r="G660" s="1" t="s">
        <v>9</v>
      </c>
      <c r="H660" s="1" t="s">
        <v>393</v>
      </c>
      <c r="I660" s="1" t="s">
        <v>11</v>
      </c>
      <c r="J660" s="1" t="s">
        <v>12</v>
      </c>
      <c r="K660" s="1">
        <v>1990</v>
      </c>
      <c r="L660">
        <f t="shared" ca="1" si="43"/>
        <v>32</v>
      </c>
      <c r="M660" t="str">
        <f t="shared" si="41"/>
        <v>Fri</v>
      </c>
      <c r="N660" t="str">
        <f t="shared" si="40"/>
        <v>Suffolk St &amp; Stanton St to Forsyth St &amp; Canal St</v>
      </c>
    </row>
    <row r="661" spans="1:14" ht="15.75" customHeight="1" x14ac:dyDescent="0.35">
      <c r="A661" s="1">
        <v>2854090</v>
      </c>
      <c r="B661" s="9">
        <v>42840</v>
      </c>
      <c r="C661" s="13">
        <v>42805.510775462964</v>
      </c>
      <c r="D661" s="13">
        <v>42805.517175925925</v>
      </c>
      <c r="E661" s="7">
        <f t="shared" si="42"/>
        <v>6.4004629603005014E-3</v>
      </c>
      <c r="F661" s="1">
        <v>472</v>
      </c>
      <c r="G661" s="1" t="s">
        <v>217</v>
      </c>
      <c r="H661" s="1" t="s">
        <v>177</v>
      </c>
      <c r="I661" s="1" t="s">
        <v>11</v>
      </c>
      <c r="J661" s="1" t="s">
        <v>12</v>
      </c>
      <c r="K661" s="1">
        <v>1966</v>
      </c>
      <c r="L661">
        <f t="shared" ca="1" si="43"/>
        <v>56</v>
      </c>
      <c r="M661" t="str">
        <f t="shared" si="41"/>
        <v>Sat</v>
      </c>
      <c r="N661" t="str">
        <f t="shared" si="40"/>
        <v>E 66 St &amp; Madison Ave to W 52 St &amp; 5 Ave</v>
      </c>
    </row>
    <row r="662" spans="1:14" ht="15.75" customHeight="1" x14ac:dyDescent="0.35">
      <c r="A662" s="1">
        <v>3795615</v>
      </c>
      <c r="B662" s="9">
        <v>42860</v>
      </c>
      <c r="C662" s="13">
        <v>42887.555925925924</v>
      </c>
      <c r="D662" s="13">
        <v>42887.557384259257</v>
      </c>
      <c r="E662" s="7">
        <f t="shared" si="42"/>
        <v>1.4583333322661929E-3</v>
      </c>
      <c r="F662" s="1">
        <v>1443</v>
      </c>
      <c r="G662" s="1" t="s">
        <v>344</v>
      </c>
      <c r="H662" s="1" t="s">
        <v>449</v>
      </c>
      <c r="I662" s="1" t="s">
        <v>11</v>
      </c>
      <c r="J662" s="1" t="s">
        <v>18</v>
      </c>
      <c r="K662" s="1">
        <v>1983</v>
      </c>
      <c r="L662">
        <f t="shared" ca="1" si="43"/>
        <v>39</v>
      </c>
      <c r="M662" t="str">
        <f t="shared" si="41"/>
        <v>Fri</v>
      </c>
      <c r="N662" t="str">
        <f t="shared" si="40"/>
        <v>Richardson St &amp; N Henry St to Putnam Ave &amp; Nostrand Ave</v>
      </c>
    </row>
    <row r="663" spans="1:14" ht="15.75" customHeight="1" x14ac:dyDescent="0.35">
      <c r="C663" s="13">
        <v>42899.554872685185</v>
      </c>
      <c r="D663" s="13">
        <v>42899.560011574074</v>
      </c>
    </row>
    <row r="664" spans="1:14" ht="15.75" customHeight="1" x14ac:dyDescent="0.35">
      <c r="C664" s="13">
        <v>42817.645613425928</v>
      </c>
      <c r="D664" s="13">
        <v>42817.656180555554</v>
      </c>
    </row>
    <row r="665" spans="1:14" ht="15.75" customHeight="1" x14ac:dyDescent="0.35">
      <c r="C665" s="13">
        <v>42853.777673611112</v>
      </c>
      <c r="D665" s="13">
        <v>42853.784143518518</v>
      </c>
    </row>
    <row r="666" spans="1:14" ht="15.75" customHeight="1" x14ac:dyDescent="0.35">
      <c r="C666" s="13">
        <v>42840.663946759261</v>
      </c>
      <c r="D666" s="13">
        <v>42840.669421296298</v>
      </c>
    </row>
    <row r="667" spans="1:14" ht="15.75" customHeight="1" x14ac:dyDescent="0.35">
      <c r="C667" s="13">
        <v>42860.010254629633</v>
      </c>
      <c r="D667" s="13">
        <v>42860.026956018519</v>
      </c>
    </row>
    <row r="668" spans="1:14" ht="15.75" customHeight="1" x14ac:dyDescent="0.35"/>
    <row r="669" spans="1:14" ht="15.75" customHeight="1" x14ac:dyDescent="0.35"/>
    <row r="670" spans="1:14" ht="15.75" customHeight="1" x14ac:dyDescent="0.35"/>
    <row r="671" spans="1:14" ht="15.75" customHeight="1" x14ac:dyDescent="0.35"/>
    <row r="672" spans="1:14"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sheetData>
  <conditionalFormatting sqref="A1:A1048576">
    <cfRule type="duplicateValues" dxfId="2" priority="1"/>
    <cfRule type="duplicateValues" dxfId="1" priority="2"/>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246F3-B5E8-4393-9896-700CA2821F9E}">
  <dimension ref="A1:I667"/>
  <sheetViews>
    <sheetView topLeftCell="D1" zoomScale="98" zoomScaleNormal="98" workbookViewId="0">
      <pane ySplit="1" topLeftCell="A2" activePane="bottomLeft" state="frozen"/>
      <selection activeCell="C1" sqref="C1"/>
      <selection pane="bottomLeft" activeCell="A4" sqref="A4"/>
    </sheetView>
  </sheetViews>
  <sheetFormatPr defaultRowHeight="14.5" x14ac:dyDescent="0.35"/>
  <cols>
    <col min="1" max="1" width="8.08984375" bestFit="1" customWidth="1"/>
    <col min="2" max="2" width="18.453125" customWidth="1"/>
    <col min="3" max="3" width="15.90625" bestFit="1" customWidth="1"/>
    <col min="5" max="5" width="30.453125" bestFit="1" customWidth="1"/>
    <col min="6" max="6" width="40.6328125" bestFit="1" customWidth="1"/>
  </cols>
  <sheetData>
    <row r="1" spans="1:9" x14ac:dyDescent="0.35">
      <c r="A1" t="s">
        <v>0</v>
      </c>
      <c r="B1" t="s">
        <v>1</v>
      </c>
      <c r="C1" t="s">
        <v>2</v>
      </c>
      <c r="D1" t="s">
        <v>3</v>
      </c>
      <c r="E1" t="s">
        <v>4</v>
      </c>
      <c r="F1" t="s">
        <v>5</v>
      </c>
      <c r="G1" t="s">
        <v>6</v>
      </c>
      <c r="H1" t="s">
        <v>7</v>
      </c>
      <c r="I1" t="s">
        <v>8</v>
      </c>
    </row>
    <row r="2" spans="1:9" x14ac:dyDescent="0.35">
      <c r="A2">
        <v>5688089</v>
      </c>
      <c r="B2" s="12">
        <v>42897.62158564815</v>
      </c>
      <c r="C2" s="12">
        <v>42897.630798611113</v>
      </c>
      <c r="D2">
        <v>795</v>
      </c>
      <c r="E2" t="s">
        <v>9</v>
      </c>
      <c r="F2" t="s">
        <v>10</v>
      </c>
      <c r="G2" t="s">
        <v>11</v>
      </c>
      <c r="H2" t="s">
        <v>12</v>
      </c>
      <c r="I2">
        <v>1998</v>
      </c>
    </row>
    <row r="3" spans="1:9" x14ac:dyDescent="0.35">
      <c r="A3">
        <v>4096714</v>
      </c>
      <c r="B3" s="12">
        <v>42866.645960648151</v>
      </c>
      <c r="C3" s="12">
        <v>42866.653969907406</v>
      </c>
      <c r="D3">
        <v>692</v>
      </c>
      <c r="E3" t="s">
        <v>13</v>
      </c>
      <c r="F3" t="s">
        <v>14</v>
      </c>
      <c r="G3" t="s">
        <v>11</v>
      </c>
      <c r="H3" t="s">
        <v>12</v>
      </c>
      <c r="I3">
        <v>1981</v>
      </c>
    </row>
    <row r="4" spans="1:9" x14ac:dyDescent="0.35">
      <c r="A4">
        <v>2173887</v>
      </c>
      <c r="B4" s="12">
        <v>42823.560023148151</v>
      </c>
      <c r="C4" s="12">
        <v>42823.575358796297</v>
      </c>
      <c r="D4">
        <v>1325</v>
      </c>
      <c r="E4" t="s">
        <v>505</v>
      </c>
      <c r="F4" t="s">
        <v>15</v>
      </c>
      <c r="G4" t="s">
        <v>11</v>
      </c>
      <c r="H4" t="s">
        <v>12</v>
      </c>
      <c r="I4">
        <v>1987</v>
      </c>
    </row>
    <row r="5" spans="1:9" x14ac:dyDescent="0.35">
      <c r="A5">
        <v>3945638</v>
      </c>
      <c r="B5" s="12">
        <v>42863.824513888889</v>
      </c>
      <c r="C5" s="12">
        <v>42863.832650462966</v>
      </c>
      <c r="D5">
        <v>703</v>
      </c>
      <c r="E5" t="s">
        <v>16</v>
      </c>
      <c r="F5" t="s">
        <v>17</v>
      </c>
      <c r="G5" t="s">
        <v>11</v>
      </c>
      <c r="H5" t="s">
        <v>18</v>
      </c>
      <c r="I5">
        <v>1986</v>
      </c>
    </row>
    <row r="6" spans="1:9" x14ac:dyDescent="0.35">
      <c r="A6">
        <v>6208972</v>
      </c>
      <c r="B6" s="12">
        <v>42907.325879629629</v>
      </c>
      <c r="C6" s="12">
        <v>42907.329699074071</v>
      </c>
      <c r="D6">
        <v>329</v>
      </c>
      <c r="E6" t="s">
        <v>19</v>
      </c>
      <c r="F6" t="s">
        <v>20</v>
      </c>
      <c r="G6" t="s">
        <v>11</v>
      </c>
      <c r="H6" t="s">
        <v>12</v>
      </c>
      <c r="I6">
        <v>1992</v>
      </c>
    </row>
    <row r="7" spans="1:9" x14ac:dyDescent="0.35">
      <c r="A7">
        <v>1285652</v>
      </c>
      <c r="B7" s="12">
        <v>42788.788472222222</v>
      </c>
      <c r="C7" s="12">
        <v>42788.800034722219</v>
      </c>
      <c r="D7">
        <v>998</v>
      </c>
      <c r="E7" t="s">
        <v>21</v>
      </c>
      <c r="F7" t="s">
        <v>22</v>
      </c>
      <c r="G7" t="s">
        <v>11</v>
      </c>
      <c r="H7" t="s">
        <v>12</v>
      </c>
      <c r="I7">
        <v>1986</v>
      </c>
    </row>
    <row r="8" spans="1:9" x14ac:dyDescent="0.35">
      <c r="A8">
        <v>1675753</v>
      </c>
      <c r="B8" s="12">
        <v>42800.682557870372</v>
      </c>
      <c r="C8" s="12">
        <v>42800.688090277778</v>
      </c>
      <c r="D8">
        <v>478</v>
      </c>
      <c r="E8" t="s">
        <v>23</v>
      </c>
      <c r="F8" t="s">
        <v>24</v>
      </c>
      <c r="G8" t="s">
        <v>11</v>
      </c>
      <c r="H8" t="s">
        <v>12</v>
      </c>
      <c r="I8">
        <v>1982</v>
      </c>
    </row>
    <row r="9" spans="1:9" x14ac:dyDescent="0.35">
      <c r="A9">
        <v>1692245</v>
      </c>
      <c r="B9" s="12">
        <v>42801.321111111109</v>
      </c>
      <c r="C9" s="12">
        <v>42801.367847222224</v>
      </c>
      <c r="D9">
        <v>4038</v>
      </c>
      <c r="E9" t="s">
        <v>25</v>
      </c>
      <c r="F9" t="s">
        <v>26</v>
      </c>
      <c r="G9" t="s">
        <v>11</v>
      </c>
      <c r="H9" t="s">
        <v>12</v>
      </c>
      <c r="I9">
        <v>1984</v>
      </c>
    </row>
    <row r="10" spans="1:9" x14ac:dyDescent="0.35">
      <c r="A10">
        <v>2271331</v>
      </c>
      <c r="B10" s="12">
        <v>42827.335138888891</v>
      </c>
      <c r="C10" s="12">
        <v>42827.394537037035</v>
      </c>
      <c r="D10">
        <v>5132</v>
      </c>
      <c r="E10" t="s">
        <v>27</v>
      </c>
      <c r="F10" t="s">
        <v>27</v>
      </c>
      <c r="G10" t="s">
        <v>28</v>
      </c>
    </row>
    <row r="11" spans="1:9" x14ac:dyDescent="0.35">
      <c r="A11">
        <v>1558339</v>
      </c>
      <c r="B11" s="12">
        <v>42795.959386574075</v>
      </c>
      <c r="C11" s="12">
        <v>42795.96297453704</v>
      </c>
      <c r="D11">
        <v>309</v>
      </c>
      <c r="E11" t="s">
        <v>29</v>
      </c>
      <c r="F11" t="s">
        <v>30</v>
      </c>
      <c r="G11" t="s">
        <v>11</v>
      </c>
      <c r="H11" t="s">
        <v>12</v>
      </c>
      <c r="I11">
        <v>1992</v>
      </c>
    </row>
    <row r="12" spans="1:9" x14ac:dyDescent="0.35">
      <c r="A12">
        <v>2287178</v>
      </c>
      <c r="B12" s="12">
        <v>42827.609259259261</v>
      </c>
      <c r="C12" s="12">
        <v>42827.622361111113</v>
      </c>
      <c r="D12">
        <v>1131</v>
      </c>
      <c r="E12" t="s">
        <v>31</v>
      </c>
      <c r="F12" t="s">
        <v>32</v>
      </c>
      <c r="G12" t="s">
        <v>28</v>
      </c>
    </row>
    <row r="13" spans="1:9" x14ac:dyDescent="0.35">
      <c r="A13">
        <v>2744874</v>
      </c>
      <c r="B13" s="12">
        <v>42838.569895833331</v>
      </c>
      <c r="C13" s="12">
        <v>42838.573599537034</v>
      </c>
      <c r="D13">
        <v>319</v>
      </c>
      <c r="E13" t="s">
        <v>33</v>
      </c>
      <c r="F13" t="s">
        <v>34</v>
      </c>
      <c r="G13" t="s">
        <v>11</v>
      </c>
      <c r="H13" t="s">
        <v>12</v>
      </c>
      <c r="I13">
        <v>1955</v>
      </c>
    </row>
    <row r="14" spans="1:9" x14ac:dyDescent="0.35">
      <c r="A14">
        <v>3398180</v>
      </c>
      <c r="B14" s="12">
        <v>42852.977442129632</v>
      </c>
      <c r="C14" s="12">
        <v>42853.00408564815</v>
      </c>
      <c r="D14">
        <v>2301</v>
      </c>
      <c r="E14" t="s">
        <v>35</v>
      </c>
      <c r="F14" t="s">
        <v>36</v>
      </c>
      <c r="G14" t="s">
        <v>11</v>
      </c>
      <c r="H14" t="s">
        <v>12</v>
      </c>
      <c r="I14">
        <v>1971</v>
      </c>
    </row>
    <row r="15" spans="1:9" x14ac:dyDescent="0.35">
      <c r="A15">
        <v>991609</v>
      </c>
      <c r="B15" s="12">
        <v>42779.653391203705</v>
      </c>
      <c r="C15" s="12">
        <v>42779.666967592595</v>
      </c>
      <c r="D15">
        <v>1172</v>
      </c>
      <c r="E15" t="s">
        <v>37</v>
      </c>
      <c r="F15" t="s">
        <v>38</v>
      </c>
      <c r="G15" t="s">
        <v>11</v>
      </c>
      <c r="H15" t="s">
        <v>12</v>
      </c>
      <c r="I15">
        <v>1993</v>
      </c>
    </row>
    <row r="16" spans="1:9" x14ac:dyDescent="0.35">
      <c r="A16">
        <v>1512596</v>
      </c>
      <c r="B16" s="12">
        <v>42794.810219907406</v>
      </c>
      <c r="C16" s="12">
        <v>42794.81621527778</v>
      </c>
      <c r="D16">
        <v>518</v>
      </c>
      <c r="E16" t="s">
        <v>39</v>
      </c>
      <c r="F16" t="s">
        <v>40</v>
      </c>
      <c r="G16" t="s">
        <v>11</v>
      </c>
      <c r="H16" t="s">
        <v>12</v>
      </c>
      <c r="I16">
        <v>1983</v>
      </c>
    </row>
    <row r="17" spans="1:9" x14ac:dyDescent="0.35">
      <c r="A17">
        <v>187466</v>
      </c>
      <c r="B17" s="12">
        <v>42746.479513888888</v>
      </c>
      <c r="C17" s="12">
        <v>42746.482812499999</v>
      </c>
      <c r="D17">
        <v>285</v>
      </c>
      <c r="E17" t="s">
        <v>41</v>
      </c>
      <c r="F17" t="s">
        <v>42</v>
      </c>
      <c r="G17" t="s">
        <v>11</v>
      </c>
      <c r="H17" t="s">
        <v>12</v>
      </c>
      <c r="I17">
        <v>1972</v>
      </c>
    </row>
    <row r="18" spans="1:9" x14ac:dyDescent="0.35">
      <c r="A18">
        <v>2195658</v>
      </c>
      <c r="B18" s="12">
        <v>42823.847037037034</v>
      </c>
      <c r="C18" s="12">
        <v>42823.850081018521</v>
      </c>
      <c r="D18">
        <v>263</v>
      </c>
      <c r="E18" t="s">
        <v>21</v>
      </c>
      <c r="F18" t="s">
        <v>43</v>
      </c>
      <c r="G18" t="s">
        <v>11</v>
      </c>
      <c r="H18" t="s">
        <v>12</v>
      </c>
      <c r="I18">
        <v>1982</v>
      </c>
    </row>
    <row r="19" spans="1:9" x14ac:dyDescent="0.35">
      <c r="A19">
        <v>6388534</v>
      </c>
      <c r="B19" s="12">
        <v>42909.890266203707</v>
      </c>
      <c r="C19" s="12">
        <v>42909.896354166667</v>
      </c>
      <c r="D19">
        <v>525</v>
      </c>
      <c r="E19" t="s">
        <v>44</v>
      </c>
      <c r="F19" t="s">
        <v>45</v>
      </c>
      <c r="G19" t="s">
        <v>11</v>
      </c>
      <c r="H19" t="s">
        <v>18</v>
      </c>
      <c r="I19">
        <v>1997</v>
      </c>
    </row>
    <row r="20" spans="1:9" x14ac:dyDescent="0.35">
      <c r="A20">
        <v>4733837</v>
      </c>
      <c r="B20" s="12">
        <v>42879.370509259257</v>
      </c>
      <c r="C20" s="12">
        <v>42879.378125000003</v>
      </c>
      <c r="D20">
        <v>658</v>
      </c>
      <c r="E20" t="s">
        <v>46</v>
      </c>
      <c r="F20" t="s">
        <v>47</v>
      </c>
      <c r="G20" t="s">
        <v>11</v>
      </c>
      <c r="H20" t="s">
        <v>12</v>
      </c>
      <c r="I20">
        <v>1979</v>
      </c>
    </row>
    <row r="21" spans="1:9" x14ac:dyDescent="0.35">
      <c r="A21">
        <v>5857</v>
      </c>
      <c r="B21" s="12">
        <v>42736.564340277779</v>
      </c>
      <c r="C21" s="12">
        <v>42736.576354166667</v>
      </c>
      <c r="D21">
        <v>1038</v>
      </c>
      <c r="E21" t="s">
        <v>48</v>
      </c>
      <c r="F21" t="s">
        <v>49</v>
      </c>
      <c r="G21" t="s">
        <v>28</v>
      </c>
    </row>
    <row r="22" spans="1:9" x14ac:dyDescent="0.35">
      <c r="A22">
        <v>1132766</v>
      </c>
      <c r="B22" s="12">
        <v>42784.561898148146</v>
      </c>
      <c r="C22" s="12">
        <v>42784.562858796293</v>
      </c>
      <c r="D22">
        <v>82</v>
      </c>
      <c r="E22" t="s">
        <v>50</v>
      </c>
      <c r="F22" t="s">
        <v>37</v>
      </c>
      <c r="G22" t="s">
        <v>11</v>
      </c>
      <c r="H22" t="s">
        <v>12</v>
      </c>
      <c r="I22">
        <v>1983</v>
      </c>
    </row>
    <row r="23" spans="1:9" x14ac:dyDescent="0.35">
      <c r="A23">
        <v>3358474</v>
      </c>
      <c r="B23" s="12">
        <v>42852.405960648146</v>
      </c>
      <c r="C23" s="12">
        <v>42852.408333333333</v>
      </c>
      <c r="D23">
        <v>204</v>
      </c>
      <c r="E23" t="s">
        <v>51</v>
      </c>
      <c r="F23" t="s">
        <v>52</v>
      </c>
      <c r="G23" t="s">
        <v>11</v>
      </c>
      <c r="H23" t="s">
        <v>12</v>
      </c>
      <c r="I23">
        <v>1988</v>
      </c>
    </row>
    <row r="24" spans="1:9" x14ac:dyDescent="0.35">
      <c r="A24">
        <v>1778858</v>
      </c>
      <c r="B24" s="12">
        <v>42803.469201388885</v>
      </c>
      <c r="C24" s="12">
        <v>42803.478506944448</v>
      </c>
      <c r="D24">
        <v>803</v>
      </c>
      <c r="E24" t="s">
        <v>30</v>
      </c>
      <c r="F24" t="s">
        <v>9</v>
      </c>
      <c r="G24" t="s">
        <v>11</v>
      </c>
      <c r="H24" t="s">
        <v>18</v>
      </c>
      <c r="I24">
        <v>1978</v>
      </c>
    </row>
    <row r="25" spans="1:9" x14ac:dyDescent="0.35">
      <c r="A25">
        <v>2497952</v>
      </c>
      <c r="B25" s="12">
        <v>42833.569305555553</v>
      </c>
      <c r="C25" s="12">
        <v>42833.586388888885</v>
      </c>
      <c r="D25">
        <v>1476</v>
      </c>
      <c r="E25" t="s">
        <v>53</v>
      </c>
      <c r="F25" t="s">
        <v>54</v>
      </c>
      <c r="G25" t="s">
        <v>28</v>
      </c>
    </row>
    <row r="26" spans="1:9" x14ac:dyDescent="0.35">
      <c r="A26">
        <v>2905932</v>
      </c>
      <c r="B26" s="12">
        <v>42841.733402777776</v>
      </c>
      <c r="C26" s="12">
        <v>42841.75199074074</v>
      </c>
      <c r="D26">
        <v>1605</v>
      </c>
      <c r="E26" t="s">
        <v>55</v>
      </c>
      <c r="F26" t="s">
        <v>56</v>
      </c>
      <c r="G26" t="s">
        <v>11</v>
      </c>
      <c r="H26" t="s">
        <v>12</v>
      </c>
      <c r="I26">
        <v>1983</v>
      </c>
    </row>
    <row r="27" spans="1:9" x14ac:dyDescent="0.35">
      <c r="A27">
        <v>3123311</v>
      </c>
      <c r="B27" s="12">
        <v>42846.403634259259</v>
      </c>
      <c r="C27" s="12">
        <v>42846.408750000002</v>
      </c>
      <c r="D27">
        <v>441</v>
      </c>
      <c r="E27" t="s">
        <v>13</v>
      </c>
      <c r="F27" t="s">
        <v>37</v>
      </c>
      <c r="G27" t="s">
        <v>11</v>
      </c>
      <c r="H27" t="s">
        <v>18</v>
      </c>
      <c r="I27">
        <v>1965</v>
      </c>
    </row>
    <row r="28" spans="1:9" x14ac:dyDescent="0.35">
      <c r="A28">
        <v>2959550</v>
      </c>
      <c r="B28" s="12">
        <v>42842.769016203703</v>
      </c>
      <c r="C28" s="12">
        <v>42842.789270833331</v>
      </c>
      <c r="D28">
        <v>1750</v>
      </c>
      <c r="E28" t="s">
        <v>57</v>
      </c>
      <c r="F28" t="s">
        <v>58</v>
      </c>
      <c r="G28" t="s">
        <v>11</v>
      </c>
      <c r="H28" t="s">
        <v>12</v>
      </c>
      <c r="I28">
        <v>1975</v>
      </c>
    </row>
    <row r="29" spans="1:9" x14ac:dyDescent="0.35">
      <c r="A29">
        <v>2067887</v>
      </c>
      <c r="B29" s="12">
        <v>42819.501516203702</v>
      </c>
      <c r="C29" s="12">
        <v>42819.506064814814</v>
      </c>
      <c r="D29">
        <v>393</v>
      </c>
      <c r="E29" t="s">
        <v>59</v>
      </c>
      <c r="F29" t="s">
        <v>60</v>
      </c>
      <c r="G29" t="s">
        <v>11</v>
      </c>
      <c r="H29" t="s">
        <v>18</v>
      </c>
      <c r="I29">
        <v>1960</v>
      </c>
    </row>
    <row r="30" spans="1:9" x14ac:dyDescent="0.35">
      <c r="A30">
        <v>3518426</v>
      </c>
      <c r="B30" s="12">
        <v>42854.999120370368</v>
      </c>
      <c r="C30" s="12">
        <v>42855.001608796294</v>
      </c>
      <c r="D30">
        <v>215</v>
      </c>
      <c r="E30" t="s">
        <v>61</v>
      </c>
      <c r="F30" t="s">
        <v>56</v>
      </c>
      <c r="G30" t="s">
        <v>11</v>
      </c>
      <c r="H30" t="s">
        <v>12</v>
      </c>
      <c r="I30">
        <v>1986</v>
      </c>
    </row>
    <row r="31" spans="1:9" x14ac:dyDescent="0.35">
      <c r="A31">
        <v>5383277</v>
      </c>
      <c r="B31" s="12">
        <v>42892.474652777775</v>
      </c>
      <c r="C31" s="12">
        <v>42892.477037037039</v>
      </c>
      <c r="D31">
        <v>205</v>
      </c>
      <c r="E31" t="s">
        <v>62</v>
      </c>
      <c r="F31" t="s">
        <v>63</v>
      </c>
      <c r="G31" t="s">
        <v>11</v>
      </c>
      <c r="H31" t="s">
        <v>12</v>
      </c>
      <c r="I31">
        <v>1951</v>
      </c>
    </row>
    <row r="32" spans="1:9" x14ac:dyDescent="0.35">
      <c r="A32">
        <v>3146215</v>
      </c>
      <c r="B32" s="12">
        <v>42846.756493055553</v>
      </c>
      <c r="C32" s="12">
        <v>42846.759895833333</v>
      </c>
      <c r="D32">
        <v>294</v>
      </c>
      <c r="E32" t="s">
        <v>64</v>
      </c>
      <c r="F32" t="s">
        <v>65</v>
      </c>
      <c r="G32" t="s">
        <v>11</v>
      </c>
      <c r="H32" t="s">
        <v>18</v>
      </c>
      <c r="I32">
        <v>1995</v>
      </c>
    </row>
    <row r="33" spans="1:9" x14ac:dyDescent="0.35">
      <c r="A33">
        <v>2018488</v>
      </c>
      <c r="B33" s="12">
        <v>42817.774375000001</v>
      </c>
      <c r="C33" s="12">
        <v>42817.78502314815</v>
      </c>
      <c r="D33">
        <v>920</v>
      </c>
      <c r="E33" t="s">
        <v>66</v>
      </c>
      <c r="F33" t="s">
        <v>67</v>
      </c>
      <c r="G33" t="s">
        <v>11</v>
      </c>
      <c r="H33" t="s">
        <v>12</v>
      </c>
      <c r="I33">
        <v>1951</v>
      </c>
    </row>
    <row r="34" spans="1:9" x14ac:dyDescent="0.35">
      <c r="A34">
        <v>3676202</v>
      </c>
      <c r="B34" s="12">
        <v>42857.905185185184</v>
      </c>
      <c r="C34" s="12">
        <v>42857.936979166669</v>
      </c>
      <c r="D34">
        <v>2746</v>
      </c>
      <c r="E34" t="s">
        <v>68</v>
      </c>
      <c r="F34" t="s">
        <v>69</v>
      </c>
      <c r="G34" t="s">
        <v>28</v>
      </c>
    </row>
    <row r="35" spans="1:9" x14ac:dyDescent="0.35">
      <c r="A35">
        <v>1389460</v>
      </c>
      <c r="B35" s="12">
        <v>42791.457048611112</v>
      </c>
      <c r="C35" s="12">
        <v>42791.460509259261</v>
      </c>
      <c r="D35">
        <v>298</v>
      </c>
      <c r="E35" t="s">
        <v>70</v>
      </c>
      <c r="F35" t="s">
        <v>71</v>
      </c>
      <c r="G35" t="s">
        <v>11</v>
      </c>
      <c r="H35" t="s">
        <v>12</v>
      </c>
      <c r="I35">
        <v>1986</v>
      </c>
    </row>
    <row r="36" spans="1:9" x14ac:dyDescent="0.35">
      <c r="A36">
        <v>6321417</v>
      </c>
      <c r="B36" s="12">
        <v>42908.786585648151</v>
      </c>
      <c r="C36" s="12">
        <v>42908.802662037036</v>
      </c>
      <c r="D36">
        <v>1388</v>
      </c>
      <c r="E36" t="s">
        <v>72</v>
      </c>
      <c r="F36" t="s">
        <v>73</v>
      </c>
      <c r="G36" t="s">
        <v>11</v>
      </c>
      <c r="H36" t="s">
        <v>12</v>
      </c>
      <c r="I36">
        <v>1988</v>
      </c>
    </row>
    <row r="37" spans="1:9" x14ac:dyDescent="0.35">
      <c r="A37">
        <v>936709</v>
      </c>
      <c r="B37" s="12">
        <v>42774.504745370374</v>
      </c>
      <c r="C37" s="12">
        <v>42774.506030092591</v>
      </c>
      <c r="D37">
        <v>111</v>
      </c>
      <c r="E37" t="s">
        <v>74</v>
      </c>
      <c r="F37" t="s">
        <v>75</v>
      </c>
      <c r="G37" t="s">
        <v>11</v>
      </c>
      <c r="H37" t="s">
        <v>12</v>
      </c>
      <c r="I37">
        <v>1975</v>
      </c>
    </row>
    <row r="38" spans="1:9" x14ac:dyDescent="0.35">
      <c r="A38">
        <v>1975396</v>
      </c>
      <c r="B38" s="12">
        <v>42816.372719907406</v>
      </c>
      <c r="C38" s="12">
        <v>42816.380011574074</v>
      </c>
      <c r="D38">
        <v>630</v>
      </c>
      <c r="E38" t="s">
        <v>76</v>
      </c>
      <c r="F38" t="s">
        <v>41</v>
      </c>
      <c r="G38" t="s">
        <v>28</v>
      </c>
    </row>
    <row r="39" spans="1:9" x14ac:dyDescent="0.35">
      <c r="A39">
        <v>642530</v>
      </c>
      <c r="B39" s="12">
        <v>42763.689236111109</v>
      </c>
      <c r="C39" s="12">
        <v>42763.704108796293</v>
      </c>
      <c r="D39">
        <v>1284</v>
      </c>
      <c r="E39" t="s">
        <v>77</v>
      </c>
      <c r="F39" t="s">
        <v>27</v>
      </c>
      <c r="G39" t="s">
        <v>11</v>
      </c>
      <c r="H39" t="s">
        <v>12</v>
      </c>
      <c r="I39">
        <v>1974</v>
      </c>
    </row>
    <row r="40" spans="1:9" x14ac:dyDescent="0.35">
      <c r="A40">
        <v>5630375</v>
      </c>
      <c r="B40" s="12">
        <v>42896.585914351854</v>
      </c>
      <c r="C40" s="12">
        <v>42896.586805555555</v>
      </c>
      <c r="D40">
        <v>76</v>
      </c>
      <c r="E40" t="s">
        <v>78</v>
      </c>
      <c r="F40" t="s">
        <v>78</v>
      </c>
      <c r="G40" t="s">
        <v>28</v>
      </c>
    </row>
    <row r="41" spans="1:9" x14ac:dyDescent="0.35">
      <c r="A41">
        <v>5481113</v>
      </c>
      <c r="B41" s="12">
        <v>42894.309583333335</v>
      </c>
      <c r="C41" s="12">
        <v>42894.313391203701</v>
      </c>
      <c r="D41">
        <v>328</v>
      </c>
      <c r="E41" t="s">
        <v>79</v>
      </c>
      <c r="F41" t="s">
        <v>80</v>
      </c>
      <c r="G41" t="s">
        <v>11</v>
      </c>
      <c r="H41" t="s">
        <v>18</v>
      </c>
      <c r="I41">
        <v>1986</v>
      </c>
    </row>
    <row r="42" spans="1:9" x14ac:dyDescent="0.35">
      <c r="A42">
        <v>3873453</v>
      </c>
      <c r="B42" s="12">
        <v>42862.451643518521</v>
      </c>
      <c r="C42" s="12">
        <v>42862.456064814818</v>
      </c>
      <c r="D42">
        <v>382</v>
      </c>
      <c r="E42" t="s">
        <v>81</v>
      </c>
      <c r="F42" t="s">
        <v>82</v>
      </c>
      <c r="G42" t="s">
        <v>11</v>
      </c>
      <c r="H42" t="s">
        <v>12</v>
      </c>
      <c r="I42">
        <v>1993</v>
      </c>
    </row>
    <row r="43" spans="1:9" x14ac:dyDescent="0.35">
      <c r="A43">
        <v>2567503</v>
      </c>
      <c r="B43" s="12">
        <v>42835.314085648148</v>
      </c>
      <c r="C43" s="12">
        <v>42835.320185185185</v>
      </c>
      <c r="D43">
        <v>526</v>
      </c>
      <c r="E43" t="s">
        <v>83</v>
      </c>
      <c r="F43" t="s">
        <v>84</v>
      </c>
      <c r="G43" t="s">
        <v>11</v>
      </c>
      <c r="H43" t="s">
        <v>12</v>
      </c>
      <c r="I43">
        <v>1974</v>
      </c>
    </row>
    <row r="44" spans="1:9" x14ac:dyDescent="0.35">
      <c r="A44">
        <v>6432811</v>
      </c>
      <c r="B44" s="12">
        <v>42910.801203703704</v>
      </c>
      <c r="C44" s="12">
        <v>42910.804768518516</v>
      </c>
      <c r="D44">
        <v>308</v>
      </c>
      <c r="E44" t="s">
        <v>85</v>
      </c>
      <c r="F44" t="s">
        <v>86</v>
      </c>
      <c r="G44" t="s">
        <v>11</v>
      </c>
      <c r="H44" t="s">
        <v>12</v>
      </c>
      <c r="I44">
        <v>1987</v>
      </c>
    </row>
    <row r="45" spans="1:9" x14ac:dyDescent="0.35">
      <c r="A45">
        <v>1909858</v>
      </c>
      <c r="B45" s="12">
        <v>42814.380902777775</v>
      </c>
      <c r="C45" s="12">
        <v>42814.38453703704</v>
      </c>
      <c r="D45">
        <v>314</v>
      </c>
      <c r="E45" t="s">
        <v>87</v>
      </c>
      <c r="F45" t="s">
        <v>88</v>
      </c>
      <c r="G45" t="s">
        <v>11</v>
      </c>
      <c r="H45" t="s">
        <v>12</v>
      </c>
      <c r="I45">
        <v>1968</v>
      </c>
    </row>
    <row r="46" spans="1:9" x14ac:dyDescent="0.35">
      <c r="A46">
        <v>4989575</v>
      </c>
      <c r="B46" s="12">
        <v>42885.425196759257</v>
      </c>
      <c r="C46" s="12">
        <v>42885.435081018521</v>
      </c>
      <c r="D46">
        <v>854</v>
      </c>
      <c r="E46" t="s">
        <v>59</v>
      </c>
      <c r="F46" t="s">
        <v>89</v>
      </c>
      <c r="G46" t="s">
        <v>11</v>
      </c>
      <c r="H46" t="s">
        <v>12</v>
      </c>
      <c r="I46">
        <v>1985</v>
      </c>
    </row>
    <row r="47" spans="1:9" x14ac:dyDescent="0.35">
      <c r="A47">
        <v>4485367</v>
      </c>
      <c r="B47" s="12">
        <v>42874.368969907409</v>
      </c>
      <c r="C47" s="12">
        <v>42874.373981481483</v>
      </c>
      <c r="D47">
        <v>433</v>
      </c>
      <c r="E47" t="s">
        <v>90</v>
      </c>
      <c r="F47" t="s">
        <v>38</v>
      </c>
      <c r="G47" t="s">
        <v>11</v>
      </c>
      <c r="H47" t="s">
        <v>12</v>
      </c>
      <c r="I47">
        <v>1979</v>
      </c>
    </row>
    <row r="48" spans="1:9" x14ac:dyDescent="0.35">
      <c r="A48">
        <v>6686290</v>
      </c>
      <c r="B48" s="12">
        <v>42914.854120370372</v>
      </c>
      <c r="C48" s="12">
        <v>42914.861111111109</v>
      </c>
      <c r="D48">
        <v>603</v>
      </c>
      <c r="E48" t="s">
        <v>91</v>
      </c>
      <c r="F48" t="s">
        <v>60</v>
      </c>
      <c r="G48" t="s">
        <v>11</v>
      </c>
      <c r="H48" t="s">
        <v>12</v>
      </c>
      <c r="I48">
        <v>1987</v>
      </c>
    </row>
    <row r="49" spans="1:9" x14ac:dyDescent="0.35">
      <c r="A49">
        <v>6398149</v>
      </c>
      <c r="B49" s="12">
        <v>42910.463356481479</v>
      </c>
      <c r="C49" s="12">
        <v>42910.467418981483</v>
      </c>
      <c r="D49">
        <v>351</v>
      </c>
      <c r="E49" t="s">
        <v>51</v>
      </c>
      <c r="F49" t="s">
        <v>92</v>
      </c>
      <c r="G49" t="s">
        <v>11</v>
      </c>
      <c r="H49" t="s">
        <v>12</v>
      </c>
      <c r="I49">
        <v>1976</v>
      </c>
    </row>
    <row r="50" spans="1:9" x14ac:dyDescent="0.35">
      <c r="A50">
        <v>2964832</v>
      </c>
      <c r="B50" s="12">
        <v>42842.810983796298</v>
      </c>
      <c r="C50" s="12">
        <v>42842.820439814815</v>
      </c>
      <c r="D50">
        <v>816</v>
      </c>
      <c r="E50" t="s">
        <v>93</v>
      </c>
      <c r="F50" t="s">
        <v>94</v>
      </c>
      <c r="G50" t="s">
        <v>11</v>
      </c>
      <c r="H50" t="s">
        <v>18</v>
      </c>
      <c r="I50">
        <v>1990</v>
      </c>
    </row>
    <row r="51" spans="1:9" x14ac:dyDescent="0.35">
      <c r="A51">
        <v>5334757</v>
      </c>
      <c r="B51" s="12">
        <v>42891.516122685185</v>
      </c>
      <c r="C51" s="12">
        <v>42891.52039351852</v>
      </c>
      <c r="D51">
        <v>368</v>
      </c>
      <c r="E51" t="s">
        <v>95</v>
      </c>
      <c r="F51" t="s">
        <v>96</v>
      </c>
      <c r="G51" t="s">
        <v>11</v>
      </c>
      <c r="H51" t="s">
        <v>12</v>
      </c>
      <c r="I51">
        <v>1990</v>
      </c>
    </row>
    <row r="52" spans="1:9" x14ac:dyDescent="0.35">
      <c r="A52">
        <v>574675</v>
      </c>
      <c r="B52" s="12">
        <v>42761.527986111112</v>
      </c>
      <c r="C52" s="12">
        <v>42761.546215277776</v>
      </c>
      <c r="D52">
        <v>1574</v>
      </c>
      <c r="E52" t="s">
        <v>97</v>
      </c>
      <c r="F52" t="s">
        <v>85</v>
      </c>
      <c r="G52" t="s">
        <v>11</v>
      </c>
      <c r="H52" t="s">
        <v>12</v>
      </c>
      <c r="I52">
        <v>1954</v>
      </c>
    </row>
    <row r="53" spans="1:9" x14ac:dyDescent="0.35">
      <c r="A53">
        <v>5981682</v>
      </c>
      <c r="B53" s="12">
        <v>42902.552314814813</v>
      </c>
      <c r="C53" s="12">
        <v>42902.556064814817</v>
      </c>
      <c r="D53">
        <v>324</v>
      </c>
      <c r="E53" t="s">
        <v>98</v>
      </c>
      <c r="F53" t="s">
        <v>99</v>
      </c>
      <c r="G53" t="s">
        <v>11</v>
      </c>
      <c r="H53" t="s">
        <v>12</v>
      </c>
      <c r="I53">
        <v>1992</v>
      </c>
    </row>
    <row r="54" spans="1:9" x14ac:dyDescent="0.35">
      <c r="A54">
        <v>2897347</v>
      </c>
      <c r="B54" s="12">
        <v>42841.641469907408</v>
      </c>
      <c r="C54" s="12">
        <v>42841.655740740738</v>
      </c>
      <c r="D54">
        <v>1233</v>
      </c>
      <c r="E54" t="s">
        <v>100</v>
      </c>
      <c r="F54" t="s">
        <v>101</v>
      </c>
      <c r="G54" t="s">
        <v>28</v>
      </c>
    </row>
    <row r="55" spans="1:9" x14ac:dyDescent="0.35">
      <c r="A55">
        <v>3582305</v>
      </c>
      <c r="B55" s="12">
        <v>42856.563668981478</v>
      </c>
      <c r="C55" s="12">
        <v>42856.573877314811</v>
      </c>
      <c r="D55">
        <v>881</v>
      </c>
      <c r="E55" t="s">
        <v>102</v>
      </c>
      <c r="F55" t="s">
        <v>103</v>
      </c>
      <c r="G55" t="s">
        <v>11</v>
      </c>
      <c r="H55" t="s">
        <v>12</v>
      </c>
      <c r="I55">
        <v>1972</v>
      </c>
    </row>
    <row r="56" spans="1:9" x14ac:dyDescent="0.35">
      <c r="A56">
        <v>1507415</v>
      </c>
      <c r="B56" s="12">
        <v>42794.752418981479</v>
      </c>
      <c r="C56" s="12">
        <v>42794.757268518515</v>
      </c>
      <c r="D56">
        <v>418</v>
      </c>
      <c r="E56" t="s">
        <v>104</v>
      </c>
      <c r="F56" t="s">
        <v>105</v>
      </c>
      <c r="G56" t="s">
        <v>11</v>
      </c>
      <c r="H56" t="s">
        <v>12</v>
      </c>
      <c r="I56">
        <v>1990</v>
      </c>
    </row>
    <row r="57" spans="1:9" x14ac:dyDescent="0.35">
      <c r="A57">
        <v>5448406</v>
      </c>
      <c r="B57" s="12">
        <v>42893.691620370373</v>
      </c>
      <c r="C57" s="12">
        <v>42893.707326388889</v>
      </c>
      <c r="D57">
        <v>1356</v>
      </c>
      <c r="E57" t="s">
        <v>106</v>
      </c>
      <c r="F57" t="s">
        <v>107</v>
      </c>
      <c r="G57" t="s">
        <v>11</v>
      </c>
      <c r="H57" t="s">
        <v>12</v>
      </c>
      <c r="I57">
        <v>1968</v>
      </c>
    </row>
    <row r="58" spans="1:9" x14ac:dyDescent="0.35">
      <c r="A58">
        <v>4580791</v>
      </c>
      <c r="B58" s="12">
        <v>42875.883993055555</v>
      </c>
      <c r="C58" s="12">
        <v>42875.893854166665</v>
      </c>
      <c r="D58">
        <v>852</v>
      </c>
      <c r="E58" t="s">
        <v>108</v>
      </c>
      <c r="F58" t="s">
        <v>109</v>
      </c>
      <c r="G58" t="s">
        <v>11</v>
      </c>
      <c r="H58" t="s">
        <v>12</v>
      </c>
      <c r="I58">
        <v>1994</v>
      </c>
    </row>
    <row r="59" spans="1:9" x14ac:dyDescent="0.35">
      <c r="A59">
        <v>5515649</v>
      </c>
      <c r="B59" s="12">
        <v>42894.713321759256</v>
      </c>
      <c r="C59" s="12">
        <v>42894.723298611112</v>
      </c>
      <c r="D59">
        <v>862</v>
      </c>
      <c r="E59" t="s">
        <v>110</v>
      </c>
      <c r="F59" t="s">
        <v>111</v>
      </c>
      <c r="G59" t="s">
        <v>11</v>
      </c>
      <c r="H59" t="s">
        <v>18</v>
      </c>
      <c r="I59">
        <v>1974</v>
      </c>
    </row>
    <row r="60" spans="1:9" x14ac:dyDescent="0.35">
      <c r="A60">
        <v>4885759</v>
      </c>
      <c r="B60" s="12">
        <v>42882.695289351854</v>
      </c>
      <c r="C60" s="12">
        <v>42882.707175925927</v>
      </c>
      <c r="D60">
        <v>1027</v>
      </c>
      <c r="E60" t="s">
        <v>112</v>
      </c>
      <c r="F60" t="s">
        <v>113</v>
      </c>
      <c r="G60" t="s">
        <v>28</v>
      </c>
      <c r="H60" t="s">
        <v>12</v>
      </c>
      <c r="I60">
        <v>1994</v>
      </c>
    </row>
    <row r="61" spans="1:9" x14ac:dyDescent="0.35">
      <c r="A61">
        <v>4025507</v>
      </c>
      <c r="B61" s="12">
        <v>42865.430821759262</v>
      </c>
      <c r="C61" s="12">
        <v>42865.454027777778</v>
      </c>
      <c r="D61">
        <v>2005</v>
      </c>
      <c r="E61" t="s">
        <v>114</v>
      </c>
      <c r="F61" t="s">
        <v>115</v>
      </c>
      <c r="G61" t="s">
        <v>11</v>
      </c>
      <c r="H61" t="s">
        <v>12</v>
      </c>
      <c r="I61">
        <v>1973</v>
      </c>
    </row>
    <row r="62" spans="1:9" x14ac:dyDescent="0.35">
      <c r="A62">
        <v>3847598</v>
      </c>
      <c r="B62" s="12">
        <v>42861.665277777778</v>
      </c>
      <c r="C62" s="12">
        <v>42861.688391203701</v>
      </c>
      <c r="D62">
        <v>1997</v>
      </c>
      <c r="E62" t="s">
        <v>33</v>
      </c>
      <c r="F62" t="s">
        <v>68</v>
      </c>
      <c r="G62" t="s">
        <v>28</v>
      </c>
    </row>
    <row r="63" spans="1:9" x14ac:dyDescent="0.35">
      <c r="A63">
        <v>4586817</v>
      </c>
      <c r="B63" s="12">
        <v>42876.350254629629</v>
      </c>
      <c r="C63" s="12">
        <v>42876.358622685184</v>
      </c>
      <c r="D63">
        <v>723</v>
      </c>
      <c r="E63" t="s">
        <v>116</v>
      </c>
      <c r="F63" t="s">
        <v>117</v>
      </c>
      <c r="G63" t="s">
        <v>11</v>
      </c>
      <c r="H63" t="s">
        <v>12</v>
      </c>
      <c r="I63">
        <v>1981</v>
      </c>
    </row>
    <row r="64" spans="1:9" x14ac:dyDescent="0.35">
      <c r="A64">
        <v>3303809</v>
      </c>
      <c r="B64" s="12">
        <v>42850.626423611109</v>
      </c>
      <c r="C64" s="12">
        <v>42850.637604166666</v>
      </c>
      <c r="D64">
        <v>966</v>
      </c>
      <c r="E64" t="s">
        <v>89</v>
      </c>
      <c r="F64" t="s">
        <v>118</v>
      </c>
      <c r="G64" t="s">
        <v>11</v>
      </c>
      <c r="H64" t="s">
        <v>18</v>
      </c>
      <c r="I64">
        <v>1980</v>
      </c>
    </row>
    <row r="65" spans="1:9" x14ac:dyDescent="0.35">
      <c r="A65">
        <v>6722387</v>
      </c>
      <c r="B65" s="12">
        <v>42915.603738425925</v>
      </c>
      <c r="C65" s="12">
        <v>42915.62605324074</v>
      </c>
      <c r="D65">
        <v>1927</v>
      </c>
      <c r="E65" t="s">
        <v>119</v>
      </c>
      <c r="F65" t="s">
        <v>120</v>
      </c>
      <c r="G65" t="s">
        <v>11</v>
      </c>
      <c r="H65" t="s">
        <v>18</v>
      </c>
      <c r="I65">
        <v>1971</v>
      </c>
    </row>
    <row r="66" spans="1:9" x14ac:dyDescent="0.35">
      <c r="A66">
        <v>4731489</v>
      </c>
      <c r="B66" s="12">
        <v>42879.355682870373</v>
      </c>
      <c r="C66" s="12">
        <v>42879.38</v>
      </c>
      <c r="D66">
        <v>2101</v>
      </c>
      <c r="E66" t="s">
        <v>27</v>
      </c>
      <c r="F66" t="s">
        <v>27</v>
      </c>
      <c r="G66" t="s">
        <v>11</v>
      </c>
      <c r="H66" t="s">
        <v>12</v>
      </c>
      <c r="I66">
        <v>1966</v>
      </c>
    </row>
    <row r="67" spans="1:9" x14ac:dyDescent="0.35">
      <c r="A67">
        <v>6018157</v>
      </c>
      <c r="B67" s="12">
        <v>42903.338159722225</v>
      </c>
      <c r="C67" s="12">
        <v>42903.358148148145</v>
      </c>
      <c r="D67">
        <v>1727</v>
      </c>
      <c r="E67" t="s">
        <v>121</v>
      </c>
      <c r="F67" t="s">
        <v>121</v>
      </c>
      <c r="G67" t="s">
        <v>28</v>
      </c>
    </row>
    <row r="68" spans="1:9" x14ac:dyDescent="0.35">
      <c r="A68">
        <v>4079228</v>
      </c>
      <c r="B68" s="12">
        <v>42866.377291666664</v>
      </c>
      <c r="C68" s="12">
        <v>42866.381203703706</v>
      </c>
      <c r="D68">
        <v>338</v>
      </c>
      <c r="E68" t="s">
        <v>122</v>
      </c>
      <c r="F68" t="s">
        <v>36</v>
      </c>
      <c r="G68" t="s">
        <v>11</v>
      </c>
      <c r="H68" t="s">
        <v>18</v>
      </c>
      <c r="I68">
        <v>1992</v>
      </c>
    </row>
    <row r="69" spans="1:9" x14ac:dyDescent="0.35">
      <c r="A69">
        <v>87348</v>
      </c>
      <c r="B69" s="12">
        <v>42740.604745370372</v>
      </c>
      <c r="C69" s="12">
        <v>42740.612847222219</v>
      </c>
      <c r="D69">
        <v>700</v>
      </c>
      <c r="E69" t="s">
        <v>41</v>
      </c>
      <c r="F69" t="s">
        <v>123</v>
      </c>
      <c r="G69" t="s">
        <v>11</v>
      </c>
      <c r="H69" t="s">
        <v>12</v>
      </c>
      <c r="I69">
        <v>1986</v>
      </c>
    </row>
    <row r="70" spans="1:9" x14ac:dyDescent="0.35">
      <c r="A70">
        <v>2184051</v>
      </c>
      <c r="B70" s="12">
        <v>42823.72488425926</v>
      </c>
      <c r="C70" s="12">
        <v>42823.736435185187</v>
      </c>
      <c r="D70">
        <v>997</v>
      </c>
      <c r="E70" t="s">
        <v>27</v>
      </c>
      <c r="F70" t="s">
        <v>124</v>
      </c>
      <c r="G70" t="s">
        <v>11</v>
      </c>
      <c r="H70" t="s">
        <v>12</v>
      </c>
      <c r="I70">
        <v>1988</v>
      </c>
    </row>
    <row r="71" spans="1:9" x14ac:dyDescent="0.35">
      <c r="A71">
        <v>2855148</v>
      </c>
      <c r="B71" s="12">
        <v>42840.675486111111</v>
      </c>
      <c r="C71" s="12">
        <v>42840.676689814813</v>
      </c>
      <c r="D71">
        <v>103</v>
      </c>
      <c r="E71" t="s">
        <v>125</v>
      </c>
      <c r="F71" t="s">
        <v>126</v>
      </c>
      <c r="G71" t="s">
        <v>11</v>
      </c>
      <c r="H71" t="s">
        <v>18</v>
      </c>
      <c r="I71">
        <v>1956</v>
      </c>
    </row>
    <row r="72" spans="1:9" x14ac:dyDescent="0.35">
      <c r="A72">
        <v>1675078</v>
      </c>
      <c r="B72" s="12">
        <v>42800.66815972222</v>
      </c>
      <c r="C72" s="12">
        <v>42800.683668981481</v>
      </c>
      <c r="D72">
        <v>1339</v>
      </c>
      <c r="E72" t="s">
        <v>127</v>
      </c>
      <c r="F72" t="s">
        <v>128</v>
      </c>
      <c r="G72" t="s">
        <v>11</v>
      </c>
      <c r="H72" t="s">
        <v>12</v>
      </c>
      <c r="I72">
        <v>1963</v>
      </c>
    </row>
    <row r="73" spans="1:9" x14ac:dyDescent="0.35">
      <c r="A73">
        <v>338034</v>
      </c>
      <c r="B73" s="12">
        <v>42752.279988425929</v>
      </c>
      <c r="C73" s="12">
        <v>42752.286006944443</v>
      </c>
      <c r="D73">
        <v>519</v>
      </c>
      <c r="E73" t="s">
        <v>84</v>
      </c>
      <c r="F73" t="s">
        <v>30</v>
      </c>
      <c r="G73" t="s">
        <v>11</v>
      </c>
      <c r="H73" t="s">
        <v>18</v>
      </c>
      <c r="I73">
        <v>1990</v>
      </c>
    </row>
    <row r="74" spans="1:9" x14ac:dyDescent="0.35">
      <c r="A74">
        <v>445709</v>
      </c>
      <c r="B74" s="12">
        <v>42755.792384259257</v>
      </c>
      <c r="C74" s="12">
        <v>42755.796203703707</v>
      </c>
      <c r="D74">
        <v>330</v>
      </c>
      <c r="E74" t="s">
        <v>126</v>
      </c>
      <c r="F74" t="s">
        <v>129</v>
      </c>
      <c r="G74" t="s">
        <v>11</v>
      </c>
      <c r="H74" t="s">
        <v>12</v>
      </c>
      <c r="I74">
        <v>1983</v>
      </c>
    </row>
    <row r="75" spans="1:9" x14ac:dyDescent="0.35">
      <c r="A75">
        <v>3828509</v>
      </c>
      <c r="B75" s="12">
        <v>42861.470810185187</v>
      </c>
      <c r="C75" s="12">
        <v>42861.474976851852</v>
      </c>
      <c r="D75">
        <v>360</v>
      </c>
      <c r="E75" t="s">
        <v>117</v>
      </c>
      <c r="F75" t="s">
        <v>130</v>
      </c>
      <c r="G75" t="s">
        <v>11</v>
      </c>
      <c r="H75" t="s">
        <v>12</v>
      </c>
      <c r="I75">
        <v>1989</v>
      </c>
    </row>
    <row r="76" spans="1:9" x14ac:dyDescent="0.35">
      <c r="A76">
        <v>5931878</v>
      </c>
      <c r="B76" s="12">
        <v>42901.702881944446</v>
      </c>
      <c r="C76" s="12">
        <v>42901.707442129627</v>
      </c>
      <c r="D76">
        <v>394</v>
      </c>
      <c r="E76" t="s">
        <v>131</v>
      </c>
      <c r="F76" t="s">
        <v>132</v>
      </c>
      <c r="G76" t="s">
        <v>11</v>
      </c>
      <c r="H76" t="s">
        <v>12</v>
      </c>
      <c r="I76">
        <v>1980</v>
      </c>
    </row>
    <row r="77" spans="1:9" x14ac:dyDescent="0.35">
      <c r="A77">
        <v>3252725</v>
      </c>
      <c r="B77" s="12">
        <v>42849.409641203703</v>
      </c>
      <c r="C77" s="12">
        <v>42849.414699074077</v>
      </c>
      <c r="D77">
        <v>436</v>
      </c>
      <c r="E77" t="s">
        <v>133</v>
      </c>
      <c r="F77" t="s">
        <v>84</v>
      </c>
      <c r="G77" t="s">
        <v>11</v>
      </c>
      <c r="H77" t="s">
        <v>12</v>
      </c>
      <c r="I77">
        <v>1993</v>
      </c>
    </row>
    <row r="78" spans="1:9" x14ac:dyDescent="0.35">
      <c r="A78">
        <v>4263930</v>
      </c>
      <c r="B78" s="12">
        <v>42870.756354166668</v>
      </c>
      <c r="C78" s="12">
        <v>42870.769849537035</v>
      </c>
      <c r="D78">
        <v>1165</v>
      </c>
      <c r="E78" t="s">
        <v>134</v>
      </c>
      <c r="F78" t="s">
        <v>135</v>
      </c>
      <c r="G78" t="s">
        <v>11</v>
      </c>
      <c r="H78" t="s">
        <v>18</v>
      </c>
      <c r="I78">
        <v>1977</v>
      </c>
    </row>
    <row r="79" spans="1:9" x14ac:dyDescent="0.35">
      <c r="A79">
        <v>4327895</v>
      </c>
      <c r="B79" s="12">
        <v>42871.765462962961</v>
      </c>
      <c r="C79" s="12">
        <v>42871.771180555559</v>
      </c>
      <c r="D79">
        <v>494</v>
      </c>
      <c r="E79" t="s">
        <v>136</v>
      </c>
      <c r="F79" t="s">
        <v>137</v>
      </c>
      <c r="G79" t="s">
        <v>11</v>
      </c>
      <c r="H79" t="s">
        <v>12</v>
      </c>
      <c r="I79">
        <v>1973</v>
      </c>
    </row>
    <row r="80" spans="1:9" x14ac:dyDescent="0.35">
      <c r="A80">
        <v>4500991</v>
      </c>
      <c r="B80" s="12">
        <v>42874.576863425929</v>
      </c>
      <c r="C80" s="12">
        <v>42874.58488425926</v>
      </c>
      <c r="D80">
        <v>692</v>
      </c>
      <c r="E80" t="s">
        <v>138</v>
      </c>
      <c r="F80" t="s">
        <v>138</v>
      </c>
      <c r="G80" t="s">
        <v>28</v>
      </c>
    </row>
    <row r="81" spans="1:9" x14ac:dyDescent="0.35">
      <c r="A81">
        <v>2004051</v>
      </c>
      <c r="B81" s="12">
        <v>42817.430266203701</v>
      </c>
      <c r="C81" s="12">
        <v>42817.436342592591</v>
      </c>
      <c r="D81">
        <v>524</v>
      </c>
      <c r="E81" t="s">
        <v>139</v>
      </c>
      <c r="F81" t="s">
        <v>140</v>
      </c>
      <c r="G81" t="s">
        <v>11</v>
      </c>
      <c r="H81" t="s">
        <v>12</v>
      </c>
      <c r="I81">
        <v>1984</v>
      </c>
    </row>
    <row r="82" spans="1:9" x14ac:dyDescent="0.35">
      <c r="A82">
        <v>1377740</v>
      </c>
      <c r="B82" s="12">
        <v>42790.82671296296</v>
      </c>
      <c r="C82" s="12">
        <v>42790.844675925924</v>
      </c>
      <c r="D82">
        <v>1551</v>
      </c>
      <c r="E82" t="s">
        <v>141</v>
      </c>
      <c r="F82" t="s">
        <v>142</v>
      </c>
      <c r="G82" t="s">
        <v>11</v>
      </c>
      <c r="H82" t="s">
        <v>12</v>
      </c>
      <c r="I82">
        <v>1991</v>
      </c>
    </row>
    <row r="83" spans="1:9" x14ac:dyDescent="0.35">
      <c r="A83">
        <v>6738778</v>
      </c>
      <c r="B83" s="12">
        <v>42915.754236111112</v>
      </c>
      <c r="C83" s="12">
        <v>42915.757291666669</v>
      </c>
      <c r="D83">
        <v>263</v>
      </c>
      <c r="E83" t="s">
        <v>140</v>
      </c>
      <c r="F83" t="s">
        <v>143</v>
      </c>
      <c r="G83" t="s">
        <v>11</v>
      </c>
      <c r="H83" t="s">
        <v>12</v>
      </c>
      <c r="I83">
        <v>1984</v>
      </c>
    </row>
    <row r="84" spans="1:9" x14ac:dyDescent="0.35">
      <c r="A84">
        <v>3479649</v>
      </c>
      <c r="B84" s="12">
        <v>42854.54246527778</v>
      </c>
      <c r="C84" s="12">
        <v>42854.545856481483</v>
      </c>
      <c r="D84">
        <v>292</v>
      </c>
      <c r="E84" t="s">
        <v>144</v>
      </c>
      <c r="F84" t="s">
        <v>145</v>
      </c>
      <c r="G84" t="s">
        <v>11</v>
      </c>
      <c r="H84" t="s">
        <v>12</v>
      </c>
      <c r="I84">
        <v>1980</v>
      </c>
    </row>
    <row r="85" spans="1:9" x14ac:dyDescent="0.35">
      <c r="A85">
        <v>6067227</v>
      </c>
      <c r="B85" s="12">
        <v>42904.566944444443</v>
      </c>
      <c r="C85" s="12">
        <v>42904.59065972222</v>
      </c>
      <c r="D85">
        <v>2048</v>
      </c>
      <c r="E85" t="s">
        <v>146</v>
      </c>
      <c r="F85" t="s">
        <v>147</v>
      </c>
      <c r="G85" t="s">
        <v>11</v>
      </c>
      <c r="H85" t="s">
        <v>12</v>
      </c>
      <c r="I85">
        <v>1942</v>
      </c>
    </row>
    <row r="86" spans="1:9" x14ac:dyDescent="0.35">
      <c r="A86">
        <v>5888144</v>
      </c>
      <c r="B86" s="12">
        <v>42900.869872685187</v>
      </c>
      <c r="C86" s="12">
        <v>42900.880648148152</v>
      </c>
      <c r="D86">
        <v>930</v>
      </c>
      <c r="E86" t="s">
        <v>148</v>
      </c>
      <c r="F86" t="s">
        <v>73</v>
      </c>
      <c r="G86" t="s">
        <v>11</v>
      </c>
      <c r="H86" t="s">
        <v>18</v>
      </c>
      <c r="I86">
        <v>1989</v>
      </c>
    </row>
    <row r="87" spans="1:9" x14ac:dyDescent="0.35">
      <c r="A87">
        <v>2491986</v>
      </c>
      <c r="B87" s="12">
        <v>42833.487685185188</v>
      </c>
      <c r="C87" s="12">
        <v>42833.490023148152</v>
      </c>
      <c r="D87">
        <v>202</v>
      </c>
      <c r="E87" t="s">
        <v>149</v>
      </c>
      <c r="F87" t="s">
        <v>150</v>
      </c>
      <c r="G87" t="s">
        <v>11</v>
      </c>
      <c r="H87" t="s">
        <v>12</v>
      </c>
      <c r="I87">
        <v>1990</v>
      </c>
    </row>
    <row r="88" spans="1:9" x14ac:dyDescent="0.35">
      <c r="A88">
        <v>6407126</v>
      </c>
      <c r="B88" s="12">
        <v>42910.556319444448</v>
      </c>
      <c r="C88" s="12">
        <v>42910.58216435185</v>
      </c>
      <c r="D88">
        <v>2232</v>
      </c>
      <c r="E88" t="s">
        <v>151</v>
      </c>
      <c r="F88" t="s">
        <v>152</v>
      </c>
      <c r="G88" t="s">
        <v>11</v>
      </c>
      <c r="H88" t="s">
        <v>12</v>
      </c>
      <c r="I88">
        <v>1977</v>
      </c>
    </row>
    <row r="89" spans="1:9" x14ac:dyDescent="0.35">
      <c r="A89">
        <v>6392474</v>
      </c>
      <c r="B89" s="12">
        <v>42910.111354166664</v>
      </c>
      <c r="C89" s="12">
        <v>42910.115752314814</v>
      </c>
      <c r="D89">
        <v>379</v>
      </c>
      <c r="E89" t="s">
        <v>153</v>
      </c>
      <c r="F89" t="s">
        <v>154</v>
      </c>
      <c r="G89" t="s">
        <v>11</v>
      </c>
      <c r="H89" t="s">
        <v>12</v>
      </c>
      <c r="I89">
        <v>1974</v>
      </c>
    </row>
    <row r="90" spans="1:9" x14ac:dyDescent="0.35">
      <c r="A90">
        <v>4276054</v>
      </c>
      <c r="B90" s="12">
        <v>42870.868067129632</v>
      </c>
      <c r="C90" s="12">
        <v>42870.872858796298</v>
      </c>
      <c r="D90">
        <v>413</v>
      </c>
      <c r="E90" t="s">
        <v>155</v>
      </c>
      <c r="F90" t="s">
        <v>45</v>
      </c>
      <c r="G90" t="s">
        <v>11</v>
      </c>
      <c r="H90" t="s">
        <v>18</v>
      </c>
      <c r="I90">
        <v>1965</v>
      </c>
    </row>
    <row r="91" spans="1:9" x14ac:dyDescent="0.35">
      <c r="A91">
        <v>2759514</v>
      </c>
      <c r="B91" s="12">
        <v>42838.73777777778</v>
      </c>
      <c r="C91" s="12">
        <v>42838.74015046296</v>
      </c>
      <c r="D91">
        <v>205</v>
      </c>
      <c r="E91" t="s">
        <v>156</v>
      </c>
      <c r="F91" t="s">
        <v>74</v>
      </c>
      <c r="G91" t="s">
        <v>11</v>
      </c>
      <c r="H91" t="s">
        <v>12</v>
      </c>
      <c r="I91">
        <v>1981</v>
      </c>
    </row>
    <row r="92" spans="1:9" x14ac:dyDescent="0.35">
      <c r="A92">
        <v>2401586</v>
      </c>
      <c r="B92" s="12">
        <v>42830.534375000003</v>
      </c>
      <c r="C92" s="12">
        <v>42830.535960648151</v>
      </c>
      <c r="D92">
        <v>137</v>
      </c>
      <c r="E92" t="s">
        <v>156</v>
      </c>
      <c r="F92" t="s">
        <v>157</v>
      </c>
      <c r="G92" t="s">
        <v>11</v>
      </c>
      <c r="H92" t="s">
        <v>18</v>
      </c>
      <c r="I92">
        <v>1996</v>
      </c>
    </row>
    <row r="93" spans="1:9" x14ac:dyDescent="0.35">
      <c r="A93">
        <v>5820513</v>
      </c>
      <c r="B93" s="12">
        <v>42899.791921296295</v>
      </c>
      <c r="C93" s="12">
        <v>42899.793703703705</v>
      </c>
      <c r="D93">
        <v>153</v>
      </c>
      <c r="E93" t="s">
        <v>16</v>
      </c>
      <c r="F93" t="s">
        <v>89</v>
      </c>
      <c r="G93" t="s">
        <v>11</v>
      </c>
      <c r="H93" t="s">
        <v>18</v>
      </c>
      <c r="I93">
        <v>1999</v>
      </c>
    </row>
    <row r="94" spans="1:9" x14ac:dyDescent="0.35">
      <c r="A94">
        <v>5480048</v>
      </c>
      <c r="B94" s="12">
        <v>42894.293796296297</v>
      </c>
      <c r="C94" s="12">
        <v>42894.30027777778</v>
      </c>
      <c r="D94">
        <v>560</v>
      </c>
      <c r="E94" t="s">
        <v>158</v>
      </c>
      <c r="F94" t="s">
        <v>85</v>
      </c>
      <c r="G94" t="s">
        <v>11</v>
      </c>
      <c r="H94" t="s">
        <v>18</v>
      </c>
      <c r="I94">
        <v>1961</v>
      </c>
    </row>
    <row r="95" spans="1:9" x14ac:dyDescent="0.35">
      <c r="A95">
        <v>1951218</v>
      </c>
      <c r="B95" s="12">
        <v>42815.677395833336</v>
      </c>
      <c r="C95" s="12">
        <v>42815.682870370372</v>
      </c>
      <c r="D95">
        <v>472</v>
      </c>
      <c r="E95" t="s">
        <v>159</v>
      </c>
      <c r="F95" t="s">
        <v>44</v>
      </c>
      <c r="G95" t="s">
        <v>11</v>
      </c>
      <c r="H95" t="s">
        <v>18</v>
      </c>
      <c r="I95">
        <v>1996</v>
      </c>
    </row>
    <row r="96" spans="1:9" x14ac:dyDescent="0.35">
      <c r="A96">
        <v>3005402</v>
      </c>
      <c r="B96" s="12">
        <v>42843.700914351852</v>
      </c>
      <c r="C96" s="12">
        <v>42843.704791666663</v>
      </c>
      <c r="D96">
        <v>334</v>
      </c>
      <c r="E96" t="s">
        <v>160</v>
      </c>
      <c r="F96" t="s">
        <v>161</v>
      </c>
      <c r="G96" t="s">
        <v>11</v>
      </c>
      <c r="H96" t="s">
        <v>12</v>
      </c>
      <c r="I96">
        <v>1984</v>
      </c>
    </row>
    <row r="97" spans="1:9" x14ac:dyDescent="0.35">
      <c r="A97">
        <v>4212374</v>
      </c>
      <c r="B97" s="12">
        <v>42869.693692129629</v>
      </c>
      <c r="C97" s="12">
        <v>42869.696527777778</v>
      </c>
      <c r="D97">
        <v>245</v>
      </c>
      <c r="E97" t="s">
        <v>162</v>
      </c>
      <c r="F97" t="s">
        <v>163</v>
      </c>
      <c r="G97" t="s">
        <v>11</v>
      </c>
      <c r="H97" t="s">
        <v>12</v>
      </c>
      <c r="I97">
        <v>1984</v>
      </c>
    </row>
    <row r="98" spans="1:9" x14ac:dyDescent="0.35">
      <c r="A98">
        <v>2697880</v>
      </c>
      <c r="B98" s="12">
        <v>42837.6718287037</v>
      </c>
      <c r="C98" s="12">
        <v>42837.690034722225</v>
      </c>
      <c r="D98">
        <v>1573</v>
      </c>
      <c r="E98" t="s">
        <v>56</v>
      </c>
      <c r="F98" t="s">
        <v>164</v>
      </c>
      <c r="G98" t="s">
        <v>11</v>
      </c>
      <c r="H98" t="s">
        <v>18</v>
      </c>
      <c r="I98">
        <v>1974</v>
      </c>
    </row>
    <row r="99" spans="1:9" x14ac:dyDescent="0.35">
      <c r="A99">
        <v>4393538</v>
      </c>
      <c r="B99" s="12">
        <v>42872.768692129626</v>
      </c>
      <c r="C99" s="12">
        <v>42872.774768518517</v>
      </c>
      <c r="D99">
        <v>525</v>
      </c>
      <c r="E99" t="s">
        <v>165</v>
      </c>
      <c r="F99" t="s">
        <v>166</v>
      </c>
      <c r="G99" t="s">
        <v>11</v>
      </c>
      <c r="H99" t="s">
        <v>12</v>
      </c>
      <c r="I99">
        <v>1948</v>
      </c>
    </row>
    <row r="100" spans="1:9" x14ac:dyDescent="0.35">
      <c r="A100">
        <v>3893488</v>
      </c>
      <c r="B100" s="12">
        <v>42862.764166666668</v>
      </c>
      <c r="C100" s="12">
        <v>42862.779780092591</v>
      </c>
      <c r="D100">
        <v>1349</v>
      </c>
      <c r="E100" t="s">
        <v>74</v>
      </c>
      <c r="F100" t="s">
        <v>167</v>
      </c>
      <c r="G100" t="s">
        <v>11</v>
      </c>
      <c r="H100" t="s">
        <v>12</v>
      </c>
      <c r="I100">
        <v>1990</v>
      </c>
    </row>
    <row r="101" spans="1:9" x14ac:dyDescent="0.35">
      <c r="A101">
        <v>1811390</v>
      </c>
      <c r="B101" s="12">
        <v>42804.352638888886</v>
      </c>
      <c r="C101" s="12">
        <v>42804.355578703704</v>
      </c>
      <c r="D101">
        <v>253</v>
      </c>
      <c r="E101" t="s">
        <v>168</v>
      </c>
      <c r="F101" t="s">
        <v>69</v>
      </c>
      <c r="G101" t="s">
        <v>11</v>
      </c>
      <c r="H101" t="s">
        <v>12</v>
      </c>
      <c r="I101">
        <v>1973</v>
      </c>
    </row>
    <row r="102" spans="1:9" x14ac:dyDescent="0.35">
      <c r="A102">
        <v>389272</v>
      </c>
      <c r="B102" s="12">
        <v>42754.315763888888</v>
      </c>
      <c r="C102" s="12">
        <v>42754.320902777778</v>
      </c>
      <c r="D102">
        <v>444</v>
      </c>
      <c r="E102" t="s">
        <v>98</v>
      </c>
      <c r="F102" t="s">
        <v>169</v>
      </c>
      <c r="G102" t="s">
        <v>11</v>
      </c>
      <c r="H102" t="s">
        <v>12</v>
      </c>
      <c r="I102">
        <v>1979</v>
      </c>
    </row>
    <row r="103" spans="1:9" x14ac:dyDescent="0.35">
      <c r="A103">
        <v>4666273</v>
      </c>
      <c r="B103" s="12">
        <v>42878.291226851848</v>
      </c>
      <c r="C103" s="12">
        <v>42878.307615740741</v>
      </c>
      <c r="D103">
        <v>1416</v>
      </c>
      <c r="E103" t="s">
        <v>170</v>
      </c>
      <c r="F103" t="s">
        <v>171</v>
      </c>
      <c r="G103" t="s">
        <v>11</v>
      </c>
      <c r="H103" t="s">
        <v>18</v>
      </c>
      <c r="I103">
        <v>1957</v>
      </c>
    </row>
    <row r="104" spans="1:9" x14ac:dyDescent="0.35">
      <c r="A104">
        <v>3241064</v>
      </c>
      <c r="B104" s="12">
        <v>42849.27171296296</v>
      </c>
      <c r="C104" s="12">
        <v>42849.288946759261</v>
      </c>
      <c r="D104">
        <v>1488</v>
      </c>
      <c r="E104" t="s">
        <v>172</v>
      </c>
      <c r="F104" t="s">
        <v>34</v>
      </c>
      <c r="G104" t="s">
        <v>11</v>
      </c>
      <c r="H104" t="s">
        <v>12</v>
      </c>
      <c r="I104">
        <v>1962</v>
      </c>
    </row>
    <row r="105" spans="1:9" x14ac:dyDescent="0.35">
      <c r="A105">
        <v>4287006</v>
      </c>
      <c r="B105" s="12">
        <v>42871.335659722223</v>
      </c>
      <c r="C105" s="12">
        <v>42871.359363425923</v>
      </c>
      <c r="D105">
        <v>2048</v>
      </c>
      <c r="E105" t="s">
        <v>173</v>
      </c>
      <c r="F105" t="s">
        <v>174</v>
      </c>
      <c r="G105" t="s">
        <v>11</v>
      </c>
      <c r="H105" t="s">
        <v>12</v>
      </c>
      <c r="I105">
        <v>1971</v>
      </c>
    </row>
    <row r="106" spans="1:9" x14ac:dyDescent="0.35">
      <c r="A106">
        <v>2971954</v>
      </c>
      <c r="B106" s="12">
        <v>42842.966539351852</v>
      </c>
      <c r="C106" s="12">
        <v>42842.969699074078</v>
      </c>
      <c r="D106">
        <v>272</v>
      </c>
      <c r="E106" t="s">
        <v>155</v>
      </c>
      <c r="F106" t="s">
        <v>117</v>
      </c>
      <c r="G106" t="s">
        <v>11</v>
      </c>
      <c r="H106" t="s">
        <v>12</v>
      </c>
      <c r="I106">
        <v>1992</v>
      </c>
    </row>
    <row r="107" spans="1:9" x14ac:dyDescent="0.35">
      <c r="A107">
        <v>5902394</v>
      </c>
      <c r="B107" s="12">
        <v>42901.345173611109</v>
      </c>
      <c r="C107" s="12">
        <v>42901.352037037039</v>
      </c>
      <c r="D107">
        <v>593</v>
      </c>
      <c r="E107" t="s">
        <v>175</v>
      </c>
      <c r="F107" t="s">
        <v>91</v>
      </c>
      <c r="G107" t="s">
        <v>11</v>
      </c>
      <c r="H107" t="s">
        <v>12</v>
      </c>
      <c r="I107">
        <v>1990</v>
      </c>
    </row>
    <row r="108" spans="1:9" x14ac:dyDescent="0.35">
      <c r="A108">
        <v>3079483</v>
      </c>
      <c r="B108" s="12">
        <v>42845.417337962965</v>
      </c>
      <c r="C108" s="12">
        <v>42845.431261574071</v>
      </c>
      <c r="D108">
        <v>1203</v>
      </c>
      <c r="E108" t="s">
        <v>176</v>
      </c>
      <c r="F108" t="s">
        <v>177</v>
      </c>
      <c r="G108" t="s">
        <v>11</v>
      </c>
      <c r="H108" t="s">
        <v>12</v>
      </c>
      <c r="I108">
        <v>1960</v>
      </c>
    </row>
    <row r="109" spans="1:9" x14ac:dyDescent="0.35">
      <c r="A109">
        <v>6356851</v>
      </c>
      <c r="B109" s="12">
        <v>42909.501111111109</v>
      </c>
      <c r="C109" s="12">
        <v>42909.528217592589</v>
      </c>
      <c r="D109">
        <v>2341</v>
      </c>
      <c r="E109" t="s">
        <v>27</v>
      </c>
      <c r="F109" t="s">
        <v>178</v>
      </c>
      <c r="G109" t="s">
        <v>28</v>
      </c>
    </row>
    <row r="110" spans="1:9" x14ac:dyDescent="0.35">
      <c r="A110">
        <v>6437349</v>
      </c>
      <c r="B110" s="12">
        <v>42910.861724537041</v>
      </c>
      <c r="C110" s="12">
        <v>42910.878900462965</v>
      </c>
      <c r="D110">
        <v>1484</v>
      </c>
      <c r="E110" t="s">
        <v>179</v>
      </c>
      <c r="F110" t="s">
        <v>158</v>
      </c>
      <c r="G110" t="s">
        <v>11</v>
      </c>
      <c r="H110" t="s">
        <v>12</v>
      </c>
      <c r="I110">
        <v>1979</v>
      </c>
    </row>
    <row r="111" spans="1:9" x14ac:dyDescent="0.35">
      <c r="A111">
        <v>4015168</v>
      </c>
      <c r="B111" s="12">
        <v>42865.338958333334</v>
      </c>
      <c r="C111" s="12">
        <v>42865.350034722222</v>
      </c>
      <c r="D111">
        <v>956</v>
      </c>
      <c r="E111" t="s">
        <v>92</v>
      </c>
      <c r="F111" t="s">
        <v>108</v>
      </c>
      <c r="G111" t="s">
        <v>11</v>
      </c>
      <c r="H111" t="s">
        <v>12</v>
      </c>
      <c r="I111">
        <v>1959</v>
      </c>
    </row>
    <row r="112" spans="1:9" x14ac:dyDescent="0.35">
      <c r="A112">
        <v>6417471</v>
      </c>
      <c r="B112" s="12">
        <v>42910.651504629626</v>
      </c>
      <c r="C112" s="12">
        <v>42910.655706018515</v>
      </c>
      <c r="D112">
        <v>362</v>
      </c>
      <c r="E112" t="s">
        <v>147</v>
      </c>
      <c r="F112" t="s">
        <v>70</v>
      </c>
      <c r="G112" t="s">
        <v>11</v>
      </c>
      <c r="H112" t="s">
        <v>18</v>
      </c>
      <c r="I112">
        <v>1966</v>
      </c>
    </row>
    <row r="113" spans="1:9" x14ac:dyDescent="0.35">
      <c r="A113">
        <v>6158567</v>
      </c>
      <c r="B113" s="12">
        <v>42906.504664351851</v>
      </c>
      <c r="C113" s="12">
        <v>42906.512013888889</v>
      </c>
      <c r="D113">
        <v>635</v>
      </c>
      <c r="E113" t="s">
        <v>180</v>
      </c>
      <c r="F113" t="s">
        <v>60</v>
      </c>
      <c r="G113" t="s">
        <v>11</v>
      </c>
      <c r="H113" t="s">
        <v>12</v>
      </c>
      <c r="I113">
        <v>1991</v>
      </c>
    </row>
    <row r="114" spans="1:9" x14ac:dyDescent="0.35">
      <c r="A114">
        <v>4742346</v>
      </c>
      <c r="B114" s="12">
        <v>42879.481134259258</v>
      </c>
      <c r="C114" s="12">
        <v>42879.488171296296</v>
      </c>
      <c r="D114">
        <v>607</v>
      </c>
      <c r="E114" t="s">
        <v>37</v>
      </c>
      <c r="F114" t="s">
        <v>181</v>
      </c>
      <c r="G114" t="s">
        <v>11</v>
      </c>
      <c r="H114" t="s">
        <v>12</v>
      </c>
      <c r="I114">
        <v>1967</v>
      </c>
    </row>
    <row r="115" spans="1:9" x14ac:dyDescent="0.35">
      <c r="A115">
        <v>1214745</v>
      </c>
      <c r="B115" s="12">
        <v>42786.738171296296</v>
      </c>
      <c r="C115" s="12">
        <v>42786.759618055556</v>
      </c>
      <c r="D115">
        <v>1852</v>
      </c>
      <c r="E115" t="s">
        <v>182</v>
      </c>
      <c r="F115" t="s">
        <v>182</v>
      </c>
      <c r="G115" t="s">
        <v>28</v>
      </c>
    </row>
    <row r="116" spans="1:9" x14ac:dyDescent="0.35">
      <c r="A116">
        <v>3071010</v>
      </c>
      <c r="B116" s="12">
        <v>42844.941192129627</v>
      </c>
      <c r="C116" s="12">
        <v>42844.955567129633</v>
      </c>
      <c r="D116">
        <v>1242</v>
      </c>
      <c r="E116" t="s">
        <v>183</v>
      </c>
      <c r="F116" t="s">
        <v>82</v>
      </c>
      <c r="G116" t="s">
        <v>28</v>
      </c>
      <c r="H116" t="s">
        <v>12</v>
      </c>
      <c r="I116">
        <v>1996</v>
      </c>
    </row>
    <row r="117" spans="1:9" x14ac:dyDescent="0.35">
      <c r="A117">
        <v>2767253</v>
      </c>
      <c r="B117" s="12">
        <v>42838.795046296298</v>
      </c>
      <c r="C117" s="12">
        <v>42838.806585648148</v>
      </c>
      <c r="D117">
        <v>997</v>
      </c>
      <c r="E117" t="s">
        <v>134</v>
      </c>
      <c r="F117" t="s">
        <v>184</v>
      </c>
      <c r="G117" t="s">
        <v>11</v>
      </c>
      <c r="H117" t="s">
        <v>12</v>
      </c>
      <c r="I117">
        <v>1979</v>
      </c>
    </row>
    <row r="118" spans="1:9" x14ac:dyDescent="0.35">
      <c r="A118">
        <v>1873353</v>
      </c>
      <c r="B118" s="12">
        <v>42807.733113425929</v>
      </c>
      <c r="C118" s="12">
        <v>42807.74790509259</v>
      </c>
      <c r="D118">
        <v>1278</v>
      </c>
      <c r="E118" t="s">
        <v>10</v>
      </c>
      <c r="F118" t="s">
        <v>185</v>
      </c>
      <c r="G118" t="s">
        <v>11</v>
      </c>
      <c r="H118" t="s">
        <v>12</v>
      </c>
      <c r="I118">
        <v>1977</v>
      </c>
    </row>
    <row r="119" spans="1:9" x14ac:dyDescent="0.35">
      <c r="A119">
        <v>6335267</v>
      </c>
      <c r="B119" s="12">
        <v>42908.971087962964</v>
      </c>
      <c r="C119" s="12">
        <v>42908.987800925926</v>
      </c>
      <c r="D119">
        <v>1443</v>
      </c>
      <c r="E119" t="s">
        <v>143</v>
      </c>
      <c r="F119" t="s">
        <v>186</v>
      </c>
      <c r="G119" t="s">
        <v>11</v>
      </c>
      <c r="H119" t="s">
        <v>18</v>
      </c>
      <c r="I119">
        <v>1996</v>
      </c>
    </row>
    <row r="120" spans="1:9" x14ac:dyDescent="0.35">
      <c r="A120">
        <v>4824502</v>
      </c>
      <c r="B120" s="12">
        <v>42881.585787037038</v>
      </c>
      <c r="C120" s="12">
        <v>42881.60056712963</v>
      </c>
      <c r="D120">
        <v>1276</v>
      </c>
      <c r="E120" t="s">
        <v>187</v>
      </c>
      <c r="F120" t="s">
        <v>188</v>
      </c>
      <c r="G120" t="s">
        <v>28</v>
      </c>
    </row>
    <row r="121" spans="1:9" x14ac:dyDescent="0.35">
      <c r="A121">
        <v>5213563</v>
      </c>
      <c r="B121" s="12">
        <v>42888.857627314814</v>
      </c>
      <c r="C121" s="12">
        <v>42888.86078703704</v>
      </c>
      <c r="D121">
        <v>273</v>
      </c>
      <c r="E121" t="s">
        <v>155</v>
      </c>
      <c r="F121" t="s">
        <v>189</v>
      </c>
      <c r="G121" t="s">
        <v>11</v>
      </c>
      <c r="H121" t="s">
        <v>12</v>
      </c>
      <c r="I121">
        <v>1985</v>
      </c>
    </row>
    <row r="122" spans="1:9" x14ac:dyDescent="0.35">
      <c r="A122">
        <v>1578361</v>
      </c>
      <c r="B122" s="12">
        <v>42796.63994212963</v>
      </c>
      <c r="C122" s="12">
        <v>42796.642361111109</v>
      </c>
      <c r="D122">
        <v>209</v>
      </c>
      <c r="E122" t="s">
        <v>190</v>
      </c>
      <c r="F122" t="s">
        <v>191</v>
      </c>
      <c r="G122" t="s">
        <v>11</v>
      </c>
      <c r="H122" t="s">
        <v>12</v>
      </c>
      <c r="I122">
        <v>1983</v>
      </c>
    </row>
    <row r="123" spans="1:9" x14ac:dyDescent="0.35">
      <c r="A123">
        <v>378557</v>
      </c>
      <c r="B123" s="12">
        <v>42753.767083333332</v>
      </c>
      <c r="C123" s="12">
        <v>42753.782430555555</v>
      </c>
      <c r="D123">
        <v>1325</v>
      </c>
      <c r="E123" t="s">
        <v>192</v>
      </c>
      <c r="F123" t="s">
        <v>193</v>
      </c>
      <c r="G123" t="s">
        <v>11</v>
      </c>
      <c r="H123" t="s">
        <v>18</v>
      </c>
      <c r="I123">
        <v>1986</v>
      </c>
    </row>
    <row r="124" spans="1:9" x14ac:dyDescent="0.35">
      <c r="A124">
        <v>1759669</v>
      </c>
      <c r="B124" s="12">
        <v>42802.862638888888</v>
      </c>
      <c r="C124" s="12">
        <v>42802.86445601852</v>
      </c>
      <c r="D124">
        <v>156</v>
      </c>
      <c r="E124" t="s">
        <v>194</v>
      </c>
      <c r="F124" t="s">
        <v>195</v>
      </c>
      <c r="G124" t="s">
        <v>11</v>
      </c>
      <c r="H124" t="s">
        <v>12</v>
      </c>
      <c r="I124">
        <v>1987</v>
      </c>
    </row>
    <row r="125" spans="1:9" x14ac:dyDescent="0.35">
      <c r="A125">
        <v>2792598</v>
      </c>
      <c r="B125" s="12">
        <v>42839.511956018519</v>
      </c>
      <c r="C125" s="12">
        <v>42839.526226851849</v>
      </c>
      <c r="D125">
        <v>1232</v>
      </c>
      <c r="E125" t="s">
        <v>196</v>
      </c>
      <c r="F125" t="s">
        <v>32</v>
      </c>
      <c r="G125" t="s">
        <v>28</v>
      </c>
    </row>
    <row r="126" spans="1:9" x14ac:dyDescent="0.35">
      <c r="A126">
        <v>3006257</v>
      </c>
      <c r="B126" s="12">
        <v>42843.709652777776</v>
      </c>
      <c r="C126" s="12">
        <v>42843.720219907409</v>
      </c>
      <c r="D126">
        <v>912</v>
      </c>
      <c r="E126" t="s">
        <v>141</v>
      </c>
      <c r="F126" t="s">
        <v>145</v>
      </c>
      <c r="G126" t="s">
        <v>28</v>
      </c>
    </row>
    <row r="127" spans="1:9" x14ac:dyDescent="0.35">
      <c r="A127">
        <v>2561325</v>
      </c>
      <c r="B127" s="12">
        <v>42834.847372685188</v>
      </c>
      <c r="C127" s="12">
        <v>42834.854189814818</v>
      </c>
      <c r="D127">
        <v>588</v>
      </c>
      <c r="E127" t="s">
        <v>197</v>
      </c>
      <c r="F127" t="s">
        <v>41</v>
      </c>
      <c r="G127" t="s">
        <v>11</v>
      </c>
      <c r="H127" t="s">
        <v>12</v>
      </c>
      <c r="I127">
        <v>1993</v>
      </c>
    </row>
    <row r="128" spans="1:9" x14ac:dyDescent="0.35">
      <c r="A128">
        <v>842093</v>
      </c>
      <c r="B128" s="12">
        <v>42770.779942129629</v>
      </c>
      <c r="C128" s="12">
        <v>42770.785219907404</v>
      </c>
      <c r="D128">
        <v>455</v>
      </c>
      <c r="E128" t="s">
        <v>198</v>
      </c>
      <c r="F128" t="s">
        <v>199</v>
      </c>
      <c r="G128" t="s">
        <v>11</v>
      </c>
      <c r="H128" t="s">
        <v>12</v>
      </c>
      <c r="I128">
        <v>1974</v>
      </c>
    </row>
    <row r="129" spans="1:9" x14ac:dyDescent="0.35">
      <c r="A129">
        <v>5664204</v>
      </c>
      <c r="B129" s="12">
        <v>42897.049351851849</v>
      </c>
      <c r="C129" s="12">
        <v>42897.071493055555</v>
      </c>
      <c r="D129">
        <v>1913</v>
      </c>
      <c r="E129" t="s">
        <v>200</v>
      </c>
      <c r="F129" t="s">
        <v>176</v>
      </c>
      <c r="G129" t="s">
        <v>11</v>
      </c>
      <c r="H129" t="s">
        <v>12</v>
      </c>
      <c r="I129">
        <v>1981</v>
      </c>
    </row>
    <row r="130" spans="1:9" x14ac:dyDescent="0.35">
      <c r="A130">
        <v>3789757</v>
      </c>
      <c r="B130" s="12">
        <v>42859.834479166668</v>
      </c>
      <c r="C130" s="12">
        <v>42859.858796296299</v>
      </c>
      <c r="D130">
        <v>2101</v>
      </c>
      <c r="E130" t="s">
        <v>164</v>
      </c>
      <c r="F130" t="s">
        <v>201</v>
      </c>
      <c r="G130" t="s">
        <v>11</v>
      </c>
      <c r="H130" t="s">
        <v>12</v>
      </c>
      <c r="I130">
        <v>1990</v>
      </c>
    </row>
    <row r="131" spans="1:9" x14ac:dyDescent="0.35">
      <c r="A131">
        <v>5351922</v>
      </c>
      <c r="B131" s="12">
        <v>42891.733981481484</v>
      </c>
      <c r="C131" s="12">
        <v>42891.754293981481</v>
      </c>
      <c r="D131">
        <v>1754</v>
      </c>
      <c r="E131" t="s">
        <v>202</v>
      </c>
      <c r="F131" t="s">
        <v>203</v>
      </c>
      <c r="G131" t="s">
        <v>11</v>
      </c>
      <c r="H131" t="s">
        <v>12</v>
      </c>
      <c r="I131">
        <v>1987</v>
      </c>
    </row>
    <row r="132" spans="1:9" x14ac:dyDescent="0.35">
      <c r="A132">
        <v>4776884</v>
      </c>
      <c r="B132" s="12">
        <v>42879.830694444441</v>
      </c>
      <c r="C132" s="12">
        <v>42879.851435185185</v>
      </c>
      <c r="D132">
        <v>1792</v>
      </c>
      <c r="E132" t="s">
        <v>204</v>
      </c>
      <c r="F132" t="s">
        <v>205</v>
      </c>
      <c r="G132" t="s">
        <v>11</v>
      </c>
      <c r="H132" t="s">
        <v>12</v>
      </c>
      <c r="I132">
        <v>1963</v>
      </c>
    </row>
    <row r="133" spans="1:9" x14ac:dyDescent="0.35">
      <c r="A133">
        <v>6224775</v>
      </c>
      <c r="B133" s="12">
        <v>42907.490624999999</v>
      </c>
      <c r="C133" s="12">
        <v>42907.500578703701</v>
      </c>
      <c r="D133">
        <v>859</v>
      </c>
      <c r="E133" t="s">
        <v>97</v>
      </c>
      <c r="F133" t="s">
        <v>206</v>
      </c>
      <c r="G133" t="s">
        <v>11</v>
      </c>
      <c r="H133" t="s">
        <v>18</v>
      </c>
      <c r="I133">
        <v>1960</v>
      </c>
    </row>
    <row r="134" spans="1:9" x14ac:dyDescent="0.35">
      <c r="A134">
        <v>6413999</v>
      </c>
      <c r="B134" s="12">
        <v>42910.619849537034</v>
      </c>
      <c r="C134" s="12">
        <v>42910.623611111114</v>
      </c>
      <c r="D134">
        <v>325</v>
      </c>
      <c r="E134" t="s">
        <v>207</v>
      </c>
      <c r="F134" t="s">
        <v>41</v>
      </c>
      <c r="G134" t="s">
        <v>11</v>
      </c>
      <c r="H134" t="s">
        <v>12</v>
      </c>
      <c r="I134">
        <v>1989</v>
      </c>
    </row>
    <row r="135" spans="1:9" x14ac:dyDescent="0.35">
      <c r="A135">
        <v>3028133</v>
      </c>
      <c r="B135" s="12">
        <v>42844.284571759257</v>
      </c>
      <c r="C135" s="12">
        <v>42844.286863425928</v>
      </c>
      <c r="D135">
        <v>198</v>
      </c>
      <c r="E135" t="s">
        <v>113</v>
      </c>
      <c r="F135" t="s">
        <v>138</v>
      </c>
      <c r="G135" t="s">
        <v>11</v>
      </c>
      <c r="H135" t="s">
        <v>12</v>
      </c>
      <c r="I135">
        <v>1980</v>
      </c>
    </row>
    <row r="136" spans="1:9" x14ac:dyDescent="0.35">
      <c r="A136">
        <v>3229794</v>
      </c>
      <c r="B136" s="12">
        <v>42848.751712962963</v>
      </c>
      <c r="C136" s="12">
        <v>42848.761388888888</v>
      </c>
      <c r="D136">
        <v>835</v>
      </c>
      <c r="E136" t="s">
        <v>170</v>
      </c>
      <c r="F136" t="s">
        <v>208</v>
      </c>
      <c r="G136" t="s">
        <v>11</v>
      </c>
      <c r="H136" t="s">
        <v>12</v>
      </c>
      <c r="I136">
        <v>1964</v>
      </c>
    </row>
    <row r="137" spans="1:9" x14ac:dyDescent="0.35">
      <c r="A137">
        <v>1297870</v>
      </c>
      <c r="B137" s="12">
        <v>42789.338587962964</v>
      </c>
      <c r="C137" s="12">
        <v>42789.344502314816</v>
      </c>
      <c r="D137">
        <v>511</v>
      </c>
      <c r="E137" t="s">
        <v>209</v>
      </c>
      <c r="F137" t="s">
        <v>127</v>
      </c>
      <c r="G137" t="s">
        <v>11</v>
      </c>
      <c r="H137" t="s">
        <v>12</v>
      </c>
      <c r="I137">
        <v>1981</v>
      </c>
    </row>
    <row r="138" spans="1:9" x14ac:dyDescent="0.35">
      <c r="A138">
        <v>1779232</v>
      </c>
      <c r="B138" s="12">
        <v>42803.478703703702</v>
      </c>
      <c r="C138" s="12">
        <v>42803.485289351855</v>
      </c>
      <c r="D138">
        <v>569</v>
      </c>
      <c r="E138" t="s">
        <v>210</v>
      </c>
      <c r="F138" t="s">
        <v>211</v>
      </c>
      <c r="G138" t="s">
        <v>11</v>
      </c>
      <c r="H138" t="s">
        <v>12</v>
      </c>
      <c r="I138">
        <v>1993</v>
      </c>
    </row>
    <row r="139" spans="1:9" x14ac:dyDescent="0.35">
      <c r="A139">
        <v>1669014</v>
      </c>
      <c r="B139" s="12">
        <v>42800.498506944445</v>
      </c>
      <c r="C139" s="12">
        <v>42800.518020833333</v>
      </c>
      <c r="D139">
        <v>1686</v>
      </c>
      <c r="E139" t="s">
        <v>212</v>
      </c>
      <c r="F139" t="s">
        <v>213</v>
      </c>
      <c r="G139" t="s">
        <v>28</v>
      </c>
    </row>
    <row r="140" spans="1:9" x14ac:dyDescent="0.35">
      <c r="A140">
        <v>6170127</v>
      </c>
      <c r="B140" s="12">
        <v>42906.670775462961</v>
      </c>
      <c r="C140" s="12">
        <v>42906.687731481485</v>
      </c>
      <c r="D140">
        <v>1464</v>
      </c>
      <c r="E140" t="s">
        <v>214</v>
      </c>
      <c r="F140" t="s">
        <v>138</v>
      </c>
      <c r="G140" t="s">
        <v>11</v>
      </c>
      <c r="H140" t="s">
        <v>12</v>
      </c>
      <c r="I140">
        <v>1968</v>
      </c>
    </row>
    <row r="141" spans="1:9" x14ac:dyDescent="0.35">
      <c r="A141">
        <v>3712090</v>
      </c>
      <c r="B141" s="12">
        <v>42858.680590277778</v>
      </c>
      <c r="C141" s="12">
        <v>42858.733287037037</v>
      </c>
      <c r="D141">
        <v>4552</v>
      </c>
      <c r="E141" t="s">
        <v>103</v>
      </c>
      <c r="F141" t="s">
        <v>215</v>
      </c>
      <c r="G141" t="s">
        <v>28</v>
      </c>
    </row>
    <row r="142" spans="1:9" x14ac:dyDescent="0.35">
      <c r="A142">
        <v>5529352</v>
      </c>
      <c r="B142" s="12">
        <v>42894.801863425928</v>
      </c>
      <c r="C142" s="12">
        <v>42894.823958333334</v>
      </c>
      <c r="D142">
        <v>1909</v>
      </c>
      <c r="E142" t="s">
        <v>112</v>
      </c>
      <c r="F142" t="s">
        <v>216</v>
      </c>
      <c r="G142" t="s">
        <v>28</v>
      </c>
    </row>
    <row r="143" spans="1:9" x14ac:dyDescent="0.35">
      <c r="A143">
        <v>6467971</v>
      </c>
      <c r="B143" s="12">
        <v>42911.606585648151</v>
      </c>
      <c r="C143" s="12">
        <v>42911.623703703706</v>
      </c>
      <c r="D143">
        <v>1479</v>
      </c>
      <c r="E143" t="s">
        <v>217</v>
      </c>
      <c r="F143" t="s">
        <v>218</v>
      </c>
      <c r="G143" t="s">
        <v>28</v>
      </c>
    </row>
    <row r="144" spans="1:9" x14ac:dyDescent="0.35">
      <c r="A144">
        <v>6353718</v>
      </c>
      <c r="B144" s="12">
        <v>42909.444421296299</v>
      </c>
      <c r="C144" s="12">
        <v>42909.448310185187</v>
      </c>
      <c r="D144">
        <v>335</v>
      </c>
      <c r="E144" t="s">
        <v>173</v>
      </c>
      <c r="F144" t="s">
        <v>219</v>
      </c>
      <c r="G144" t="s">
        <v>11</v>
      </c>
      <c r="H144" t="s">
        <v>18</v>
      </c>
      <c r="I144">
        <v>1968</v>
      </c>
    </row>
    <row r="145" spans="1:9" x14ac:dyDescent="0.35">
      <c r="A145">
        <v>775802</v>
      </c>
      <c r="B145" s="12">
        <v>42768.512800925928</v>
      </c>
      <c r="C145" s="12">
        <v>42768.5155787037</v>
      </c>
      <c r="D145">
        <v>239</v>
      </c>
      <c r="E145" t="s">
        <v>220</v>
      </c>
      <c r="F145" t="s">
        <v>221</v>
      </c>
      <c r="G145" t="s">
        <v>11</v>
      </c>
      <c r="H145" t="s">
        <v>12</v>
      </c>
      <c r="I145">
        <v>1997</v>
      </c>
    </row>
    <row r="146" spans="1:9" x14ac:dyDescent="0.35">
      <c r="A146">
        <v>836946</v>
      </c>
      <c r="B146" s="12">
        <v>42770.631203703706</v>
      </c>
      <c r="C146" s="12">
        <v>42770.636412037034</v>
      </c>
      <c r="D146">
        <v>449</v>
      </c>
      <c r="E146" t="s">
        <v>222</v>
      </c>
      <c r="F146" t="s">
        <v>151</v>
      </c>
      <c r="G146" t="s">
        <v>11</v>
      </c>
      <c r="H146" t="s">
        <v>12</v>
      </c>
      <c r="I146">
        <v>1978</v>
      </c>
    </row>
    <row r="147" spans="1:9" x14ac:dyDescent="0.35">
      <c r="A147">
        <v>2432181</v>
      </c>
      <c r="B147" s="12">
        <v>42831.30609953704</v>
      </c>
      <c r="C147" s="12">
        <v>42831.307037037041</v>
      </c>
      <c r="D147">
        <v>81</v>
      </c>
      <c r="E147" t="s">
        <v>223</v>
      </c>
      <c r="F147" t="s">
        <v>221</v>
      </c>
      <c r="G147" t="s">
        <v>11</v>
      </c>
      <c r="H147" t="s">
        <v>12</v>
      </c>
      <c r="I147">
        <v>1992</v>
      </c>
    </row>
    <row r="148" spans="1:9" x14ac:dyDescent="0.35">
      <c r="A148">
        <v>6647928</v>
      </c>
      <c r="B148" s="12">
        <v>42914.490983796299</v>
      </c>
      <c r="C148" s="12">
        <v>42914.498159722221</v>
      </c>
      <c r="D148">
        <v>619</v>
      </c>
      <c r="E148" t="s">
        <v>76</v>
      </c>
      <c r="F148" t="s">
        <v>221</v>
      </c>
      <c r="G148" t="s">
        <v>11</v>
      </c>
      <c r="H148" t="s">
        <v>12</v>
      </c>
      <c r="I148">
        <v>1986</v>
      </c>
    </row>
    <row r="149" spans="1:9" x14ac:dyDescent="0.35">
      <c r="A149">
        <v>6171939</v>
      </c>
      <c r="B149" s="12">
        <v>42906.69091435185</v>
      </c>
      <c r="C149" s="12">
        <v>42906.715590277781</v>
      </c>
      <c r="D149">
        <v>2132</v>
      </c>
      <c r="E149" t="s">
        <v>224</v>
      </c>
      <c r="F149" t="s">
        <v>225</v>
      </c>
      <c r="G149" t="s">
        <v>11</v>
      </c>
      <c r="H149" t="s">
        <v>18</v>
      </c>
      <c r="I149">
        <v>1977</v>
      </c>
    </row>
    <row r="150" spans="1:9" x14ac:dyDescent="0.35">
      <c r="A150">
        <v>4837234</v>
      </c>
      <c r="B150" s="12">
        <v>42881.704236111109</v>
      </c>
      <c r="C150" s="12">
        <v>42881.719027777777</v>
      </c>
      <c r="D150">
        <v>1278</v>
      </c>
      <c r="E150" t="s">
        <v>112</v>
      </c>
      <c r="F150" t="s">
        <v>32</v>
      </c>
      <c r="G150" t="s">
        <v>11</v>
      </c>
      <c r="H150" t="s">
        <v>12</v>
      </c>
      <c r="I150">
        <v>1967</v>
      </c>
    </row>
    <row r="151" spans="1:9" x14ac:dyDescent="0.35">
      <c r="A151">
        <v>5478620</v>
      </c>
      <c r="B151" s="12">
        <v>42894.264421296299</v>
      </c>
      <c r="C151" s="12">
        <v>42894.265763888892</v>
      </c>
      <c r="D151">
        <v>116</v>
      </c>
      <c r="E151" t="s">
        <v>180</v>
      </c>
      <c r="F151" t="s">
        <v>146</v>
      </c>
      <c r="G151" t="s">
        <v>11</v>
      </c>
      <c r="H151" t="s">
        <v>12</v>
      </c>
      <c r="I151">
        <v>1990</v>
      </c>
    </row>
    <row r="152" spans="1:9" x14ac:dyDescent="0.35">
      <c r="A152">
        <v>72902</v>
      </c>
      <c r="B152" s="12">
        <v>42739.960381944446</v>
      </c>
      <c r="C152" s="12">
        <v>42739.961944444447</v>
      </c>
      <c r="D152">
        <v>135</v>
      </c>
      <c r="E152" t="s">
        <v>197</v>
      </c>
      <c r="F152" t="s">
        <v>30</v>
      </c>
      <c r="G152" t="s">
        <v>11</v>
      </c>
      <c r="H152" t="s">
        <v>12</v>
      </c>
      <c r="I152">
        <v>1991</v>
      </c>
    </row>
    <row r="153" spans="1:9" x14ac:dyDescent="0.35">
      <c r="A153">
        <v>2142023</v>
      </c>
      <c r="B153" s="12">
        <v>42822.376631944448</v>
      </c>
      <c r="C153" s="12">
        <v>42822.380011574074</v>
      </c>
      <c r="D153">
        <v>292</v>
      </c>
      <c r="E153" t="s">
        <v>153</v>
      </c>
      <c r="F153" t="s">
        <v>226</v>
      </c>
      <c r="G153" t="s">
        <v>11</v>
      </c>
      <c r="H153" t="s">
        <v>12</v>
      </c>
      <c r="I153">
        <v>1986</v>
      </c>
    </row>
    <row r="154" spans="1:9" x14ac:dyDescent="0.35">
      <c r="A154">
        <v>5644756</v>
      </c>
      <c r="B154" s="12">
        <v>42896.716354166667</v>
      </c>
      <c r="C154" s="12">
        <v>42896.731273148151</v>
      </c>
      <c r="D154">
        <v>1288</v>
      </c>
      <c r="E154" t="s">
        <v>176</v>
      </c>
      <c r="F154" t="s">
        <v>227</v>
      </c>
      <c r="G154" t="s">
        <v>11</v>
      </c>
      <c r="H154" t="s">
        <v>12</v>
      </c>
      <c r="I154">
        <v>1976</v>
      </c>
    </row>
    <row r="155" spans="1:9" x14ac:dyDescent="0.35">
      <c r="A155">
        <v>6672567</v>
      </c>
      <c r="B155" s="12">
        <v>42914.753067129626</v>
      </c>
      <c r="C155" s="12">
        <v>42914.756747685184</v>
      </c>
      <c r="D155">
        <v>317</v>
      </c>
      <c r="E155" t="s">
        <v>10</v>
      </c>
      <c r="F155" t="s">
        <v>228</v>
      </c>
      <c r="G155" t="s">
        <v>11</v>
      </c>
      <c r="H155" t="s">
        <v>12</v>
      </c>
      <c r="I155">
        <v>1964</v>
      </c>
    </row>
    <row r="156" spans="1:9" x14ac:dyDescent="0.35">
      <c r="A156">
        <v>233335</v>
      </c>
      <c r="B156" s="12">
        <v>42747.721342592595</v>
      </c>
      <c r="C156" s="12">
        <v>42747.735868055555</v>
      </c>
      <c r="D156">
        <v>1255</v>
      </c>
      <c r="E156" t="s">
        <v>226</v>
      </c>
      <c r="F156" t="s">
        <v>170</v>
      </c>
      <c r="G156" t="s">
        <v>11</v>
      </c>
      <c r="H156" t="s">
        <v>12</v>
      </c>
      <c r="I156">
        <v>1981</v>
      </c>
    </row>
    <row r="157" spans="1:9" x14ac:dyDescent="0.35">
      <c r="A157">
        <v>1884535</v>
      </c>
      <c r="B157" s="12">
        <v>42811.458807870367</v>
      </c>
      <c r="C157" s="12">
        <v>42811.464641203704</v>
      </c>
      <c r="D157">
        <v>503</v>
      </c>
      <c r="E157" t="s">
        <v>229</v>
      </c>
      <c r="F157" t="s">
        <v>114</v>
      </c>
      <c r="G157" t="s">
        <v>11</v>
      </c>
      <c r="H157" t="s">
        <v>12</v>
      </c>
      <c r="I157">
        <v>1987</v>
      </c>
    </row>
    <row r="158" spans="1:9" x14ac:dyDescent="0.35">
      <c r="A158">
        <v>5321258</v>
      </c>
      <c r="B158" s="12">
        <v>42891.339479166665</v>
      </c>
      <c r="C158" s="12">
        <v>42891.360451388886</v>
      </c>
      <c r="D158">
        <v>1812</v>
      </c>
      <c r="E158" t="s">
        <v>230</v>
      </c>
      <c r="F158" t="s">
        <v>226</v>
      </c>
      <c r="G158" t="s">
        <v>11</v>
      </c>
      <c r="H158" t="s">
        <v>12</v>
      </c>
      <c r="I158">
        <v>1969</v>
      </c>
    </row>
    <row r="159" spans="1:9" x14ac:dyDescent="0.35">
      <c r="A159">
        <v>3744138</v>
      </c>
      <c r="B159" s="12">
        <v>42859.332592592589</v>
      </c>
      <c r="C159" s="12">
        <v>42859.340138888889</v>
      </c>
      <c r="D159">
        <v>651</v>
      </c>
      <c r="E159" t="s">
        <v>231</v>
      </c>
      <c r="F159" t="s">
        <v>232</v>
      </c>
      <c r="G159" t="s">
        <v>11</v>
      </c>
      <c r="H159" t="s">
        <v>12</v>
      </c>
      <c r="I159">
        <v>1973</v>
      </c>
    </row>
    <row r="160" spans="1:9" x14ac:dyDescent="0.35">
      <c r="A160">
        <v>3018843</v>
      </c>
      <c r="B160" s="12">
        <v>42843.802523148152</v>
      </c>
      <c r="C160" s="12">
        <v>42843.821261574078</v>
      </c>
      <c r="D160">
        <v>1619</v>
      </c>
      <c r="E160" t="s">
        <v>74</v>
      </c>
      <c r="F160" t="s">
        <v>196</v>
      </c>
      <c r="G160" t="s">
        <v>11</v>
      </c>
      <c r="H160" t="s">
        <v>18</v>
      </c>
      <c r="I160">
        <v>1980</v>
      </c>
    </row>
    <row r="161" spans="1:9" x14ac:dyDescent="0.35">
      <c r="A161">
        <v>2316085</v>
      </c>
      <c r="B161" s="12">
        <v>42828.351909722223</v>
      </c>
      <c r="C161" s="12">
        <v>42828.359675925924</v>
      </c>
      <c r="D161">
        <v>670</v>
      </c>
      <c r="E161" t="s">
        <v>60</v>
      </c>
      <c r="F161" t="s">
        <v>186</v>
      </c>
      <c r="G161" t="s">
        <v>11</v>
      </c>
      <c r="H161" t="s">
        <v>12</v>
      </c>
      <c r="I161">
        <v>1979</v>
      </c>
    </row>
    <row r="162" spans="1:9" x14ac:dyDescent="0.35">
      <c r="A162">
        <v>5887645</v>
      </c>
      <c r="B162" s="12">
        <v>42900.863009259258</v>
      </c>
      <c r="C162" s="12">
        <v>42900.879942129628</v>
      </c>
      <c r="D162">
        <v>1462</v>
      </c>
      <c r="E162" t="s">
        <v>201</v>
      </c>
      <c r="F162" t="s">
        <v>186</v>
      </c>
      <c r="G162" t="s">
        <v>11</v>
      </c>
      <c r="H162" t="s">
        <v>18</v>
      </c>
      <c r="I162">
        <v>1983</v>
      </c>
    </row>
    <row r="163" spans="1:9" x14ac:dyDescent="0.35">
      <c r="A163">
        <v>3013856</v>
      </c>
      <c r="B163" s="12">
        <v>42843.762314814812</v>
      </c>
      <c r="C163" s="12">
        <v>42843.770312499997</v>
      </c>
      <c r="D163">
        <v>690</v>
      </c>
      <c r="E163" t="s">
        <v>233</v>
      </c>
      <c r="F163" t="s">
        <v>101</v>
      </c>
      <c r="G163" t="s">
        <v>11</v>
      </c>
      <c r="H163" t="s">
        <v>12</v>
      </c>
      <c r="I163">
        <v>1960</v>
      </c>
    </row>
    <row r="164" spans="1:9" x14ac:dyDescent="0.35">
      <c r="A164">
        <v>6351515</v>
      </c>
      <c r="B164" s="12">
        <v>42909.409745370373</v>
      </c>
      <c r="C164" s="12">
        <v>42909.419351851851</v>
      </c>
      <c r="D164">
        <v>829</v>
      </c>
      <c r="E164" t="s">
        <v>188</v>
      </c>
      <c r="F164" t="s">
        <v>234</v>
      </c>
      <c r="G164" t="s">
        <v>11</v>
      </c>
      <c r="H164" t="s">
        <v>12</v>
      </c>
      <c r="I164">
        <v>1980</v>
      </c>
    </row>
    <row r="165" spans="1:9" x14ac:dyDescent="0.35">
      <c r="A165">
        <v>5825054</v>
      </c>
      <c r="B165" s="12">
        <v>42899.83221064815</v>
      </c>
      <c r="C165" s="12">
        <v>42899.838993055557</v>
      </c>
      <c r="D165">
        <v>585</v>
      </c>
      <c r="E165" t="s">
        <v>158</v>
      </c>
      <c r="F165" t="s">
        <v>41</v>
      </c>
      <c r="G165" t="s">
        <v>11</v>
      </c>
      <c r="H165" t="s">
        <v>12</v>
      </c>
      <c r="I165">
        <v>1963</v>
      </c>
    </row>
    <row r="166" spans="1:9" x14ac:dyDescent="0.35">
      <c r="A166">
        <v>6730027</v>
      </c>
      <c r="B166" s="12">
        <v>42915.697106481479</v>
      </c>
      <c r="C166" s="12">
        <v>42915.699988425928</v>
      </c>
      <c r="D166">
        <v>249</v>
      </c>
      <c r="E166" t="s">
        <v>235</v>
      </c>
      <c r="F166" t="s">
        <v>171</v>
      </c>
      <c r="G166" t="s">
        <v>11</v>
      </c>
      <c r="H166" t="s">
        <v>12</v>
      </c>
      <c r="I166">
        <v>1977</v>
      </c>
    </row>
    <row r="167" spans="1:9" x14ac:dyDescent="0.35">
      <c r="A167">
        <v>1826417</v>
      </c>
      <c r="B167" s="12">
        <v>42804.968923611108</v>
      </c>
      <c r="C167" s="12">
        <v>42804.978703703702</v>
      </c>
      <c r="D167">
        <v>844</v>
      </c>
      <c r="E167" t="s">
        <v>27</v>
      </c>
      <c r="F167" t="s">
        <v>236</v>
      </c>
      <c r="G167" t="s">
        <v>11</v>
      </c>
      <c r="I167">
        <v>1977</v>
      </c>
    </row>
    <row r="168" spans="1:9" x14ac:dyDescent="0.35">
      <c r="A168">
        <v>968783</v>
      </c>
      <c r="B168" s="12">
        <v>42777.650335648148</v>
      </c>
      <c r="C168" s="12">
        <v>42777.660567129627</v>
      </c>
      <c r="D168">
        <v>883</v>
      </c>
      <c r="E168" t="s">
        <v>237</v>
      </c>
      <c r="F168" t="s">
        <v>71</v>
      </c>
      <c r="G168" t="s">
        <v>11</v>
      </c>
      <c r="H168" t="s">
        <v>12</v>
      </c>
      <c r="I168">
        <v>1973</v>
      </c>
    </row>
    <row r="169" spans="1:9" x14ac:dyDescent="0.35">
      <c r="A169">
        <v>5298343</v>
      </c>
      <c r="B169" s="12">
        <v>42890.611851851849</v>
      </c>
      <c r="C169" s="12">
        <v>42890.617754629631</v>
      </c>
      <c r="D169">
        <v>509</v>
      </c>
      <c r="E169" t="s">
        <v>25</v>
      </c>
      <c r="F169" t="s">
        <v>238</v>
      </c>
      <c r="G169" t="s">
        <v>11</v>
      </c>
      <c r="H169" t="s">
        <v>18</v>
      </c>
      <c r="I169">
        <v>1967</v>
      </c>
    </row>
    <row r="170" spans="1:9" x14ac:dyDescent="0.35">
      <c r="A170">
        <v>13703</v>
      </c>
      <c r="B170" s="12">
        <v>42736.80064814815</v>
      </c>
      <c r="C170" s="12">
        <v>42736.813703703701</v>
      </c>
      <c r="D170">
        <v>1127</v>
      </c>
      <c r="E170" t="s">
        <v>66</v>
      </c>
      <c r="F170" t="s">
        <v>230</v>
      </c>
      <c r="G170" t="s">
        <v>28</v>
      </c>
    </row>
    <row r="171" spans="1:9" x14ac:dyDescent="0.35">
      <c r="A171">
        <v>3134620</v>
      </c>
      <c r="B171" s="12">
        <v>42846.626736111109</v>
      </c>
      <c r="C171" s="12">
        <v>42846.630706018521</v>
      </c>
      <c r="D171">
        <v>342</v>
      </c>
      <c r="E171" t="s">
        <v>159</v>
      </c>
      <c r="F171" t="s">
        <v>239</v>
      </c>
      <c r="G171" t="s">
        <v>11</v>
      </c>
      <c r="H171" t="s">
        <v>12</v>
      </c>
      <c r="I171">
        <v>1971</v>
      </c>
    </row>
    <row r="172" spans="1:9" x14ac:dyDescent="0.35">
      <c r="A172">
        <v>6225518</v>
      </c>
      <c r="B172" s="12">
        <v>42907.501770833333</v>
      </c>
      <c r="C172" s="12">
        <v>42907.506238425929</v>
      </c>
      <c r="D172">
        <v>386</v>
      </c>
      <c r="E172" t="s">
        <v>240</v>
      </c>
      <c r="F172" t="s">
        <v>142</v>
      </c>
      <c r="G172" t="s">
        <v>11</v>
      </c>
      <c r="H172" t="s">
        <v>18</v>
      </c>
      <c r="I172">
        <v>1978</v>
      </c>
    </row>
    <row r="173" spans="1:9" x14ac:dyDescent="0.35">
      <c r="A173">
        <v>6041709</v>
      </c>
      <c r="B173" s="12">
        <v>42903.782210648147</v>
      </c>
      <c r="C173" s="12">
        <v>42903.787719907406</v>
      </c>
      <c r="D173">
        <v>476</v>
      </c>
      <c r="E173" t="s">
        <v>13</v>
      </c>
      <c r="F173" t="s">
        <v>241</v>
      </c>
      <c r="G173" t="s">
        <v>11</v>
      </c>
      <c r="H173" t="s">
        <v>18</v>
      </c>
      <c r="I173">
        <v>1979</v>
      </c>
    </row>
    <row r="174" spans="1:9" x14ac:dyDescent="0.35">
      <c r="A174">
        <v>3288188</v>
      </c>
      <c r="B174" s="12">
        <v>42849.981817129628</v>
      </c>
      <c r="C174" s="12">
        <v>42849.990428240744</v>
      </c>
      <c r="D174">
        <v>744</v>
      </c>
      <c r="E174" t="s">
        <v>188</v>
      </c>
      <c r="F174" t="s">
        <v>242</v>
      </c>
      <c r="G174" t="s">
        <v>11</v>
      </c>
      <c r="H174" t="s">
        <v>12</v>
      </c>
      <c r="I174">
        <v>1986</v>
      </c>
    </row>
    <row r="175" spans="1:9" x14ac:dyDescent="0.35">
      <c r="A175">
        <v>699264</v>
      </c>
      <c r="B175" s="12">
        <v>42765.854120370372</v>
      </c>
      <c r="C175" s="12">
        <v>42765.863576388889</v>
      </c>
      <c r="D175">
        <v>817</v>
      </c>
      <c r="E175" t="s">
        <v>113</v>
      </c>
      <c r="F175" t="s">
        <v>240</v>
      </c>
      <c r="G175" t="s">
        <v>11</v>
      </c>
      <c r="H175" t="s">
        <v>12</v>
      </c>
      <c r="I175">
        <v>1986</v>
      </c>
    </row>
    <row r="176" spans="1:9" x14ac:dyDescent="0.35">
      <c r="A176">
        <v>5560849</v>
      </c>
      <c r="B176" s="12">
        <v>42895.488935185182</v>
      </c>
      <c r="C176" s="12">
        <v>42895.507349537038</v>
      </c>
      <c r="D176">
        <v>1591</v>
      </c>
      <c r="E176" t="s">
        <v>159</v>
      </c>
      <c r="F176" t="s">
        <v>243</v>
      </c>
      <c r="G176" t="s">
        <v>28</v>
      </c>
      <c r="H176" t="s">
        <v>12</v>
      </c>
      <c r="I176">
        <v>1985</v>
      </c>
    </row>
    <row r="177" spans="1:9" x14ac:dyDescent="0.35">
      <c r="A177">
        <v>5514258</v>
      </c>
      <c r="B177" s="12">
        <v>42894.702245370368</v>
      </c>
      <c r="C177" s="12">
        <v>42894.712442129632</v>
      </c>
      <c r="D177">
        <v>881</v>
      </c>
      <c r="E177" t="s">
        <v>89</v>
      </c>
      <c r="F177" t="s">
        <v>185</v>
      </c>
      <c r="G177" t="s">
        <v>11</v>
      </c>
      <c r="H177" t="s">
        <v>12</v>
      </c>
      <c r="I177">
        <v>1971</v>
      </c>
    </row>
    <row r="178" spans="1:9" x14ac:dyDescent="0.35">
      <c r="A178">
        <v>2296986</v>
      </c>
      <c r="B178" s="12">
        <v>42827.708472222221</v>
      </c>
      <c r="C178" s="12">
        <v>42827.709351851852</v>
      </c>
      <c r="D178">
        <v>75</v>
      </c>
      <c r="E178" t="s">
        <v>178</v>
      </c>
      <c r="F178" t="s">
        <v>48</v>
      </c>
      <c r="G178" t="s">
        <v>11</v>
      </c>
      <c r="H178" t="s">
        <v>12</v>
      </c>
      <c r="I178">
        <v>1990</v>
      </c>
    </row>
    <row r="179" spans="1:9" x14ac:dyDescent="0.35">
      <c r="A179">
        <v>6398130</v>
      </c>
      <c r="B179" s="12">
        <v>42910.463090277779</v>
      </c>
      <c r="C179" s="12">
        <v>42910.465266203704</v>
      </c>
      <c r="D179">
        <v>187</v>
      </c>
      <c r="E179" t="s">
        <v>144</v>
      </c>
      <c r="F179" t="s">
        <v>215</v>
      </c>
      <c r="G179" t="s">
        <v>11</v>
      </c>
      <c r="H179" t="s">
        <v>12</v>
      </c>
      <c r="I179">
        <v>1973</v>
      </c>
    </row>
    <row r="180" spans="1:9" x14ac:dyDescent="0.35">
      <c r="A180">
        <v>2548859</v>
      </c>
      <c r="B180" s="12">
        <v>42834.684652777774</v>
      </c>
      <c r="C180" s="12">
        <v>42834.698275462964</v>
      </c>
      <c r="D180">
        <v>1177</v>
      </c>
      <c r="E180" t="s">
        <v>244</v>
      </c>
      <c r="F180" t="s">
        <v>113</v>
      </c>
      <c r="G180" t="s">
        <v>11</v>
      </c>
      <c r="H180" t="s">
        <v>12</v>
      </c>
      <c r="I180">
        <v>1992</v>
      </c>
    </row>
    <row r="181" spans="1:9" x14ac:dyDescent="0.35">
      <c r="A181">
        <v>2481285</v>
      </c>
      <c r="B181" s="12">
        <v>42832.825474537036</v>
      </c>
      <c r="C181" s="12">
        <v>42832.829004629632</v>
      </c>
      <c r="D181">
        <v>304</v>
      </c>
      <c r="E181" t="s">
        <v>59</v>
      </c>
      <c r="F181" t="s">
        <v>60</v>
      </c>
      <c r="G181" t="s">
        <v>11</v>
      </c>
      <c r="H181" t="s">
        <v>12</v>
      </c>
      <c r="I181">
        <v>1985</v>
      </c>
    </row>
    <row r="182" spans="1:9" x14ac:dyDescent="0.35">
      <c r="A182">
        <v>3777400</v>
      </c>
      <c r="B182" s="12">
        <v>42859.730543981481</v>
      </c>
      <c r="C182" s="12">
        <v>42859.733032407406</v>
      </c>
      <c r="D182">
        <v>215</v>
      </c>
      <c r="E182" t="s">
        <v>187</v>
      </c>
      <c r="F182" t="s">
        <v>245</v>
      </c>
      <c r="G182" t="s">
        <v>11</v>
      </c>
      <c r="H182" t="s">
        <v>12</v>
      </c>
      <c r="I182">
        <v>1953</v>
      </c>
    </row>
    <row r="183" spans="1:9" x14ac:dyDescent="0.35">
      <c r="A183">
        <v>2160966</v>
      </c>
      <c r="B183" s="12">
        <v>42823.333287037036</v>
      </c>
      <c r="C183" s="12">
        <v>42823.339432870373</v>
      </c>
      <c r="D183">
        <v>531</v>
      </c>
      <c r="E183" t="s">
        <v>246</v>
      </c>
      <c r="F183" t="s">
        <v>27</v>
      </c>
      <c r="G183" t="s">
        <v>11</v>
      </c>
      <c r="H183" t="s">
        <v>12</v>
      </c>
      <c r="I183">
        <v>1971</v>
      </c>
    </row>
    <row r="184" spans="1:9" x14ac:dyDescent="0.35">
      <c r="A184">
        <v>5897459</v>
      </c>
      <c r="B184" s="12">
        <v>42901.295706018522</v>
      </c>
      <c r="C184" s="12">
        <v>42901.303981481484</v>
      </c>
      <c r="D184">
        <v>714</v>
      </c>
      <c r="E184" t="s">
        <v>247</v>
      </c>
      <c r="F184" t="s">
        <v>212</v>
      </c>
      <c r="G184" t="s">
        <v>11</v>
      </c>
      <c r="H184" t="s">
        <v>12</v>
      </c>
      <c r="I184">
        <v>1954</v>
      </c>
    </row>
    <row r="185" spans="1:9" x14ac:dyDescent="0.35">
      <c r="A185">
        <v>6441021</v>
      </c>
      <c r="B185" s="12">
        <v>42910.931793981479</v>
      </c>
      <c r="C185" s="12">
        <v>42910.945347222223</v>
      </c>
      <c r="D185">
        <v>1171</v>
      </c>
      <c r="E185" t="s">
        <v>196</v>
      </c>
      <c r="F185" t="s">
        <v>85</v>
      </c>
      <c r="G185" t="s">
        <v>28</v>
      </c>
    </row>
    <row r="186" spans="1:9" x14ac:dyDescent="0.35">
      <c r="A186">
        <v>6637712</v>
      </c>
      <c r="B186" s="12">
        <v>42914.367569444446</v>
      </c>
      <c r="C186" s="12">
        <v>42914.384988425925</v>
      </c>
      <c r="D186">
        <v>1505</v>
      </c>
      <c r="E186" t="s">
        <v>77</v>
      </c>
      <c r="F186" t="s">
        <v>169</v>
      </c>
      <c r="G186" t="s">
        <v>11</v>
      </c>
      <c r="H186" t="s">
        <v>12</v>
      </c>
      <c r="I186">
        <v>1958</v>
      </c>
    </row>
    <row r="187" spans="1:9" x14ac:dyDescent="0.35">
      <c r="A187">
        <v>656884</v>
      </c>
      <c r="B187" s="12">
        <v>42764.538321759261</v>
      </c>
      <c r="C187" s="12">
        <v>42764.541388888887</v>
      </c>
      <c r="D187">
        <v>264</v>
      </c>
      <c r="E187" t="s">
        <v>248</v>
      </c>
      <c r="F187" t="s">
        <v>249</v>
      </c>
      <c r="G187" t="s">
        <v>11</v>
      </c>
      <c r="H187" t="s">
        <v>18</v>
      </c>
      <c r="I187">
        <v>1993</v>
      </c>
    </row>
    <row r="188" spans="1:9" x14ac:dyDescent="0.35">
      <c r="A188">
        <v>4193308</v>
      </c>
      <c r="B188" s="12">
        <v>42869.463171296295</v>
      </c>
      <c r="C188" s="12">
        <v>42869.468368055554</v>
      </c>
      <c r="D188">
        <v>449</v>
      </c>
      <c r="E188" t="s">
        <v>250</v>
      </c>
      <c r="F188" t="s">
        <v>251</v>
      </c>
      <c r="G188" t="s">
        <v>11</v>
      </c>
      <c r="H188" t="s">
        <v>12</v>
      </c>
      <c r="I188">
        <v>1974</v>
      </c>
    </row>
    <row r="189" spans="1:9" x14ac:dyDescent="0.35">
      <c r="A189">
        <v>2765315</v>
      </c>
      <c r="B189" s="12">
        <v>42838.778298611112</v>
      </c>
      <c r="C189" s="12">
        <v>42838.802337962959</v>
      </c>
      <c r="D189">
        <v>2077</v>
      </c>
      <c r="E189" t="s">
        <v>134</v>
      </c>
      <c r="F189" t="s">
        <v>77</v>
      </c>
      <c r="G189" t="s">
        <v>11</v>
      </c>
      <c r="H189" t="s">
        <v>12</v>
      </c>
      <c r="I189">
        <v>1967</v>
      </c>
    </row>
    <row r="190" spans="1:9" x14ac:dyDescent="0.35">
      <c r="A190">
        <v>2508580</v>
      </c>
      <c r="B190" s="12">
        <v>42833.702152777776</v>
      </c>
      <c r="C190" s="12">
        <v>42833.72314814815</v>
      </c>
      <c r="D190">
        <v>1813</v>
      </c>
      <c r="E190" t="s">
        <v>128</v>
      </c>
      <c r="F190" t="s">
        <v>252</v>
      </c>
      <c r="G190" t="s">
        <v>11</v>
      </c>
      <c r="H190" t="s">
        <v>12</v>
      </c>
      <c r="I190">
        <v>1955</v>
      </c>
    </row>
    <row r="191" spans="1:9" x14ac:dyDescent="0.35">
      <c r="A191">
        <v>1371351</v>
      </c>
      <c r="B191" s="12">
        <v>42790.749710648146</v>
      </c>
      <c r="C191" s="12">
        <v>42790.752152777779</v>
      </c>
      <c r="D191">
        <v>210</v>
      </c>
      <c r="E191" t="s">
        <v>16</v>
      </c>
      <c r="F191" t="s">
        <v>253</v>
      </c>
      <c r="G191" t="s">
        <v>11</v>
      </c>
      <c r="H191" t="s">
        <v>12</v>
      </c>
      <c r="I191">
        <v>1960</v>
      </c>
    </row>
    <row r="192" spans="1:9" x14ac:dyDescent="0.35">
      <c r="A192">
        <v>3800736</v>
      </c>
      <c r="B192" s="12">
        <v>42860.377175925925</v>
      </c>
      <c r="C192" s="12">
        <v>42860.382534722223</v>
      </c>
      <c r="D192">
        <v>463</v>
      </c>
      <c r="E192" t="s">
        <v>254</v>
      </c>
      <c r="F192" t="s">
        <v>255</v>
      </c>
      <c r="G192" t="s">
        <v>11</v>
      </c>
      <c r="H192" t="s">
        <v>12</v>
      </c>
      <c r="I192">
        <v>1987</v>
      </c>
    </row>
    <row r="193" spans="1:9" x14ac:dyDescent="0.35">
      <c r="A193">
        <v>2486890</v>
      </c>
      <c r="B193" s="12">
        <v>42833.376666666663</v>
      </c>
      <c r="C193" s="12">
        <v>42833.389872685184</v>
      </c>
      <c r="D193">
        <v>1141</v>
      </c>
      <c r="E193" t="s">
        <v>256</v>
      </c>
      <c r="F193" t="s">
        <v>120</v>
      </c>
      <c r="G193" t="s">
        <v>28</v>
      </c>
    </row>
    <row r="194" spans="1:9" x14ac:dyDescent="0.35">
      <c r="A194">
        <v>1959438</v>
      </c>
      <c r="B194" s="12">
        <v>42815.768773148149</v>
      </c>
      <c r="C194" s="12">
        <v>42815.782569444447</v>
      </c>
      <c r="D194">
        <v>1191</v>
      </c>
      <c r="E194" t="s">
        <v>257</v>
      </c>
      <c r="F194" t="s">
        <v>186</v>
      </c>
      <c r="G194" t="s">
        <v>11</v>
      </c>
      <c r="H194" t="s">
        <v>12</v>
      </c>
      <c r="I194">
        <v>1990</v>
      </c>
    </row>
    <row r="195" spans="1:9" x14ac:dyDescent="0.35">
      <c r="A195">
        <v>5878947</v>
      </c>
      <c r="B195" s="12">
        <v>42900.781678240739</v>
      </c>
      <c r="C195" s="12">
        <v>42900.807453703703</v>
      </c>
      <c r="D195">
        <v>2226</v>
      </c>
      <c r="E195" t="s">
        <v>258</v>
      </c>
      <c r="F195" t="s">
        <v>259</v>
      </c>
      <c r="G195" t="s">
        <v>11</v>
      </c>
      <c r="H195" t="s">
        <v>12</v>
      </c>
      <c r="I195">
        <v>1986</v>
      </c>
    </row>
    <row r="196" spans="1:9" x14ac:dyDescent="0.35">
      <c r="A196">
        <v>6164224</v>
      </c>
      <c r="B196" s="12">
        <v>42906.590949074074</v>
      </c>
      <c r="C196" s="12">
        <v>42906.597615740742</v>
      </c>
      <c r="D196">
        <v>576</v>
      </c>
      <c r="E196" t="s">
        <v>260</v>
      </c>
      <c r="F196" t="s">
        <v>186</v>
      </c>
      <c r="G196" t="s">
        <v>11</v>
      </c>
      <c r="H196" t="s">
        <v>18</v>
      </c>
      <c r="I196">
        <v>1976</v>
      </c>
    </row>
    <row r="197" spans="1:9" x14ac:dyDescent="0.35">
      <c r="A197">
        <v>4507646</v>
      </c>
      <c r="B197" s="12">
        <v>42874.659930555557</v>
      </c>
      <c r="C197" s="12">
        <v>42874.671655092592</v>
      </c>
      <c r="D197">
        <v>1013</v>
      </c>
      <c r="E197" t="s">
        <v>235</v>
      </c>
      <c r="F197" t="s">
        <v>261</v>
      </c>
      <c r="G197" t="s">
        <v>11</v>
      </c>
      <c r="H197" t="s">
        <v>18</v>
      </c>
      <c r="I197">
        <v>1987</v>
      </c>
    </row>
    <row r="198" spans="1:9" x14ac:dyDescent="0.35">
      <c r="A198">
        <v>3036026</v>
      </c>
      <c r="B198" s="12">
        <v>42844.367546296293</v>
      </c>
      <c r="C198" s="12">
        <v>42844.372557870367</v>
      </c>
      <c r="D198">
        <v>433</v>
      </c>
      <c r="E198" t="s">
        <v>262</v>
      </c>
      <c r="F198" t="s">
        <v>263</v>
      </c>
      <c r="G198" t="s">
        <v>11</v>
      </c>
      <c r="H198" t="s">
        <v>18</v>
      </c>
      <c r="I198">
        <v>1985</v>
      </c>
    </row>
    <row r="199" spans="1:9" x14ac:dyDescent="0.35">
      <c r="A199">
        <v>2320738</v>
      </c>
      <c r="B199" s="12">
        <v>42828.398576388892</v>
      </c>
      <c r="C199" s="12">
        <v>42828.41369212963</v>
      </c>
      <c r="D199">
        <v>1306</v>
      </c>
      <c r="E199" t="s">
        <v>264</v>
      </c>
      <c r="F199" t="s">
        <v>264</v>
      </c>
      <c r="G199" t="s">
        <v>11</v>
      </c>
    </row>
    <row r="200" spans="1:9" x14ac:dyDescent="0.35">
      <c r="A200">
        <v>84306</v>
      </c>
      <c r="B200" s="12">
        <v>42740.497719907406</v>
      </c>
      <c r="C200" s="12">
        <v>42740.501030092593</v>
      </c>
      <c r="D200">
        <v>286</v>
      </c>
      <c r="E200" t="s">
        <v>207</v>
      </c>
      <c r="F200" t="s">
        <v>102</v>
      </c>
      <c r="G200" t="s">
        <v>11</v>
      </c>
      <c r="H200" t="s">
        <v>12</v>
      </c>
      <c r="I200">
        <v>1977</v>
      </c>
    </row>
    <row r="201" spans="1:9" x14ac:dyDescent="0.35">
      <c r="A201">
        <v>228565</v>
      </c>
      <c r="B201" s="12">
        <v>42747.649097222224</v>
      </c>
      <c r="C201" s="12">
        <v>42747.651412037034</v>
      </c>
      <c r="D201">
        <v>200</v>
      </c>
      <c r="E201" t="s">
        <v>265</v>
      </c>
      <c r="F201" t="s">
        <v>266</v>
      </c>
      <c r="G201" t="s">
        <v>11</v>
      </c>
      <c r="H201" t="s">
        <v>12</v>
      </c>
      <c r="I201">
        <v>1974</v>
      </c>
    </row>
    <row r="202" spans="1:9" x14ac:dyDescent="0.35">
      <c r="A202">
        <v>1386254</v>
      </c>
      <c r="B202" s="12">
        <v>42791.39539351852</v>
      </c>
      <c r="C202" s="12">
        <v>42791.398900462962</v>
      </c>
      <c r="D202">
        <v>303</v>
      </c>
      <c r="E202" t="s">
        <v>267</v>
      </c>
      <c r="F202" t="s">
        <v>248</v>
      </c>
      <c r="G202" t="s">
        <v>11</v>
      </c>
      <c r="H202" t="s">
        <v>12</v>
      </c>
      <c r="I202">
        <v>1988</v>
      </c>
    </row>
    <row r="203" spans="1:9" x14ac:dyDescent="0.35">
      <c r="A203">
        <v>6269681</v>
      </c>
      <c r="B203" s="12">
        <v>42907.999340277776</v>
      </c>
      <c r="C203" s="12">
        <v>42908.013865740744</v>
      </c>
      <c r="D203">
        <v>1254</v>
      </c>
      <c r="E203" t="s">
        <v>85</v>
      </c>
      <c r="F203" t="s">
        <v>33</v>
      </c>
      <c r="G203" t="s">
        <v>11</v>
      </c>
      <c r="H203" t="s">
        <v>12</v>
      </c>
      <c r="I203">
        <v>1960</v>
      </c>
    </row>
    <row r="204" spans="1:9" x14ac:dyDescent="0.35">
      <c r="A204">
        <v>6173619</v>
      </c>
      <c r="B204" s="12">
        <v>42906.707303240742</v>
      </c>
      <c r="C204" s="12">
        <v>42906.709699074076</v>
      </c>
      <c r="D204">
        <v>206</v>
      </c>
      <c r="E204" t="s">
        <v>268</v>
      </c>
      <c r="F204" t="s">
        <v>80</v>
      </c>
      <c r="G204" t="s">
        <v>11</v>
      </c>
      <c r="H204" t="s">
        <v>18</v>
      </c>
      <c r="I204">
        <v>1986</v>
      </c>
    </row>
    <row r="205" spans="1:9" x14ac:dyDescent="0.35">
      <c r="A205">
        <v>4218781</v>
      </c>
      <c r="B205" s="12">
        <v>42869.794236111113</v>
      </c>
      <c r="C205" s="12">
        <v>42869.806805555556</v>
      </c>
      <c r="D205">
        <v>1085</v>
      </c>
      <c r="E205" t="s">
        <v>269</v>
      </c>
      <c r="F205" t="s">
        <v>117</v>
      </c>
      <c r="G205" t="s">
        <v>28</v>
      </c>
    </row>
    <row r="206" spans="1:9" x14ac:dyDescent="0.35">
      <c r="A206">
        <v>6335379</v>
      </c>
      <c r="B206" s="12">
        <v>42908.974537037036</v>
      </c>
      <c r="C206" s="12">
        <v>42908.980486111112</v>
      </c>
      <c r="D206">
        <v>514</v>
      </c>
      <c r="E206" t="s">
        <v>239</v>
      </c>
      <c r="F206" t="s">
        <v>179</v>
      </c>
      <c r="G206" t="s">
        <v>11</v>
      </c>
      <c r="H206" t="s">
        <v>12</v>
      </c>
      <c r="I206">
        <v>1988</v>
      </c>
    </row>
    <row r="207" spans="1:9" x14ac:dyDescent="0.35">
      <c r="A207">
        <v>2485026</v>
      </c>
      <c r="B207" s="12">
        <v>42833.089097222219</v>
      </c>
      <c r="C207" s="12">
        <v>42833.097812499997</v>
      </c>
      <c r="D207">
        <v>752</v>
      </c>
      <c r="E207" t="s">
        <v>138</v>
      </c>
      <c r="F207" t="s">
        <v>239</v>
      </c>
      <c r="G207" t="s">
        <v>11</v>
      </c>
      <c r="H207" t="s">
        <v>12</v>
      </c>
      <c r="I207">
        <v>1983</v>
      </c>
    </row>
    <row r="208" spans="1:9" x14ac:dyDescent="0.35">
      <c r="A208">
        <v>1650900</v>
      </c>
      <c r="B208" s="12">
        <v>42799.667696759258</v>
      </c>
      <c r="C208" s="12">
        <v>42799.675428240742</v>
      </c>
      <c r="D208">
        <v>668</v>
      </c>
      <c r="E208" t="s">
        <v>153</v>
      </c>
      <c r="F208" t="s">
        <v>199</v>
      </c>
      <c r="G208" t="s">
        <v>11</v>
      </c>
      <c r="H208" t="s">
        <v>12</v>
      </c>
      <c r="I208">
        <v>1971</v>
      </c>
    </row>
    <row r="209" spans="1:9" x14ac:dyDescent="0.35">
      <c r="A209">
        <v>2744300</v>
      </c>
      <c r="B209" s="12">
        <v>42838.560590277775</v>
      </c>
      <c r="C209" s="12">
        <v>42838.578055555554</v>
      </c>
      <c r="D209">
        <v>1509</v>
      </c>
      <c r="E209" t="s">
        <v>270</v>
      </c>
      <c r="F209" t="s">
        <v>243</v>
      </c>
      <c r="G209" t="s">
        <v>28</v>
      </c>
    </row>
    <row r="210" spans="1:9" x14ac:dyDescent="0.35">
      <c r="A210">
        <v>3308681</v>
      </c>
      <c r="B210" s="12">
        <v>42850.999305555553</v>
      </c>
      <c r="C210" s="12">
        <v>42851.002245370371</v>
      </c>
      <c r="D210">
        <v>254</v>
      </c>
      <c r="E210" t="s">
        <v>52</v>
      </c>
      <c r="F210" t="s">
        <v>240</v>
      </c>
      <c r="G210" t="s">
        <v>11</v>
      </c>
      <c r="H210" t="s">
        <v>18</v>
      </c>
      <c r="I210">
        <v>1996</v>
      </c>
    </row>
    <row r="211" spans="1:9" x14ac:dyDescent="0.35">
      <c r="A211">
        <v>2125872</v>
      </c>
      <c r="B211" s="12">
        <v>42821.758773148147</v>
      </c>
      <c r="C211" s="12">
        <v>42821.771493055552</v>
      </c>
      <c r="D211">
        <v>1098</v>
      </c>
      <c r="E211" t="s">
        <v>215</v>
      </c>
      <c r="F211" t="s">
        <v>55</v>
      </c>
      <c r="G211" t="s">
        <v>11</v>
      </c>
      <c r="H211" t="s">
        <v>12</v>
      </c>
      <c r="I211">
        <v>1988</v>
      </c>
    </row>
    <row r="212" spans="1:9" x14ac:dyDescent="0.35">
      <c r="A212">
        <v>5116172</v>
      </c>
      <c r="B212" s="12">
        <v>42887.617673611108</v>
      </c>
      <c r="C212" s="12">
        <v>42887.63758101852</v>
      </c>
      <c r="D212">
        <v>1719</v>
      </c>
      <c r="E212" t="s">
        <v>138</v>
      </c>
      <c r="F212" t="s">
        <v>115</v>
      </c>
      <c r="G212" t="s">
        <v>28</v>
      </c>
    </row>
    <row r="213" spans="1:9" x14ac:dyDescent="0.35">
      <c r="A213">
        <v>4108411</v>
      </c>
      <c r="B213" s="12">
        <v>42866.752951388888</v>
      </c>
      <c r="C213" s="12">
        <v>42866.773576388892</v>
      </c>
      <c r="D213">
        <v>1781</v>
      </c>
      <c r="E213" t="s">
        <v>271</v>
      </c>
      <c r="F213" t="s">
        <v>254</v>
      </c>
      <c r="G213" t="s">
        <v>11</v>
      </c>
      <c r="H213" t="s">
        <v>12</v>
      </c>
      <c r="I213">
        <v>1980</v>
      </c>
    </row>
    <row r="214" spans="1:9" x14ac:dyDescent="0.35">
      <c r="A214">
        <v>279381</v>
      </c>
      <c r="B214" s="12">
        <v>42748.846805555557</v>
      </c>
      <c r="C214" s="12">
        <v>42748.853182870371</v>
      </c>
      <c r="D214">
        <v>551</v>
      </c>
      <c r="E214" t="s">
        <v>272</v>
      </c>
      <c r="F214" t="s">
        <v>273</v>
      </c>
      <c r="G214" t="s">
        <v>11</v>
      </c>
      <c r="H214" t="s">
        <v>12</v>
      </c>
      <c r="I214">
        <v>1994</v>
      </c>
    </row>
    <row r="215" spans="1:9" x14ac:dyDescent="0.35">
      <c r="A215">
        <v>2072415</v>
      </c>
      <c r="B215" s="12">
        <v>42819.566145833334</v>
      </c>
      <c r="C215" s="12">
        <v>42819.570798611108</v>
      </c>
      <c r="D215">
        <v>402</v>
      </c>
      <c r="E215" t="s">
        <v>66</v>
      </c>
      <c r="F215" t="s">
        <v>274</v>
      </c>
      <c r="G215" t="s">
        <v>11</v>
      </c>
      <c r="H215" t="s">
        <v>12</v>
      </c>
      <c r="I215">
        <v>1991</v>
      </c>
    </row>
    <row r="216" spans="1:9" x14ac:dyDescent="0.35">
      <c r="A216">
        <v>432007</v>
      </c>
      <c r="B216" s="12">
        <v>42755.389050925929</v>
      </c>
      <c r="C216" s="12">
        <v>42755.394166666665</v>
      </c>
      <c r="D216">
        <v>441</v>
      </c>
      <c r="E216" t="s">
        <v>275</v>
      </c>
      <c r="F216" t="s">
        <v>84</v>
      </c>
      <c r="G216" t="s">
        <v>11</v>
      </c>
      <c r="H216" t="s">
        <v>12</v>
      </c>
      <c r="I216">
        <v>1980</v>
      </c>
    </row>
    <row r="217" spans="1:9" x14ac:dyDescent="0.35">
      <c r="A217">
        <v>3284666</v>
      </c>
      <c r="B217" s="12">
        <v>42849.856493055559</v>
      </c>
      <c r="C217" s="12">
        <v>42849.860891203702</v>
      </c>
      <c r="D217">
        <v>379</v>
      </c>
      <c r="E217" t="s">
        <v>249</v>
      </c>
      <c r="F217" t="s">
        <v>140</v>
      </c>
      <c r="G217" t="s">
        <v>11</v>
      </c>
      <c r="H217" t="s">
        <v>12</v>
      </c>
      <c r="I217">
        <v>1978</v>
      </c>
    </row>
    <row r="218" spans="1:9" x14ac:dyDescent="0.35">
      <c r="A218">
        <v>1157420</v>
      </c>
      <c r="B218" s="12">
        <v>42785.440000000002</v>
      </c>
      <c r="C218" s="12">
        <v>42785.461076388892</v>
      </c>
      <c r="D218">
        <v>1821</v>
      </c>
      <c r="E218" t="s">
        <v>27</v>
      </c>
      <c r="F218" t="s">
        <v>167</v>
      </c>
      <c r="G218" t="s">
        <v>28</v>
      </c>
    </row>
    <row r="219" spans="1:9" x14ac:dyDescent="0.35">
      <c r="A219">
        <v>2710778</v>
      </c>
      <c r="B219" s="12">
        <v>42837.776608796295</v>
      </c>
      <c r="C219" s="12">
        <v>42837.779768518521</v>
      </c>
      <c r="D219">
        <v>273</v>
      </c>
      <c r="E219" t="s">
        <v>173</v>
      </c>
      <c r="F219" t="s">
        <v>276</v>
      </c>
      <c r="G219" t="s">
        <v>11</v>
      </c>
      <c r="H219" t="s">
        <v>12</v>
      </c>
      <c r="I219">
        <v>1972</v>
      </c>
    </row>
    <row r="220" spans="1:9" x14ac:dyDescent="0.35">
      <c r="A220">
        <v>2418389</v>
      </c>
      <c r="B220" s="12">
        <v>42830.754629629628</v>
      </c>
      <c r="C220" s="12">
        <v>42830.761932870373</v>
      </c>
      <c r="D220">
        <v>630</v>
      </c>
      <c r="E220" t="s">
        <v>196</v>
      </c>
      <c r="F220" t="s">
        <v>277</v>
      </c>
      <c r="G220" t="s">
        <v>11</v>
      </c>
      <c r="H220" t="s">
        <v>12</v>
      </c>
      <c r="I220">
        <v>1985</v>
      </c>
    </row>
    <row r="221" spans="1:9" x14ac:dyDescent="0.35">
      <c r="A221">
        <v>5309535</v>
      </c>
      <c r="B221" s="12">
        <v>42890.807453703703</v>
      </c>
      <c r="C221" s="12">
        <v>42890.811469907407</v>
      </c>
      <c r="D221">
        <v>347</v>
      </c>
      <c r="E221" t="s">
        <v>198</v>
      </c>
      <c r="F221" t="s">
        <v>90</v>
      </c>
      <c r="G221" t="s">
        <v>11</v>
      </c>
      <c r="H221" t="s">
        <v>12</v>
      </c>
      <c r="I221">
        <v>1955</v>
      </c>
    </row>
    <row r="222" spans="1:9" x14ac:dyDescent="0.35">
      <c r="A222">
        <v>6209483</v>
      </c>
      <c r="B222" s="12">
        <v>42907.330277777779</v>
      </c>
      <c r="C222" s="12">
        <v>42907.331412037034</v>
      </c>
      <c r="D222">
        <v>98</v>
      </c>
      <c r="E222" t="s">
        <v>145</v>
      </c>
      <c r="F222" t="s">
        <v>145</v>
      </c>
      <c r="G222" t="s">
        <v>11</v>
      </c>
      <c r="H222" t="s">
        <v>18</v>
      </c>
      <c r="I222">
        <v>1960</v>
      </c>
    </row>
    <row r="223" spans="1:9" x14ac:dyDescent="0.35">
      <c r="A223">
        <v>6199671</v>
      </c>
      <c r="B223" s="12">
        <v>42906.918449074074</v>
      </c>
      <c r="C223" s="12">
        <v>42906.921979166669</v>
      </c>
      <c r="D223">
        <v>305</v>
      </c>
      <c r="E223" t="s">
        <v>278</v>
      </c>
      <c r="F223" t="s">
        <v>279</v>
      </c>
      <c r="G223" t="s">
        <v>11</v>
      </c>
      <c r="H223" t="s">
        <v>12</v>
      </c>
      <c r="I223">
        <v>1985</v>
      </c>
    </row>
    <row r="224" spans="1:9" x14ac:dyDescent="0.35">
      <c r="A224">
        <v>3273104</v>
      </c>
      <c r="B224" s="12">
        <v>42849.740486111114</v>
      </c>
      <c r="C224" s="12">
        <v>42849.744166666664</v>
      </c>
      <c r="D224">
        <v>317</v>
      </c>
      <c r="E224" t="s">
        <v>38</v>
      </c>
      <c r="F224" t="s">
        <v>110</v>
      </c>
      <c r="G224" t="s">
        <v>11</v>
      </c>
      <c r="H224" t="s">
        <v>12</v>
      </c>
      <c r="I224">
        <v>1972</v>
      </c>
    </row>
    <row r="225" spans="1:9" x14ac:dyDescent="0.35">
      <c r="A225">
        <v>6047053</v>
      </c>
      <c r="B225" s="12">
        <v>42903.891631944447</v>
      </c>
      <c r="C225" s="12">
        <v>42903.897361111114</v>
      </c>
      <c r="D225">
        <v>495</v>
      </c>
      <c r="E225" t="s">
        <v>280</v>
      </c>
      <c r="F225" t="s">
        <v>125</v>
      </c>
      <c r="G225" t="s">
        <v>11</v>
      </c>
      <c r="H225" t="s">
        <v>12</v>
      </c>
      <c r="I225">
        <v>1983</v>
      </c>
    </row>
    <row r="226" spans="1:9" x14ac:dyDescent="0.35">
      <c r="A226">
        <v>6451583</v>
      </c>
      <c r="B226" s="12">
        <v>42911.42864583333</v>
      </c>
      <c r="C226" s="12">
        <v>42911.444722222222</v>
      </c>
      <c r="D226">
        <v>1388</v>
      </c>
      <c r="E226" t="s">
        <v>281</v>
      </c>
      <c r="F226" t="s">
        <v>179</v>
      </c>
      <c r="G226" t="s">
        <v>28</v>
      </c>
    </row>
    <row r="227" spans="1:9" x14ac:dyDescent="0.35">
      <c r="A227">
        <v>4519233</v>
      </c>
      <c r="B227" s="12">
        <v>42874.749155092592</v>
      </c>
      <c r="C227" s="12">
        <v>42874.761099537034</v>
      </c>
      <c r="D227">
        <v>1032</v>
      </c>
      <c r="E227" t="s">
        <v>27</v>
      </c>
      <c r="F227" t="s">
        <v>282</v>
      </c>
      <c r="G227" t="s">
        <v>28</v>
      </c>
    </row>
    <row r="228" spans="1:9" x14ac:dyDescent="0.35">
      <c r="A228">
        <v>6723534</v>
      </c>
      <c r="B228" s="12">
        <v>42915.620011574072</v>
      </c>
      <c r="C228" s="12">
        <v>42915.705509259256</v>
      </c>
      <c r="D228">
        <v>7386</v>
      </c>
      <c r="E228" t="s">
        <v>68</v>
      </c>
      <c r="F228" t="s">
        <v>68</v>
      </c>
      <c r="G228" t="s">
        <v>28</v>
      </c>
    </row>
    <row r="229" spans="1:9" x14ac:dyDescent="0.35">
      <c r="A229">
        <v>650105</v>
      </c>
      <c r="B229" s="12">
        <v>42764.129293981481</v>
      </c>
      <c r="C229" s="12">
        <v>42764.132395833331</v>
      </c>
      <c r="D229">
        <v>268</v>
      </c>
      <c r="E229" t="s">
        <v>55</v>
      </c>
      <c r="F229" t="s">
        <v>283</v>
      </c>
      <c r="G229" t="s">
        <v>11</v>
      </c>
      <c r="H229" t="s">
        <v>18</v>
      </c>
      <c r="I229">
        <v>1979</v>
      </c>
    </row>
    <row r="230" spans="1:9" x14ac:dyDescent="0.35">
      <c r="A230">
        <v>4289817</v>
      </c>
      <c r="B230" s="12">
        <v>42871.354594907411</v>
      </c>
      <c r="C230" s="12">
        <v>42871.358020833337</v>
      </c>
      <c r="D230">
        <v>295</v>
      </c>
      <c r="E230" t="s">
        <v>154</v>
      </c>
      <c r="F230" t="s">
        <v>199</v>
      </c>
      <c r="G230" t="s">
        <v>11</v>
      </c>
      <c r="H230" t="s">
        <v>12</v>
      </c>
      <c r="I230">
        <v>1987</v>
      </c>
    </row>
    <row r="231" spans="1:9" x14ac:dyDescent="0.35">
      <c r="A231">
        <v>1677874</v>
      </c>
      <c r="B231" s="12">
        <v>42800.717893518522</v>
      </c>
      <c r="C231" s="12">
        <v>42800.720972222225</v>
      </c>
      <c r="D231">
        <v>265</v>
      </c>
      <c r="E231" t="s">
        <v>284</v>
      </c>
      <c r="F231" t="s">
        <v>141</v>
      </c>
      <c r="G231" t="s">
        <v>11</v>
      </c>
      <c r="H231" t="s">
        <v>12</v>
      </c>
      <c r="I231">
        <v>1983</v>
      </c>
    </row>
    <row r="232" spans="1:9" x14ac:dyDescent="0.35">
      <c r="A232">
        <v>3122170</v>
      </c>
      <c r="B232" s="12">
        <v>42846.387997685182</v>
      </c>
      <c r="C232" s="12">
        <v>42846.391574074078</v>
      </c>
      <c r="D232">
        <v>308</v>
      </c>
      <c r="E232" t="s">
        <v>285</v>
      </c>
      <c r="F232" t="s">
        <v>286</v>
      </c>
      <c r="G232" t="s">
        <v>11</v>
      </c>
      <c r="H232" t="s">
        <v>18</v>
      </c>
      <c r="I232">
        <v>1992</v>
      </c>
    </row>
    <row r="233" spans="1:9" x14ac:dyDescent="0.35">
      <c r="A233">
        <v>6158510</v>
      </c>
      <c r="B233" s="12">
        <v>42906.503842592596</v>
      </c>
      <c r="C233" s="12">
        <v>42906.510706018518</v>
      </c>
      <c r="D233">
        <v>592</v>
      </c>
      <c r="E233" t="s">
        <v>159</v>
      </c>
      <c r="F233" t="s">
        <v>211</v>
      </c>
      <c r="G233" t="s">
        <v>11</v>
      </c>
      <c r="H233" t="s">
        <v>12</v>
      </c>
      <c r="I233">
        <v>1973</v>
      </c>
    </row>
    <row r="234" spans="1:9" x14ac:dyDescent="0.35">
      <c r="A234">
        <v>6054143</v>
      </c>
      <c r="B234" s="12">
        <v>42904.382106481484</v>
      </c>
      <c r="C234" s="12">
        <v>42904.383877314816</v>
      </c>
      <c r="D234">
        <v>152</v>
      </c>
      <c r="E234" t="s">
        <v>200</v>
      </c>
      <c r="F234" t="s">
        <v>179</v>
      </c>
      <c r="G234" t="s">
        <v>11</v>
      </c>
      <c r="H234" t="s">
        <v>12</v>
      </c>
      <c r="I234">
        <v>1946</v>
      </c>
    </row>
    <row r="235" spans="1:9" x14ac:dyDescent="0.35">
      <c r="A235">
        <v>3228015</v>
      </c>
      <c r="B235" s="12">
        <v>42848.732951388891</v>
      </c>
      <c r="C235" s="12">
        <v>42848.745173611111</v>
      </c>
      <c r="D235">
        <v>1056</v>
      </c>
      <c r="E235" t="s">
        <v>287</v>
      </c>
      <c r="F235" t="s">
        <v>235</v>
      </c>
      <c r="G235" t="s">
        <v>28</v>
      </c>
    </row>
    <row r="236" spans="1:9" x14ac:dyDescent="0.35">
      <c r="A236">
        <v>4106970</v>
      </c>
      <c r="B236" s="12">
        <v>42866.743506944447</v>
      </c>
      <c r="C236" s="12">
        <v>42866.755868055552</v>
      </c>
      <c r="D236">
        <v>1068</v>
      </c>
      <c r="E236" t="s">
        <v>255</v>
      </c>
      <c r="F236" t="s">
        <v>45</v>
      </c>
      <c r="G236" t="s">
        <v>11</v>
      </c>
      <c r="H236" t="s">
        <v>18</v>
      </c>
      <c r="I236">
        <v>1968</v>
      </c>
    </row>
    <row r="237" spans="1:9" x14ac:dyDescent="0.35">
      <c r="A237">
        <v>1703383</v>
      </c>
      <c r="B237" s="12">
        <v>42801.666018518517</v>
      </c>
      <c r="C237" s="12">
        <v>42801.671041666668</v>
      </c>
      <c r="D237">
        <v>434</v>
      </c>
      <c r="E237" t="s">
        <v>254</v>
      </c>
      <c r="F237" t="s">
        <v>288</v>
      </c>
      <c r="G237" t="s">
        <v>11</v>
      </c>
      <c r="H237" t="s">
        <v>12</v>
      </c>
      <c r="I237">
        <v>1970</v>
      </c>
    </row>
    <row r="238" spans="1:9" x14ac:dyDescent="0.35">
      <c r="A238">
        <v>5636715</v>
      </c>
      <c r="B238" s="12">
        <v>42896.642835648148</v>
      </c>
      <c r="C238" s="12">
        <v>42896.65357638889</v>
      </c>
      <c r="D238">
        <v>928</v>
      </c>
      <c r="E238" t="s">
        <v>224</v>
      </c>
      <c r="F238" t="s">
        <v>90</v>
      </c>
      <c r="G238" t="s">
        <v>28</v>
      </c>
    </row>
    <row r="239" spans="1:9" x14ac:dyDescent="0.35">
      <c r="A239">
        <v>1793345</v>
      </c>
      <c r="B239" s="12">
        <v>42803.720706018517</v>
      </c>
      <c r="C239" s="12">
        <v>42803.72552083333</v>
      </c>
      <c r="D239">
        <v>415</v>
      </c>
      <c r="E239" t="s">
        <v>254</v>
      </c>
      <c r="F239" t="s">
        <v>288</v>
      </c>
      <c r="G239" t="s">
        <v>11</v>
      </c>
      <c r="H239" t="s">
        <v>12</v>
      </c>
      <c r="I239">
        <v>1969</v>
      </c>
    </row>
    <row r="240" spans="1:9" x14ac:dyDescent="0.35">
      <c r="A240">
        <v>1393089</v>
      </c>
      <c r="B240" s="12">
        <v>42791.506226851852</v>
      </c>
      <c r="C240" s="12">
        <v>42791.521412037036</v>
      </c>
      <c r="D240">
        <v>1311</v>
      </c>
      <c r="E240" t="s">
        <v>167</v>
      </c>
      <c r="F240" t="s">
        <v>165</v>
      </c>
      <c r="G240" t="s">
        <v>28</v>
      </c>
    </row>
    <row r="241" spans="1:9" x14ac:dyDescent="0.35">
      <c r="A241">
        <v>1414549</v>
      </c>
      <c r="B241" s="12">
        <v>42791.897372685184</v>
      </c>
      <c r="C241" s="12">
        <v>42791.912604166668</v>
      </c>
      <c r="D241">
        <v>1316</v>
      </c>
      <c r="E241" t="s">
        <v>148</v>
      </c>
      <c r="F241" t="s">
        <v>289</v>
      </c>
      <c r="G241" t="s">
        <v>11</v>
      </c>
      <c r="H241" t="s">
        <v>18</v>
      </c>
      <c r="I241">
        <v>1975</v>
      </c>
    </row>
    <row r="242" spans="1:9" x14ac:dyDescent="0.35">
      <c r="A242">
        <v>4831904</v>
      </c>
      <c r="B242" s="12">
        <v>42881.656828703701</v>
      </c>
      <c r="C242" s="12">
        <v>42881.67528935185</v>
      </c>
      <c r="D242">
        <v>1594</v>
      </c>
      <c r="E242" t="s">
        <v>112</v>
      </c>
      <c r="F242" t="s">
        <v>179</v>
      </c>
      <c r="G242" t="s">
        <v>11</v>
      </c>
      <c r="H242" t="s">
        <v>12</v>
      </c>
      <c r="I242">
        <v>1982</v>
      </c>
    </row>
    <row r="243" spans="1:9" x14ac:dyDescent="0.35">
      <c r="A243">
        <v>4647018</v>
      </c>
      <c r="B243" s="12">
        <v>42877.373240740744</v>
      </c>
      <c r="C243" s="12">
        <v>42877.377349537041</v>
      </c>
      <c r="D243">
        <v>355</v>
      </c>
      <c r="E243" t="s">
        <v>290</v>
      </c>
      <c r="F243" t="s">
        <v>100</v>
      </c>
      <c r="G243" t="s">
        <v>11</v>
      </c>
      <c r="H243" t="s">
        <v>12</v>
      </c>
      <c r="I243">
        <v>1977</v>
      </c>
    </row>
    <row r="244" spans="1:9" x14ac:dyDescent="0.35">
      <c r="A244">
        <v>4194394</v>
      </c>
      <c r="B244" s="12">
        <v>42869.477731481478</v>
      </c>
      <c r="C244" s="12">
        <v>42869.484861111108</v>
      </c>
      <c r="D244">
        <v>615</v>
      </c>
      <c r="E244" t="s">
        <v>98</v>
      </c>
      <c r="F244" t="s">
        <v>83</v>
      </c>
      <c r="G244" t="s">
        <v>28</v>
      </c>
    </row>
    <row r="245" spans="1:9" x14ac:dyDescent="0.35">
      <c r="A245">
        <v>4376357</v>
      </c>
      <c r="B245" s="12">
        <v>42872.633298611108</v>
      </c>
      <c r="C245" s="12">
        <v>42872.647222222222</v>
      </c>
      <c r="D245">
        <v>1202</v>
      </c>
      <c r="E245" t="s">
        <v>291</v>
      </c>
      <c r="F245" t="s">
        <v>292</v>
      </c>
      <c r="G245" t="s">
        <v>11</v>
      </c>
      <c r="H245" t="s">
        <v>12</v>
      </c>
      <c r="I245">
        <v>1992</v>
      </c>
    </row>
    <row r="246" spans="1:9" x14ac:dyDescent="0.35">
      <c r="A246">
        <v>4736921</v>
      </c>
      <c r="B246" s="12">
        <v>42879.395312499997</v>
      </c>
      <c r="C246" s="12">
        <v>42879.400960648149</v>
      </c>
      <c r="D246">
        <v>487</v>
      </c>
      <c r="E246" t="s">
        <v>129</v>
      </c>
      <c r="F246" t="s">
        <v>91</v>
      </c>
      <c r="G246" t="s">
        <v>11</v>
      </c>
    </row>
    <row r="247" spans="1:9" x14ac:dyDescent="0.35">
      <c r="A247">
        <v>4306194</v>
      </c>
      <c r="B247" s="12">
        <v>42871.566562499997</v>
      </c>
      <c r="C247" s="12">
        <v>42871.57172453704</v>
      </c>
      <c r="D247">
        <v>445</v>
      </c>
      <c r="E247" t="s">
        <v>186</v>
      </c>
      <c r="F247" t="s">
        <v>175</v>
      </c>
      <c r="G247" t="s">
        <v>11</v>
      </c>
      <c r="H247" t="s">
        <v>12</v>
      </c>
      <c r="I247">
        <v>1965</v>
      </c>
    </row>
    <row r="248" spans="1:9" x14ac:dyDescent="0.35">
      <c r="A248">
        <v>2444049</v>
      </c>
      <c r="B248" s="12">
        <v>42831.810347222221</v>
      </c>
      <c r="C248" s="12">
        <v>42831.816145833334</v>
      </c>
      <c r="D248">
        <v>500</v>
      </c>
      <c r="E248" t="s">
        <v>117</v>
      </c>
      <c r="F248" t="s">
        <v>30</v>
      </c>
      <c r="G248" t="s">
        <v>11</v>
      </c>
      <c r="H248" t="s">
        <v>18</v>
      </c>
      <c r="I248">
        <v>1973</v>
      </c>
    </row>
    <row r="249" spans="1:9" x14ac:dyDescent="0.35">
      <c r="A249">
        <v>5768649</v>
      </c>
      <c r="B249" s="12">
        <v>42898.8825</v>
      </c>
      <c r="C249" s="12">
        <v>42898.903067129628</v>
      </c>
      <c r="D249">
        <v>1777</v>
      </c>
      <c r="E249" t="s">
        <v>113</v>
      </c>
      <c r="F249" t="s">
        <v>273</v>
      </c>
      <c r="G249" t="s">
        <v>11</v>
      </c>
      <c r="H249" t="s">
        <v>18</v>
      </c>
      <c r="I249">
        <v>1958</v>
      </c>
    </row>
    <row r="250" spans="1:9" x14ac:dyDescent="0.35">
      <c r="A250">
        <v>5868762</v>
      </c>
      <c r="B250" s="12">
        <v>42900.720219907409</v>
      </c>
      <c r="C250" s="12">
        <v>42900.747511574074</v>
      </c>
      <c r="D250">
        <v>2358</v>
      </c>
      <c r="E250" t="s">
        <v>200</v>
      </c>
      <c r="F250" t="s">
        <v>293</v>
      </c>
      <c r="G250" t="s">
        <v>11</v>
      </c>
      <c r="H250" t="s">
        <v>18</v>
      </c>
      <c r="I250">
        <v>1982</v>
      </c>
    </row>
    <row r="251" spans="1:9" x14ac:dyDescent="0.35">
      <c r="A251">
        <v>74339</v>
      </c>
      <c r="B251" s="12">
        <v>42740.280914351853</v>
      </c>
      <c r="C251" s="12">
        <v>42740.285358796296</v>
      </c>
      <c r="D251">
        <v>384</v>
      </c>
      <c r="E251" t="s">
        <v>82</v>
      </c>
      <c r="F251" t="s">
        <v>143</v>
      </c>
      <c r="G251" t="s">
        <v>11</v>
      </c>
      <c r="H251" t="s">
        <v>12</v>
      </c>
      <c r="I251">
        <v>1978</v>
      </c>
    </row>
    <row r="252" spans="1:9" x14ac:dyDescent="0.35">
      <c r="A252">
        <v>3061605</v>
      </c>
      <c r="B252" s="12">
        <v>42844.764456018522</v>
      </c>
      <c r="C252" s="12">
        <v>42844.774988425925</v>
      </c>
      <c r="D252">
        <v>909</v>
      </c>
      <c r="E252" t="s">
        <v>255</v>
      </c>
      <c r="F252" t="s">
        <v>100</v>
      </c>
      <c r="G252" t="s">
        <v>11</v>
      </c>
      <c r="H252" t="s">
        <v>12</v>
      </c>
      <c r="I252">
        <v>1988</v>
      </c>
    </row>
    <row r="253" spans="1:9" x14ac:dyDescent="0.35">
      <c r="A253">
        <v>1226634</v>
      </c>
      <c r="B253" s="12">
        <v>42787.345266203702</v>
      </c>
      <c r="C253" s="12">
        <v>42787.351631944446</v>
      </c>
      <c r="D253">
        <v>550</v>
      </c>
      <c r="E253" t="s">
        <v>254</v>
      </c>
      <c r="F253" t="s">
        <v>41</v>
      </c>
      <c r="G253" t="s">
        <v>11</v>
      </c>
      <c r="H253" t="s">
        <v>12</v>
      </c>
      <c r="I253">
        <v>1969</v>
      </c>
    </row>
    <row r="254" spans="1:9" x14ac:dyDescent="0.35">
      <c r="A254">
        <v>3674241</v>
      </c>
      <c r="B254" s="12">
        <v>42857.86645833333</v>
      </c>
      <c r="C254" s="12">
        <v>42857.868252314816</v>
      </c>
      <c r="D254">
        <v>154</v>
      </c>
      <c r="E254" t="s">
        <v>294</v>
      </c>
      <c r="F254" t="s">
        <v>295</v>
      </c>
      <c r="G254" t="s">
        <v>11</v>
      </c>
      <c r="H254" t="s">
        <v>12</v>
      </c>
      <c r="I254">
        <v>1992</v>
      </c>
    </row>
    <row r="255" spans="1:9" x14ac:dyDescent="0.35">
      <c r="A255">
        <v>481343</v>
      </c>
      <c r="B255" s="12">
        <v>42757.47246527778</v>
      </c>
      <c r="C255" s="12">
        <v>42757.474687499998</v>
      </c>
      <c r="D255">
        <v>191</v>
      </c>
      <c r="E255" t="s">
        <v>220</v>
      </c>
      <c r="F255" t="s">
        <v>237</v>
      </c>
      <c r="G255" t="s">
        <v>11</v>
      </c>
      <c r="H255" t="s">
        <v>12</v>
      </c>
      <c r="I255">
        <v>1978</v>
      </c>
    </row>
    <row r="256" spans="1:9" x14ac:dyDescent="0.35">
      <c r="A256">
        <v>1005386</v>
      </c>
      <c r="B256" s="12">
        <v>42780.319131944445</v>
      </c>
      <c r="C256" s="12">
        <v>42780.330011574071</v>
      </c>
      <c r="D256">
        <v>939</v>
      </c>
      <c r="E256" t="s">
        <v>296</v>
      </c>
      <c r="F256" t="s">
        <v>167</v>
      </c>
      <c r="G256" t="s">
        <v>11</v>
      </c>
      <c r="H256" t="s">
        <v>12</v>
      </c>
      <c r="I256">
        <v>1957</v>
      </c>
    </row>
    <row r="257" spans="1:9" x14ac:dyDescent="0.35">
      <c r="A257">
        <v>3648389</v>
      </c>
      <c r="B257" s="12">
        <v>42857.641539351855</v>
      </c>
      <c r="C257" s="12">
        <v>42857.668136574073</v>
      </c>
      <c r="D257">
        <v>2298</v>
      </c>
      <c r="E257" t="s">
        <v>281</v>
      </c>
      <c r="F257" t="s">
        <v>297</v>
      </c>
      <c r="G257" t="s">
        <v>11</v>
      </c>
      <c r="H257" t="s">
        <v>18</v>
      </c>
      <c r="I257">
        <v>1987</v>
      </c>
    </row>
    <row r="258" spans="1:9" x14ac:dyDescent="0.35">
      <c r="A258">
        <v>2976840</v>
      </c>
      <c r="B258" s="12">
        <v>42843.322280092594</v>
      </c>
      <c r="C258" s="12">
        <v>42843.33148148148</v>
      </c>
      <c r="D258">
        <v>794</v>
      </c>
      <c r="E258" t="s">
        <v>129</v>
      </c>
      <c r="F258" t="s">
        <v>298</v>
      </c>
      <c r="G258" t="s">
        <v>11</v>
      </c>
      <c r="H258" t="s">
        <v>12</v>
      </c>
      <c r="I258">
        <v>1965</v>
      </c>
    </row>
    <row r="259" spans="1:9" x14ac:dyDescent="0.35">
      <c r="A259">
        <v>1339852</v>
      </c>
      <c r="B259" s="12">
        <v>42790.331562500003</v>
      </c>
      <c r="C259" s="12">
        <v>42790.347511574073</v>
      </c>
      <c r="D259">
        <v>1377</v>
      </c>
      <c r="E259" t="s">
        <v>36</v>
      </c>
      <c r="F259" t="s">
        <v>41</v>
      </c>
      <c r="G259" t="s">
        <v>11</v>
      </c>
      <c r="H259" t="s">
        <v>12</v>
      </c>
      <c r="I259">
        <v>1972</v>
      </c>
    </row>
    <row r="260" spans="1:9" x14ac:dyDescent="0.35">
      <c r="A260">
        <v>3780563</v>
      </c>
      <c r="B260" s="12">
        <v>42859.752395833333</v>
      </c>
      <c r="C260" s="12">
        <v>42859.789652777778</v>
      </c>
      <c r="D260">
        <v>3219</v>
      </c>
      <c r="E260" t="s">
        <v>299</v>
      </c>
      <c r="F260" t="s">
        <v>239</v>
      </c>
      <c r="G260" t="s">
        <v>11</v>
      </c>
      <c r="H260" t="s">
        <v>18</v>
      </c>
      <c r="I260">
        <v>1993</v>
      </c>
    </row>
    <row r="261" spans="1:9" x14ac:dyDescent="0.35">
      <c r="A261">
        <v>2773160</v>
      </c>
      <c r="B261" s="12">
        <v>42838.884259259263</v>
      </c>
      <c r="C261" s="12">
        <v>42838.889652777776</v>
      </c>
      <c r="D261">
        <v>465</v>
      </c>
      <c r="E261" t="s">
        <v>78</v>
      </c>
      <c r="F261" t="s">
        <v>300</v>
      </c>
      <c r="G261" t="s">
        <v>11</v>
      </c>
      <c r="H261" t="s">
        <v>12</v>
      </c>
      <c r="I261">
        <v>1980</v>
      </c>
    </row>
    <row r="262" spans="1:9" x14ac:dyDescent="0.35">
      <c r="A262">
        <v>565683</v>
      </c>
      <c r="B262" s="12">
        <v>42761.315891203703</v>
      </c>
      <c r="C262" s="12">
        <v>42761.321064814816</v>
      </c>
      <c r="D262">
        <v>447</v>
      </c>
      <c r="E262" t="s">
        <v>44</v>
      </c>
      <c r="F262" t="s">
        <v>61</v>
      </c>
      <c r="G262" t="s">
        <v>11</v>
      </c>
      <c r="H262" t="s">
        <v>12</v>
      </c>
      <c r="I262">
        <v>1971</v>
      </c>
    </row>
    <row r="263" spans="1:9" x14ac:dyDescent="0.35">
      <c r="A263">
        <v>2535354</v>
      </c>
      <c r="B263" s="12">
        <v>42834.560208333336</v>
      </c>
      <c r="C263" s="12">
        <v>42834.57607638889</v>
      </c>
      <c r="D263">
        <v>1371</v>
      </c>
      <c r="E263" t="s">
        <v>159</v>
      </c>
      <c r="F263" t="s">
        <v>202</v>
      </c>
      <c r="G263" t="s">
        <v>11</v>
      </c>
      <c r="H263" t="s">
        <v>12</v>
      </c>
      <c r="I263">
        <v>1984</v>
      </c>
    </row>
    <row r="264" spans="1:9" x14ac:dyDescent="0.35">
      <c r="A264">
        <v>1395793</v>
      </c>
      <c r="B264" s="12">
        <v>42791.539143518516</v>
      </c>
      <c r="C264" s="12">
        <v>42791.543796296297</v>
      </c>
      <c r="D264">
        <v>401</v>
      </c>
      <c r="E264" t="s">
        <v>301</v>
      </c>
      <c r="F264" t="s">
        <v>239</v>
      </c>
      <c r="G264" t="s">
        <v>11</v>
      </c>
      <c r="H264" t="s">
        <v>18</v>
      </c>
      <c r="I264">
        <v>1987</v>
      </c>
    </row>
    <row r="265" spans="1:9" x14ac:dyDescent="0.35">
      <c r="A265">
        <v>5320479</v>
      </c>
      <c r="B265" s="12">
        <v>42891.332025462965</v>
      </c>
      <c r="C265" s="12">
        <v>42891.389953703707</v>
      </c>
      <c r="D265">
        <v>5004</v>
      </c>
      <c r="E265" t="s">
        <v>302</v>
      </c>
      <c r="F265" t="s">
        <v>303</v>
      </c>
      <c r="G265" t="s">
        <v>28</v>
      </c>
    </row>
    <row r="266" spans="1:9" x14ac:dyDescent="0.35">
      <c r="A266">
        <v>4070651</v>
      </c>
      <c r="B266" s="12">
        <v>42866.310011574074</v>
      </c>
      <c r="C266" s="12">
        <v>42866.314942129633</v>
      </c>
      <c r="D266">
        <v>425</v>
      </c>
      <c r="E266" t="s">
        <v>304</v>
      </c>
      <c r="F266" t="s">
        <v>305</v>
      </c>
      <c r="G266" t="s">
        <v>11</v>
      </c>
      <c r="H266" t="s">
        <v>18</v>
      </c>
      <c r="I266">
        <v>1979</v>
      </c>
    </row>
    <row r="267" spans="1:9" x14ac:dyDescent="0.35">
      <c r="A267">
        <v>4389700</v>
      </c>
      <c r="B267" s="12">
        <v>42872.748113425929</v>
      </c>
      <c r="C267" s="12">
        <v>42872.754629629628</v>
      </c>
      <c r="D267">
        <v>562</v>
      </c>
      <c r="E267" t="s">
        <v>306</v>
      </c>
      <c r="F267" t="s">
        <v>307</v>
      </c>
      <c r="G267" t="s">
        <v>28</v>
      </c>
    </row>
    <row r="268" spans="1:9" x14ac:dyDescent="0.35">
      <c r="A268">
        <v>6800377</v>
      </c>
      <c r="B268" s="12">
        <v>42916.737280092595</v>
      </c>
      <c r="C268" s="12">
        <v>42916.739247685182</v>
      </c>
      <c r="D268">
        <v>170</v>
      </c>
      <c r="E268" t="s">
        <v>17</v>
      </c>
      <c r="F268" t="s">
        <v>59</v>
      </c>
      <c r="G268" t="s">
        <v>11</v>
      </c>
      <c r="H268" t="s">
        <v>12</v>
      </c>
      <c r="I268">
        <v>1957</v>
      </c>
    </row>
    <row r="269" spans="1:9" x14ac:dyDescent="0.35">
      <c r="A269">
        <v>5681294</v>
      </c>
      <c r="B269" s="12">
        <v>42897.55332175926</v>
      </c>
      <c r="C269" s="12">
        <v>42897.556481481479</v>
      </c>
      <c r="D269">
        <v>272</v>
      </c>
      <c r="E269" t="s">
        <v>308</v>
      </c>
      <c r="F269" t="s">
        <v>280</v>
      </c>
      <c r="G269" t="s">
        <v>11</v>
      </c>
      <c r="H269" t="s">
        <v>12</v>
      </c>
      <c r="I269">
        <v>1966</v>
      </c>
    </row>
    <row r="270" spans="1:9" x14ac:dyDescent="0.35">
      <c r="A270">
        <v>6009055</v>
      </c>
      <c r="B270" s="12">
        <v>42902.837164351855</v>
      </c>
      <c r="C270" s="12">
        <v>42902.853530092594</v>
      </c>
      <c r="D270">
        <v>1413</v>
      </c>
      <c r="E270" t="s">
        <v>297</v>
      </c>
      <c r="F270" t="s">
        <v>158</v>
      </c>
      <c r="G270" t="s">
        <v>11</v>
      </c>
      <c r="H270" t="s">
        <v>18</v>
      </c>
      <c r="I270">
        <v>1986</v>
      </c>
    </row>
    <row r="271" spans="1:9" x14ac:dyDescent="0.35">
      <c r="A271">
        <v>1688397</v>
      </c>
      <c r="B271" s="12">
        <v>42800.894837962966</v>
      </c>
      <c r="C271" s="12">
        <v>42800.89702546296</v>
      </c>
      <c r="D271">
        <v>188</v>
      </c>
      <c r="E271" t="s">
        <v>309</v>
      </c>
      <c r="F271" t="s">
        <v>310</v>
      </c>
      <c r="G271" t="s">
        <v>11</v>
      </c>
      <c r="H271" t="s">
        <v>12</v>
      </c>
      <c r="I271">
        <v>1986</v>
      </c>
    </row>
    <row r="272" spans="1:9" x14ac:dyDescent="0.35">
      <c r="A272">
        <v>2733599</v>
      </c>
      <c r="B272" s="12">
        <v>42838.378159722219</v>
      </c>
      <c r="C272" s="12">
        <v>42838.383611111109</v>
      </c>
      <c r="D272">
        <v>470</v>
      </c>
      <c r="E272" t="s">
        <v>240</v>
      </c>
      <c r="F272" t="s">
        <v>311</v>
      </c>
      <c r="G272" t="s">
        <v>11</v>
      </c>
      <c r="H272" t="s">
        <v>12</v>
      </c>
      <c r="I272">
        <v>1993</v>
      </c>
    </row>
    <row r="273" spans="1:9" x14ac:dyDescent="0.35">
      <c r="A273">
        <v>1345999</v>
      </c>
      <c r="B273" s="12">
        <v>42790.390034722222</v>
      </c>
      <c r="C273" s="12">
        <v>42790.401365740741</v>
      </c>
      <c r="D273">
        <v>979</v>
      </c>
      <c r="E273" t="s">
        <v>207</v>
      </c>
      <c r="F273" t="s">
        <v>100</v>
      </c>
      <c r="G273" t="s">
        <v>11</v>
      </c>
      <c r="H273" t="s">
        <v>12</v>
      </c>
      <c r="I273">
        <v>1981</v>
      </c>
    </row>
    <row r="274" spans="1:9" x14ac:dyDescent="0.35">
      <c r="A274">
        <v>2031987</v>
      </c>
      <c r="B274" s="12">
        <v>42818.372569444444</v>
      </c>
      <c r="C274" s="12">
        <v>42818.3825</v>
      </c>
      <c r="D274">
        <v>857</v>
      </c>
      <c r="E274" t="s">
        <v>30</v>
      </c>
      <c r="F274" t="s">
        <v>220</v>
      </c>
      <c r="G274" t="s">
        <v>11</v>
      </c>
      <c r="H274" t="s">
        <v>18</v>
      </c>
      <c r="I274">
        <v>1988</v>
      </c>
    </row>
    <row r="275" spans="1:9" x14ac:dyDescent="0.35">
      <c r="A275">
        <v>6587469</v>
      </c>
      <c r="B275" s="12">
        <v>42913.579918981479</v>
      </c>
      <c r="C275" s="12">
        <v>42913.584340277775</v>
      </c>
      <c r="D275">
        <v>382</v>
      </c>
      <c r="E275" t="s">
        <v>312</v>
      </c>
      <c r="F275" t="s">
        <v>244</v>
      </c>
      <c r="G275" t="s">
        <v>11</v>
      </c>
      <c r="H275" t="s">
        <v>12</v>
      </c>
      <c r="I275">
        <v>1951</v>
      </c>
    </row>
    <row r="276" spans="1:9" x14ac:dyDescent="0.35">
      <c r="A276">
        <v>252422</v>
      </c>
      <c r="B276" s="12">
        <v>42748.33761574074</v>
      </c>
      <c r="C276" s="12">
        <v>42748.349675925929</v>
      </c>
      <c r="D276">
        <v>1041</v>
      </c>
      <c r="E276" t="s">
        <v>85</v>
      </c>
      <c r="F276" t="s">
        <v>83</v>
      </c>
      <c r="G276" t="s">
        <v>11</v>
      </c>
      <c r="H276" t="s">
        <v>12</v>
      </c>
      <c r="I276">
        <v>1979</v>
      </c>
    </row>
    <row r="277" spans="1:9" x14ac:dyDescent="0.35">
      <c r="A277">
        <v>3670576</v>
      </c>
      <c r="B277" s="12">
        <v>42857.818437499998</v>
      </c>
      <c r="C277" s="12">
        <v>42857.848009259258</v>
      </c>
      <c r="D277">
        <v>2555</v>
      </c>
      <c r="E277" t="s">
        <v>248</v>
      </c>
      <c r="F277" t="s">
        <v>157</v>
      </c>
      <c r="G277" t="s">
        <v>11</v>
      </c>
      <c r="H277" t="s">
        <v>12</v>
      </c>
      <c r="I277">
        <v>1982</v>
      </c>
    </row>
    <row r="278" spans="1:9" x14ac:dyDescent="0.35">
      <c r="A278">
        <v>5121541</v>
      </c>
      <c r="B278" s="12">
        <v>42887.680347222224</v>
      </c>
      <c r="C278" s="12">
        <v>42887.68645833333</v>
      </c>
      <c r="D278">
        <v>528</v>
      </c>
      <c r="E278" t="s">
        <v>313</v>
      </c>
      <c r="F278" t="s">
        <v>78</v>
      </c>
      <c r="G278" t="s">
        <v>11</v>
      </c>
      <c r="H278" t="s">
        <v>12</v>
      </c>
      <c r="I278">
        <v>1966</v>
      </c>
    </row>
    <row r="279" spans="1:9" x14ac:dyDescent="0.35">
      <c r="A279">
        <v>4729862</v>
      </c>
      <c r="B279" s="12">
        <v>42879.344143518516</v>
      </c>
      <c r="C279" s="12">
        <v>42879.348055555558</v>
      </c>
      <c r="D279">
        <v>338</v>
      </c>
      <c r="E279" t="s">
        <v>301</v>
      </c>
      <c r="F279" t="s">
        <v>168</v>
      </c>
      <c r="G279" t="s">
        <v>11</v>
      </c>
      <c r="H279" t="s">
        <v>12</v>
      </c>
      <c r="I279">
        <v>1971</v>
      </c>
    </row>
    <row r="280" spans="1:9" x14ac:dyDescent="0.35">
      <c r="A280">
        <v>4766125</v>
      </c>
      <c r="B280" s="12">
        <v>42879.75199074074</v>
      </c>
      <c r="C280" s="12">
        <v>42879.758506944447</v>
      </c>
      <c r="D280">
        <v>563</v>
      </c>
      <c r="E280" t="s">
        <v>10</v>
      </c>
      <c r="F280" t="s">
        <v>312</v>
      </c>
      <c r="G280" t="s">
        <v>11</v>
      </c>
      <c r="H280" t="s">
        <v>12</v>
      </c>
      <c r="I280">
        <v>1956</v>
      </c>
    </row>
    <row r="281" spans="1:9" x14ac:dyDescent="0.35">
      <c r="A281">
        <v>2321677</v>
      </c>
      <c r="B281" s="12">
        <v>42828.414155092592</v>
      </c>
      <c r="C281" s="12">
        <v>42828.431296296294</v>
      </c>
      <c r="D281">
        <v>1481</v>
      </c>
      <c r="E281" t="s">
        <v>278</v>
      </c>
      <c r="F281" t="s">
        <v>220</v>
      </c>
      <c r="G281" t="s">
        <v>11</v>
      </c>
      <c r="H281" t="s">
        <v>12</v>
      </c>
      <c r="I281">
        <v>1976</v>
      </c>
    </row>
    <row r="282" spans="1:9" x14ac:dyDescent="0.35">
      <c r="A282">
        <v>6014149</v>
      </c>
      <c r="B282" s="12">
        <v>42902.960787037038</v>
      </c>
      <c r="C282" s="12">
        <v>42902.963217592594</v>
      </c>
      <c r="D282">
        <v>209</v>
      </c>
      <c r="E282" t="s">
        <v>240</v>
      </c>
      <c r="F282" t="s">
        <v>239</v>
      </c>
      <c r="G282" t="s">
        <v>11</v>
      </c>
      <c r="H282" t="s">
        <v>12</v>
      </c>
      <c r="I282">
        <v>1978</v>
      </c>
    </row>
    <row r="283" spans="1:9" x14ac:dyDescent="0.35">
      <c r="A283">
        <v>2981738</v>
      </c>
      <c r="B283" s="12">
        <v>42843.362962962965</v>
      </c>
      <c r="C283" s="12">
        <v>42843.367337962962</v>
      </c>
      <c r="D283">
        <v>378</v>
      </c>
      <c r="E283" t="s">
        <v>37</v>
      </c>
      <c r="F283" t="s">
        <v>72</v>
      </c>
      <c r="G283" t="s">
        <v>11</v>
      </c>
      <c r="H283" t="s">
        <v>12</v>
      </c>
      <c r="I283">
        <v>1988</v>
      </c>
    </row>
    <row r="284" spans="1:9" x14ac:dyDescent="0.35">
      <c r="A284">
        <v>4637472</v>
      </c>
      <c r="B284" s="12">
        <v>42876.924756944441</v>
      </c>
      <c r="C284" s="12">
        <v>42876.932743055557</v>
      </c>
      <c r="D284">
        <v>690</v>
      </c>
      <c r="E284" t="s">
        <v>314</v>
      </c>
      <c r="F284" t="s">
        <v>245</v>
      </c>
      <c r="G284" t="s">
        <v>28</v>
      </c>
    </row>
    <row r="285" spans="1:9" x14ac:dyDescent="0.35">
      <c r="A285">
        <v>3485563</v>
      </c>
      <c r="B285" s="12">
        <v>42854.591909722221</v>
      </c>
      <c r="C285" s="12">
        <v>42854.608576388891</v>
      </c>
      <c r="D285">
        <v>1440</v>
      </c>
      <c r="E285" t="s">
        <v>275</v>
      </c>
      <c r="F285" t="s">
        <v>156</v>
      </c>
      <c r="G285" t="s">
        <v>28</v>
      </c>
    </row>
    <row r="286" spans="1:9" x14ac:dyDescent="0.35">
      <c r="A286">
        <v>1852173</v>
      </c>
      <c r="B286" s="12">
        <v>42806.757870370369</v>
      </c>
      <c r="C286" s="12">
        <v>42806.765798611108</v>
      </c>
      <c r="D286">
        <v>685</v>
      </c>
      <c r="E286" t="s">
        <v>119</v>
      </c>
      <c r="F286" t="s">
        <v>315</v>
      </c>
      <c r="G286" t="s">
        <v>11</v>
      </c>
      <c r="H286" t="s">
        <v>12</v>
      </c>
      <c r="I286">
        <v>1992</v>
      </c>
    </row>
    <row r="287" spans="1:9" x14ac:dyDescent="0.35">
      <c r="A287">
        <v>1852067</v>
      </c>
      <c r="B287" s="12">
        <v>42806.753692129627</v>
      </c>
      <c r="C287" s="12">
        <v>42806.760300925926</v>
      </c>
      <c r="D287">
        <v>571</v>
      </c>
      <c r="E287" t="s">
        <v>91</v>
      </c>
      <c r="F287" t="s">
        <v>66</v>
      </c>
      <c r="G287" t="s">
        <v>11</v>
      </c>
      <c r="H287" t="s">
        <v>12</v>
      </c>
      <c r="I287">
        <v>1970</v>
      </c>
    </row>
    <row r="288" spans="1:9" x14ac:dyDescent="0.35">
      <c r="A288">
        <v>4428854</v>
      </c>
      <c r="B288" s="12">
        <v>42873.439108796294</v>
      </c>
      <c r="C288" s="12">
        <v>42873.443113425928</v>
      </c>
      <c r="D288">
        <v>346</v>
      </c>
      <c r="E288" t="s">
        <v>82</v>
      </c>
      <c r="F288" t="s">
        <v>185</v>
      </c>
      <c r="G288" t="s">
        <v>11</v>
      </c>
      <c r="H288" t="s">
        <v>12</v>
      </c>
      <c r="I288">
        <v>1990</v>
      </c>
    </row>
    <row r="289" spans="1:9" x14ac:dyDescent="0.35">
      <c r="A289">
        <v>1802466</v>
      </c>
      <c r="B289" s="12">
        <v>42803.811296296299</v>
      </c>
      <c r="C289" s="12">
        <v>42803.816250000003</v>
      </c>
      <c r="D289">
        <v>428</v>
      </c>
      <c r="E289" t="s">
        <v>117</v>
      </c>
      <c r="F289" t="s">
        <v>29</v>
      </c>
      <c r="G289" t="s">
        <v>11</v>
      </c>
      <c r="H289" t="s">
        <v>12</v>
      </c>
      <c r="I289">
        <v>1987</v>
      </c>
    </row>
    <row r="290" spans="1:9" x14ac:dyDescent="0.35">
      <c r="A290">
        <v>3791506</v>
      </c>
      <c r="B290" s="12">
        <v>42859.865347222221</v>
      </c>
      <c r="C290" s="12">
        <v>42859.875787037039</v>
      </c>
      <c r="D290">
        <v>902</v>
      </c>
      <c r="E290" t="s">
        <v>147</v>
      </c>
      <c r="F290" t="s">
        <v>316</v>
      </c>
      <c r="G290" t="s">
        <v>11</v>
      </c>
      <c r="H290" t="s">
        <v>12</v>
      </c>
      <c r="I290">
        <v>1987</v>
      </c>
    </row>
    <row r="291" spans="1:9" x14ac:dyDescent="0.35">
      <c r="A291">
        <v>932001</v>
      </c>
      <c r="B291" s="12">
        <v>42774.395509259259</v>
      </c>
      <c r="C291" s="12">
        <v>42774.400717592594</v>
      </c>
      <c r="D291">
        <v>449</v>
      </c>
      <c r="E291" t="s">
        <v>36</v>
      </c>
      <c r="F291" t="s">
        <v>273</v>
      </c>
      <c r="G291" t="s">
        <v>11</v>
      </c>
      <c r="H291" t="s">
        <v>18</v>
      </c>
      <c r="I291">
        <v>1985</v>
      </c>
    </row>
    <row r="292" spans="1:9" x14ac:dyDescent="0.35">
      <c r="A292">
        <v>261652</v>
      </c>
      <c r="B292" s="12">
        <v>42748.4922337963</v>
      </c>
      <c r="C292" s="12">
        <v>42748.500451388885</v>
      </c>
      <c r="D292">
        <v>709</v>
      </c>
      <c r="E292" t="s">
        <v>191</v>
      </c>
      <c r="F292" t="s">
        <v>71</v>
      </c>
      <c r="G292" t="s">
        <v>11</v>
      </c>
      <c r="H292" t="s">
        <v>12</v>
      </c>
      <c r="I292">
        <v>1968</v>
      </c>
    </row>
    <row r="293" spans="1:9" x14ac:dyDescent="0.35">
      <c r="A293">
        <v>5465012</v>
      </c>
      <c r="B293" s="12">
        <v>42893.797106481485</v>
      </c>
      <c r="C293" s="12">
        <v>42893.801145833335</v>
      </c>
      <c r="D293">
        <v>348</v>
      </c>
      <c r="E293" t="s">
        <v>113</v>
      </c>
      <c r="F293" t="s">
        <v>317</v>
      </c>
      <c r="G293" t="s">
        <v>11</v>
      </c>
    </row>
    <row r="294" spans="1:9" x14ac:dyDescent="0.35">
      <c r="A294">
        <v>5353666</v>
      </c>
      <c r="B294" s="12">
        <v>42891.744780092595</v>
      </c>
      <c r="C294" s="12">
        <v>42891.756967592592</v>
      </c>
      <c r="D294">
        <v>1053</v>
      </c>
      <c r="E294" t="s">
        <v>191</v>
      </c>
      <c r="F294" t="s">
        <v>318</v>
      </c>
      <c r="G294" t="s">
        <v>11</v>
      </c>
      <c r="H294" t="s">
        <v>12</v>
      </c>
      <c r="I294">
        <v>1986</v>
      </c>
    </row>
    <row r="295" spans="1:9" x14ac:dyDescent="0.35">
      <c r="A295">
        <v>3244281</v>
      </c>
      <c r="B295" s="12">
        <v>42849.327569444446</v>
      </c>
      <c r="C295" s="12">
        <v>42849.335231481484</v>
      </c>
      <c r="D295">
        <v>662</v>
      </c>
      <c r="E295" t="s">
        <v>100</v>
      </c>
      <c r="F295" t="s">
        <v>41</v>
      </c>
      <c r="G295" t="s">
        <v>11</v>
      </c>
      <c r="H295" t="s">
        <v>12</v>
      </c>
      <c r="I295">
        <v>1967</v>
      </c>
    </row>
    <row r="296" spans="1:9" x14ac:dyDescent="0.35">
      <c r="A296">
        <v>2674970</v>
      </c>
      <c r="B296" s="12">
        <v>42837.300335648149</v>
      </c>
      <c r="C296" s="12">
        <v>42837.302557870367</v>
      </c>
      <c r="D296">
        <v>191</v>
      </c>
      <c r="E296" t="s">
        <v>290</v>
      </c>
      <c r="F296" t="s">
        <v>138</v>
      </c>
      <c r="G296" t="s">
        <v>11</v>
      </c>
      <c r="H296" t="s">
        <v>12</v>
      </c>
      <c r="I296">
        <v>1975</v>
      </c>
    </row>
    <row r="297" spans="1:9" x14ac:dyDescent="0.35">
      <c r="A297">
        <v>2722449</v>
      </c>
      <c r="B297" s="12">
        <v>42837.957291666666</v>
      </c>
      <c r="C297" s="12">
        <v>42837.959328703706</v>
      </c>
      <c r="D297">
        <v>175</v>
      </c>
      <c r="E297" t="s">
        <v>319</v>
      </c>
      <c r="F297" t="s">
        <v>162</v>
      </c>
      <c r="G297" t="s">
        <v>11</v>
      </c>
      <c r="H297" t="s">
        <v>12</v>
      </c>
      <c r="I297">
        <v>1974</v>
      </c>
    </row>
    <row r="298" spans="1:9" x14ac:dyDescent="0.35">
      <c r="A298">
        <v>1544609</v>
      </c>
      <c r="B298" s="12">
        <v>42795.734166666669</v>
      </c>
      <c r="C298" s="12">
        <v>42795.742662037039</v>
      </c>
      <c r="D298">
        <v>733</v>
      </c>
      <c r="E298" t="s">
        <v>140</v>
      </c>
      <c r="F298" t="s">
        <v>67</v>
      </c>
      <c r="G298" t="s">
        <v>11</v>
      </c>
      <c r="H298" t="s">
        <v>12</v>
      </c>
      <c r="I298">
        <v>1973</v>
      </c>
    </row>
    <row r="299" spans="1:9" x14ac:dyDescent="0.35">
      <c r="A299">
        <v>811593</v>
      </c>
      <c r="B299" s="12">
        <v>42769.596678240741</v>
      </c>
      <c r="C299" s="12">
        <v>42769.599907407406</v>
      </c>
      <c r="D299">
        <v>278</v>
      </c>
      <c r="E299" t="s">
        <v>320</v>
      </c>
      <c r="F299" t="s">
        <v>321</v>
      </c>
      <c r="G299" t="s">
        <v>28</v>
      </c>
    </row>
    <row r="300" spans="1:9" x14ac:dyDescent="0.35">
      <c r="A300">
        <v>4859668</v>
      </c>
      <c r="B300" s="12">
        <v>42882.391504629632</v>
      </c>
      <c r="C300" s="12">
        <v>42882.415798611109</v>
      </c>
      <c r="D300">
        <v>2098</v>
      </c>
      <c r="E300" t="s">
        <v>178</v>
      </c>
      <c r="F300" t="s">
        <v>66</v>
      </c>
      <c r="G300" t="s">
        <v>11</v>
      </c>
      <c r="H300" t="s">
        <v>12</v>
      </c>
      <c r="I300">
        <v>1977</v>
      </c>
    </row>
    <row r="301" spans="1:9" x14ac:dyDescent="0.35">
      <c r="A301">
        <v>2616793</v>
      </c>
      <c r="B301" s="12">
        <v>42836.283437500002</v>
      </c>
      <c r="C301" s="12">
        <v>42836.286365740743</v>
      </c>
      <c r="D301">
        <v>252</v>
      </c>
      <c r="E301" t="s">
        <v>322</v>
      </c>
      <c r="F301" t="s">
        <v>323</v>
      </c>
      <c r="G301" t="s">
        <v>11</v>
      </c>
      <c r="H301" t="s">
        <v>18</v>
      </c>
      <c r="I301">
        <v>1987</v>
      </c>
    </row>
    <row r="302" spans="1:9" x14ac:dyDescent="0.35">
      <c r="A302">
        <v>2325362</v>
      </c>
      <c r="B302" s="12">
        <v>42828.511608796296</v>
      </c>
      <c r="C302" s="12">
        <v>42828.534143518518</v>
      </c>
      <c r="D302">
        <v>1946</v>
      </c>
      <c r="E302" t="s">
        <v>191</v>
      </c>
      <c r="F302" t="s">
        <v>71</v>
      </c>
      <c r="G302" t="s">
        <v>11</v>
      </c>
      <c r="H302" t="s">
        <v>12</v>
      </c>
      <c r="I302">
        <v>1985</v>
      </c>
    </row>
    <row r="303" spans="1:9" x14ac:dyDescent="0.35">
      <c r="A303">
        <v>1855578</v>
      </c>
      <c r="B303" s="12">
        <v>42807.240763888891</v>
      </c>
      <c r="C303" s="12">
        <v>42807.247418981482</v>
      </c>
      <c r="D303">
        <v>575</v>
      </c>
      <c r="E303" t="s">
        <v>255</v>
      </c>
      <c r="F303" t="s">
        <v>117</v>
      </c>
      <c r="G303" t="s">
        <v>11</v>
      </c>
      <c r="H303" t="s">
        <v>12</v>
      </c>
      <c r="I303">
        <v>1975</v>
      </c>
    </row>
    <row r="304" spans="1:9" x14ac:dyDescent="0.35">
      <c r="A304">
        <v>1740477</v>
      </c>
      <c r="B304" s="12">
        <v>42802.617291666669</v>
      </c>
      <c r="C304" s="12">
        <v>42802.630243055559</v>
      </c>
      <c r="D304">
        <v>1118</v>
      </c>
      <c r="E304" t="s">
        <v>95</v>
      </c>
      <c r="F304" t="s">
        <v>324</v>
      </c>
      <c r="G304" t="s">
        <v>11</v>
      </c>
      <c r="H304" t="s">
        <v>12</v>
      </c>
      <c r="I304">
        <v>1963</v>
      </c>
    </row>
    <row r="305" spans="1:9" x14ac:dyDescent="0.35">
      <c r="A305">
        <v>5391272</v>
      </c>
      <c r="B305" s="12">
        <v>42892.675810185188</v>
      </c>
      <c r="C305" s="12">
        <v>42892.708958333336</v>
      </c>
      <c r="D305">
        <v>2864</v>
      </c>
      <c r="E305" t="s">
        <v>78</v>
      </c>
      <c r="F305" t="s">
        <v>78</v>
      </c>
      <c r="G305" t="s">
        <v>11</v>
      </c>
      <c r="H305" t="s">
        <v>12</v>
      </c>
      <c r="I305">
        <v>1988</v>
      </c>
    </row>
    <row r="306" spans="1:9" x14ac:dyDescent="0.35">
      <c r="A306">
        <v>1988318</v>
      </c>
      <c r="B306" s="12">
        <v>42816.744791666664</v>
      </c>
      <c r="C306" s="12">
        <v>42816.755543981482</v>
      </c>
      <c r="D306">
        <v>929</v>
      </c>
      <c r="E306" t="s">
        <v>140</v>
      </c>
      <c r="F306" t="s">
        <v>288</v>
      </c>
      <c r="G306" t="s">
        <v>11</v>
      </c>
      <c r="H306" t="s">
        <v>12</v>
      </c>
      <c r="I306">
        <v>1977</v>
      </c>
    </row>
    <row r="307" spans="1:9" x14ac:dyDescent="0.35">
      <c r="A307">
        <v>3231592</v>
      </c>
      <c r="B307" s="12">
        <v>42848.771064814813</v>
      </c>
      <c r="C307" s="12">
        <v>42848.780277777776</v>
      </c>
      <c r="D307">
        <v>795</v>
      </c>
      <c r="E307" t="s">
        <v>84</v>
      </c>
      <c r="F307" t="s">
        <v>325</v>
      </c>
      <c r="G307" t="s">
        <v>28</v>
      </c>
    </row>
    <row r="308" spans="1:9" x14ac:dyDescent="0.35">
      <c r="A308">
        <v>1800756</v>
      </c>
      <c r="B308" s="12">
        <v>42803.788472222222</v>
      </c>
      <c r="C308" s="12">
        <v>42803.795069444444</v>
      </c>
      <c r="D308">
        <v>569</v>
      </c>
      <c r="E308" t="s">
        <v>197</v>
      </c>
      <c r="F308" t="s">
        <v>249</v>
      </c>
      <c r="G308" t="s">
        <v>11</v>
      </c>
      <c r="H308" t="s">
        <v>12</v>
      </c>
      <c r="I308">
        <v>1983</v>
      </c>
    </row>
    <row r="309" spans="1:9" x14ac:dyDescent="0.35">
      <c r="A309">
        <v>4037086</v>
      </c>
      <c r="B309" s="12">
        <v>42865.627754629626</v>
      </c>
      <c r="C309" s="12">
        <v>42865.638680555552</v>
      </c>
      <c r="D309">
        <v>943</v>
      </c>
      <c r="E309" t="s">
        <v>326</v>
      </c>
      <c r="F309" t="s">
        <v>144</v>
      </c>
      <c r="G309" t="s">
        <v>11</v>
      </c>
      <c r="H309" t="s">
        <v>12</v>
      </c>
      <c r="I309">
        <v>1987</v>
      </c>
    </row>
    <row r="310" spans="1:9" x14ac:dyDescent="0.35">
      <c r="A310">
        <v>6328501</v>
      </c>
      <c r="B310" s="12">
        <v>42908.850844907407</v>
      </c>
      <c r="C310" s="12">
        <v>42908.874641203707</v>
      </c>
      <c r="D310">
        <v>2056</v>
      </c>
      <c r="E310" t="s">
        <v>327</v>
      </c>
      <c r="F310" t="s">
        <v>113</v>
      </c>
      <c r="G310" t="s">
        <v>28</v>
      </c>
    </row>
    <row r="311" spans="1:9" x14ac:dyDescent="0.35">
      <c r="A311">
        <v>1873481</v>
      </c>
      <c r="B311" s="12">
        <v>42807.7346875</v>
      </c>
      <c r="C311" s="12">
        <v>42807.741631944446</v>
      </c>
      <c r="D311">
        <v>600</v>
      </c>
      <c r="E311" t="s">
        <v>85</v>
      </c>
      <c r="F311" t="s">
        <v>328</v>
      </c>
      <c r="G311" t="s">
        <v>11</v>
      </c>
      <c r="H311" t="s">
        <v>12</v>
      </c>
      <c r="I311">
        <v>1954</v>
      </c>
    </row>
    <row r="312" spans="1:9" x14ac:dyDescent="0.35">
      <c r="A312">
        <v>6145337</v>
      </c>
      <c r="B312" s="12">
        <v>42906.340613425928</v>
      </c>
      <c r="C312" s="12">
        <v>42906.35496527778</v>
      </c>
      <c r="D312">
        <v>1239</v>
      </c>
      <c r="E312" t="s">
        <v>329</v>
      </c>
      <c r="F312" t="s">
        <v>330</v>
      </c>
      <c r="G312" t="s">
        <v>11</v>
      </c>
      <c r="H312" t="s">
        <v>12</v>
      </c>
      <c r="I312">
        <v>1981</v>
      </c>
    </row>
    <row r="313" spans="1:9" x14ac:dyDescent="0.35">
      <c r="A313">
        <v>60804</v>
      </c>
      <c r="B313" s="12">
        <v>42739.706412037034</v>
      </c>
      <c r="C313" s="12">
        <v>42739.713148148148</v>
      </c>
      <c r="D313">
        <v>582</v>
      </c>
      <c r="E313" t="s">
        <v>320</v>
      </c>
      <c r="F313" t="s">
        <v>229</v>
      </c>
      <c r="G313" t="s">
        <v>11</v>
      </c>
      <c r="H313" t="s">
        <v>12</v>
      </c>
      <c r="I313">
        <v>1987</v>
      </c>
    </row>
    <row r="314" spans="1:9" x14ac:dyDescent="0.35">
      <c r="A314">
        <v>6157470</v>
      </c>
      <c r="B314" s="12">
        <v>42906.487199074072</v>
      </c>
      <c r="C314" s="12">
        <v>42906.509293981479</v>
      </c>
      <c r="D314">
        <v>1909</v>
      </c>
      <c r="E314" t="s">
        <v>269</v>
      </c>
      <c r="F314" t="s">
        <v>331</v>
      </c>
      <c r="G314" t="s">
        <v>11</v>
      </c>
      <c r="H314" t="s">
        <v>18</v>
      </c>
      <c r="I314">
        <v>1973</v>
      </c>
    </row>
    <row r="315" spans="1:9" x14ac:dyDescent="0.35">
      <c r="A315">
        <v>97974</v>
      </c>
      <c r="B315" s="12">
        <v>42740.811782407407</v>
      </c>
      <c r="C315" s="12">
        <v>42740.816400462965</v>
      </c>
      <c r="D315">
        <v>398</v>
      </c>
      <c r="E315" t="s">
        <v>97</v>
      </c>
      <c r="F315" t="s">
        <v>288</v>
      </c>
      <c r="G315" t="s">
        <v>11</v>
      </c>
      <c r="H315" t="s">
        <v>12</v>
      </c>
      <c r="I315">
        <v>1964</v>
      </c>
    </row>
    <row r="316" spans="1:9" x14ac:dyDescent="0.35">
      <c r="A316">
        <v>1531863</v>
      </c>
      <c r="B316" s="12">
        <v>42795.398101851853</v>
      </c>
      <c r="C316" s="12">
        <v>42795.40011574074</v>
      </c>
      <c r="D316">
        <v>174</v>
      </c>
      <c r="E316" t="s">
        <v>191</v>
      </c>
      <c r="F316" t="s">
        <v>68</v>
      </c>
      <c r="G316" t="s">
        <v>11</v>
      </c>
      <c r="H316" t="s">
        <v>12</v>
      </c>
      <c r="I316">
        <v>1977</v>
      </c>
    </row>
    <row r="317" spans="1:9" x14ac:dyDescent="0.35">
      <c r="A317">
        <v>3836835</v>
      </c>
      <c r="B317" s="12">
        <v>42861.560659722221</v>
      </c>
      <c r="C317" s="12">
        <v>42861.578703703701</v>
      </c>
      <c r="D317">
        <v>1559</v>
      </c>
      <c r="E317" t="s">
        <v>142</v>
      </c>
      <c r="F317" t="s">
        <v>160</v>
      </c>
      <c r="G317" t="s">
        <v>11</v>
      </c>
      <c r="H317" t="s">
        <v>12</v>
      </c>
      <c r="I317">
        <v>1971</v>
      </c>
    </row>
    <row r="318" spans="1:9" x14ac:dyDescent="0.35">
      <c r="A318">
        <v>4603213</v>
      </c>
      <c r="B318" s="12">
        <v>42876.558217592596</v>
      </c>
      <c r="C318" s="12">
        <v>42876.570509259262</v>
      </c>
      <c r="D318">
        <v>1061</v>
      </c>
      <c r="E318" t="s">
        <v>137</v>
      </c>
      <c r="F318" t="s">
        <v>150</v>
      </c>
      <c r="G318" t="s">
        <v>11</v>
      </c>
      <c r="H318" t="s">
        <v>18</v>
      </c>
      <c r="I318">
        <v>1985</v>
      </c>
    </row>
    <row r="319" spans="1:9" x14ac:dyDescent="0.35">
      <c r="A319">
        <v>5578346</v>
      </c>
      <c r="B319" s="12">
        <v>42895.680543981478</v>
      </c>
      <c r="C319" s="12">
        <v>42895.685104166667</v>
      </c>
      <c r="D319">
        <v>394</v>
      </c>
      <c r="E319" t="s">
        <v>332</v>
      </c>
      <c r="F319" t="s">
        <v>33</v>
      </c>
      <c r="G319" t="s">
        <v>11</v>
      </c>
      <c r="H319" t="s">
        <v>12</v>
      </c>
      <c r="I319">
        <v>1963</v>
      </c>
    </row>
    <row r="320" spans="1:9" x14ac:dyDescent="0.35">
      <c r="A320">
        <v>6727845</v>
      </c>
      <c r="B320" s="12">
        <v>42915.674004629633</v>
      </c>
      <c r="C320" s="12">
        <v>42915.680462962962</v>
      </c>
      <c r="D320">
        <v>558</v>
      </c>
      <c r="E320" t="s">
        <v>333</v>
      </c>
      <c r="F320" t="s">
        <v>48</v>
      </c>
      <c r="G320" t="s">
        <v>11</v>
      </c>
      <c r="H320" t="s">
        <v>12</v>
      </c>
      <c r="I320">
        <v>1965</v>
      </c>
    </row>
    <row r="321" spans="1:9" x14ac:dyDescent="0.35">
      <c r="A321">
        <v>638046</v>
      </c>
      <c r="B321" s="12">
        <v>42763.578055555554</v>
      </c>
      <c r="C321" s="12">
        <v>42763.580590277779</v>
      </c>
      <c r="D321">
        <v>218</v>
      </c>
      <c r="E321" t="s">
        <v>178</v>
      </c>
      <c r="F321" t="s">
        <v>334</v>
      </c>
      <c r="G321" t="s">
        <v>11</v>
      </c>
      <c r="H321" t="s">
        <v>18</v>
      </c>
      <c r="I321">
        <v>1968</v>
      </c>
    </row>
    <row r="322" spans="1:9" x14ac:dyDescent="0.35">
      <c r="A322">
        <v>5767534</v>
      </c>
      <c r="B322" s="12">
        <v>42898.864606481482</v>
      </c>
      <c r="C322" s="12">
        <v>42898.872870370367</v>
      </c>
      <c r="D322">
        <v>713</v>
      </c>
      <c r="E322" t="s">
        <v>66</v>
      </c>
      <c r="F322" t="s">
        <v>196</v>
      </c>
      <c r="G322" t="s">
        <v>11</v>
      </c>
      <c r="H322" t="s">
        <v>12</v>
      </c>
      <c r="I322">
        <v>1985</v>
      </c>
    </row>
    <row r="323" spans="1:9" x14ac:dyDescent="0.35">
      <c r="A323">
        <v>5610896</v>
      </c>
      <c r="B323" s="12">
        <v>42896.370879629627</v>
      </c>
      <c r="C323" s="12">
        <v>42896.373252314814</v>
      </c>
      <c r="D323">
        <v>205</v>
      </c>
      <c r="E323" t="s">
        <v>335</v>
      </c>
      <c r="F323" t="s">
        <v>323</v>
      </c>
      <c r="G323" t="s">
        <v>11</v>
      </c>
      <c r="H323" t="s">
        <v>12</v>
      </c>
      <c r="I323">
        <v>1981</v>
      </c>
    </row>
    <row r="324" spans="1:9" x14ac:dyDescent="0.35">
      <c r="A324">
        <v>6675217</v>
      </c>
      <c r="B324" s="12">
        <v>42914.767048611109</v>
      </c>
      <c r="C324" s="12">
        <v>42914.772280092591</v>
      </c>
      <c r="D324">
        <v>451</v>
      </c>
      <c r="E324" t="s">
        <v>51</v>
      </c>
      <c r="F324" t="s">
        <v>308</v>
      </c>
      <c r="G324" t="s">
        <v>11</v>
      </c>
      <c r="H324" t="s">
        <v>12</v>
      </c>
      <c r="I324">
        <v>1956</v>
      </c>
    </row>
    <row r="325" spans="1:9" x14ac:dyDescent="0.35">
      <c r="A325">
        <v>5292881</v>
      </c>
      <c r="B325" s="12">
        <v>42890.542696759258</v>
      </c>
      <c r="C325" s="12">
        <v>42890.548252314817</v>
      </c>
      <c r="D325">
        <v>480</v>
      </c>
      <c r="E325" t="s">
        <v>194</v>
      </c>
      <c r="F325" t="s">
        <v>336</v>
      </c>
      <c r="G325" t="s">
        <v>11</v>
      </c>
      <c r="H325" t="s">
        <v>12</v>
      </c>
      <c r="I325">
        <v>1998</v>
      </c>
    </row>
    <row r="326" spans="1:9" x14ac:dyDescent="0.35">
      <c r="A326">
        <v>508616</v>
      </c>
      <c r="B326" s="12">
        <v>42758.57917824074</v>
      </c>
      <c r="C326" s="12">
        <v>42758.583402777775</v>
      </c>
      <c r="D326">
        <v>364</v>
      </c>
      <c r="E326" t="s">
        <v>41</v>
      </c>
      <c r="F326" t="s">
        <v>189</v>
      </c>
      <c r="G326" t="s">
        <v>11</v>
      </c>
      <c r="H326" t="s">
        <v>12</v>
      </c>
      <c r="I326">
        <v>1980</v>
      </c>
    </row>
    <row r="327" spans="1:9" x14ac:dyDescent="0.35">
      <c r="A327">
        <v>6094716</v>
      </c>
      <c r="B327" s="12">
        <v>42904.862245370372</v>
      </c>
      <c r="C327" s="12">
        <v>42904.872430555559</v>
      </c>
      <c r="D327">
        <v>879</v>
      </c>
      <c r="E327" t="s">
        <v>337</v>
      </c>
      <c r="F327" t="s">
        <v>338</v>
      </c>
      <c r="G327" t="s">
        <v>11</v>
      </c>
      <c r="H327" t="s">
        <v>18</v>
      </c>
      <c r="I327">
        <v>1982</v>
      </c>
    </row>
    <row r="328" spans="1:9" x14ac:dyDescent="0.35">
      <c r="A328">
        <v>13019</v>
      </c>
      <c r="B328" s="12">
        <v>42736.76840277778</v>
      </c>
      <c r="C328" s="12">
        <v>42736.776886574073</v>
      </c>
      <c r="D328">
        <v>732</v>
      </c>
      <c r="E328" t="s">
        <v>62</v>
      </c>
      <c r="F328" t="s">
        <v>244</v>
      </c>
      <c r="G328" t="s">
        <v>11</v>
      </c>
      <c r="H328" t="s">
        <v>12</v>
      </c>
      <c r="I328">
        <v>1967</v>
      </c>
    </row>
    <row r="329" spans="1:9" x14ac:dyDescent="0.35">
      <c r="A329">
        <v>4841890</v>
      </c>
      <c r="B329" s="12">
        <v>42881.743993055556</v>
      </c>
      <c r="C329" s="12">
        <v>42881.748425925929</v>
      </c>
      <c r="D329">
        <v>383</v>
      </c>
      <c r="E329" t="s">
        <v>339</v>
      </c>
      <c r="F329" t="s">
        <v>326</v>
      </c>
      <c r="G329" t="s">
        <v>28</v>
      </c>
    </row>
    <row r="330" spans="1:9" x14ac:dyDescent="0.35">
      <c r="A330">
        <v>164991</v>
      </c>
      <c r="B330" s="12">
        <v>42745.673657407409</v>
      </c>
      <c r="C330" s="12">
        <v>42745.678425925929</v>
      </c>
      <c r="D330">
        <v>412</v>
      </c>
      <c r="E330" t="s">
        <v>274</v>
      </c>
      <c r="F330" t="s">
        <v>237</v>
      </c>
      <c r="G330" t="s">
        <v>11</v>
      </c>
      <c r="H330" t="s">
        <v>12</v>
      </c>
      <c r="I330">
        <v>1987</v>
      </c>
    </row>
    <row r="331" spans="1:9" x14ac:dyDescent="0.35">
      <c r="A331">
        <v>6485193</v>
      </c>
      <c r="B331" s="12">
        <v>42911.775706018518</v>
      </c>
      <c r="C331" s="12">
        <v>42911.797673611109</v>
      </c>
      <c r="D331">
        <v>1898</v>
      </c>
      <c r="E331" t="s">
        <v>178</v>
      </c>
      <c r="F331" t="s">
        <v>332</v>
      </c>
      <c r="G331" t="s">
        <v>28</v>
      </c>
    </row>
    <row r="332" spans="1:9" x14ac:dyDescent="0.35">
      <c r="A332">
        <v>2708797</v>
      </c>
      <c r="B332" s="12">
        <v>42837.762800925928</v>
      </c>
      <c r="C332" s="12">
        <v>42837.766111111108</v>
      </c>
      <c r="D332">
        <v>286</v>
      </c>
      <c r="E332" t="s">
        <v>340</v>
      </c>
      <c r="F332" t="s">
        <v>341</v>
      </c>
      <c r="G332" t="s">
        <v>11</v>
      </c>
      <c r="H332" t="s">
        <v>12</v>
      </c>
      <c r="I332">
        <v>1967</v>
      </c>
    </row>
    <row r="333" spans="1:9" x14ac:dyDescent="0.35">
      <c r="A333">
        <v>5437998</v>
      </c>
      <c r="B333" s="12">
        <v>42893.556215277778</v>
      </c>
      <c r="C333" s="12">
        <v>42893.561365740738</v>
      </c>
      <c r="D333">
        <v>444</v>
      </c>
      <c r="E333" t="s">
        <v>317</v>
      </c>
      <c r="F333" t="s">
        <v>143</v>
      </c>
      <c r="G333" t="s">
        <v>11</v>
      </c>
      <c r="H333" t="s">
        <v>12</v>
      </c>
      <c r="I333">
        <v>1992</v>
      </c>
    </row>
    <row r="334" spans="1:9" x14ac:dyDescent="0.35">
      <c r="A334">
        <v>333045</v>
      </c>
      <c r="B334" s="12">
        <v>42751.798275462963</v>
      </c>
      <c r="C334" s="12">
        <v>42751.806250000001</v>
      </c>
      <c r="D334">
        <v>689</v>
      </c>
      <c r="E334" t="s">
        <v>316</v>
      </c>
      <c r="F334" t="s">
        <v>239</v>
      </c>
      <c r="G334" t="s">
        <v>11</v>
      </c>
      <c r="H334" t="s">
        <v>12</v>
      </c>
      <c r="I334">
        <v>1989</v>
      </c>
    </row>
    <row r="335" spans="1:9" x14ac:dyDescent="0.35">
      <c r="A335">
        <v>2914400</v>
      </c>
      <c r="B335" s="12">
        <v>42841.842060185183</v>
      </c>
      <c r="C335" s="12">
        <v>42841.855069444442</v>
      </c>
      <c r="D335">
        <v>1123</v>
      </c>
      <c r="E335" t="s">
        <v>100</v>
      </c>
      <c r="F335" t="s">
        <v>108</v>
      </c>
      <c r="G335" t="s">
        <v>28</v>
      </c>
    </row>
    <row r="336" spans="1:9" x14ac:dyDescent="0.35">
      <c r="A336">
        <v>5612834</v>
      </c>
      <c r="B336" s="12">
        <v>42896.405405092592</v>
      </c>
      <c r="C336" s="12">
        <v>42896.408946759257</v>
      </c>
      <c r="D336">
        <v>306</v>
      </c>
      <c r="E336" t="s">
        <v>34</v>
      </c>
      <c r="F336" t="s">
        <v>113</v>
      </c>
      <c r="G336" t="s">
        <v>11</v>
      </c>
      <c r="H336" t="s">
        <v>18</v>
      </c>
      <c r="I336">
        <v>1966</v>
      </c>
    </row>
    <row r="337" spans="1:9" x14ac:dyDescent="0.35">
      <c r="A337">
        <v>1656022</v>
      </c>
      <c r="B337" s="12">
        <v>42799.853738425925</v>
      </c>
      <c r="C337" s="12">
        <v>42799.857627314814</v>
      </c>
      <c r="D337">
        <v>335</v>
      </c>
      <c r="E337" t="s">
        <v>16</v>
      </c>
      <c r="F337" t="s">
        <v>284</v>
      </c>
      <c r="G337" t="s">
        <v>11</v>
      </c>
      <c r="H337" t="s">
        <v>18</v>
      </c>
      <c r="I337">
        <v>1973</v>
      </c>
    </row>
    <row r="338" spans="1:9" x14ac:dyDescent="0.35">
      <c r="A338">
        <v>5519049</v>
      </c>
      <c r="B338" s="12">
        <v>42894.735231481478</v>
      </c>
      <c r="C338" s="12">
        <v>42894.742025462961</v>
      </c>
      <c r="D338">
        <v>586</v>
      </c>
      <c r="E338" t="s">
        <v>169</v>
      </c>
      <c r="F338" t="s">
        <v>250</v>
      </c>
      <c r="G338" t="s">
        <v>11</v>
      </c>
      <c r="H338" t="s">
        <v>12</v>
      </c>
      <c r="I338">
        <v>1981</v>
      </c>
    </row>
    <row r="339" spans="1:9" x14ac:dyDescent="0.35">
      <c r="A339">
        <v>3311490</v>
      </c>
      <c r="B339" s="12">
        <v>42851.352106481485</v>
      </c>
      <c r="C339" s="12">
        <v>42851.355937499997</v>
      </c>
      <c r="D339">
        <v>331</v>
      </c>
      <c r="E339" t="s">
        <v>79</v>
      </c>
      <c r="F339" t="s">
        <v>342</v>
      </c>
      <c r="G339" t="s">
        <v>11</v>
      </c>
      <c r="H339" t="s">
        <v>18</v>
      </c>
      <c r="I339">
        <v>1981</v>
      </c>
    </row>
    <row r="340" spans="1:9" x14ac:dyDescent="0.35">
      <c r="A340">
        <v>1992476</v>
      </c>
      <c r="B340" s="12">
        <v>42816.81354166667</v>
      </c>
      <c r="C340" s="12">
        <v>42816.817291666666</v>
      </c>
      <c r="D340">
        <v>323</v>
      </c>
      <c r="E340" t="s">
        <v>9</v>
      </c>
      <c r="F340" t="s">
        <v>200</v>
      </c>
      <c r="G340" t="s">
        <v>11</v>
      </c>
      <c r="H340" t="s">
        <v>18</v>
      </c>
      <c r="I340">
        <v>1979</v>
      </c>
    </row>
    <row r="341" spans="1:9" x14ac:dyDescent="0.35">
      <c r="A341">
        <v>1228070</v>
      </c>
      <c r="B341" s="12">
        <v>42787.361597222225</v>
      </c>
      <c r="C341" s="12">
        <v>42787.379351851851</v>
      </c>
      <c r="D341">
        <v>1534</v>
      </c>
      <c r="E341" t="s">
        <v>114</v>
      </c>
      <c r="F341" t="s">
        <v>60</v>
      </c>
      <c r="G341" t="s">
        <v>11</v>
      </c>
    </row>
    <row r="342" spans="1:9" x14ac:dyDescent="0.35">
      <c r="A342">
        <v>4838030</v>
      </c>
      <c r="B342" s="12">
        <v>42881.711793981478</v>
      </c>
      <c r="C342" s="12">
        <v>42881.733148148145</v>
      </c>
      <c r="D342">
        <v>1844</v>
      </c>
      <c r="E342" t="s">
        <v>143</v>
      </c>
      <c r="F342" t="s">
        <v>343</v>
      </c>
      <c r="G342" t="s">
        <v>11</v>
      </c>
      <c r="H342" t="s">
        <v>12</v>
      </c>
      <c r="I342">
        <v>1969</v>
      </c>
    </row>
    <row r="343" spans="1:9" x14ac:dyDescent="0.35">
      <c r="A343">
        <v>3730330</v>
      </c>
      <c r="B343" s="12">
        <v>42858.814803240741</v>
      </c>
      <c r="C343" s="12">
        <v>42858.81627314815</v>
      </c>
      <c r="D343">
        <v>127</v>
      </c>
      <c r="E343" t="s">
        <v>344</v>
      </c>
      <c r="F343" t="s">
        <v>79</v>
      </c>
      <c r="G343" t="s">
        <v>11</v>
      </c>
      <c r="H343" t="s">
        <v>12</v>
      </c>
      <c r="I343">
        <v>1986</v>
      </c>
    </row>
    <row r="344" spans="1:9" x14ac:dyDescent="0.35">
      <c r="A344">
        <v>4744323</v>
      </c>
      <c r="B344" s="12">
        <v>42879.513032407405</v>
      </c>
      <c r="C344" s="12">
        <v>42879.5159375</v>
      </c>
      <c r="D344">
        <v>250</v>
      </c>
      <c r="E344" t="s">
        <v>154</v>
      </c>
      <c r="F344" t="s">
        <v>103</v>
      </c>
      <c r="G344" t="s">
        <v>11</v>
      </c>
      <c r="H344" t="s">
        <v>12</v>
      </c>
      <c r="I344">
        <v>1968</v>
      </c>
    </row>
    <row r="345" spans="1:9" x14ac:dyDescent="0.35">
      <c r="A345">
        <v>1336431</v>
      </c>
      <c r="B345" s="12">
        <v>42790.248784722222</v>
      </c>
      <c r="C345" s="12">
        <v>42790.255127314813</v>
      </c>
      <c r="D345">
        <v>548</v>
      </c>
      <c r="E345" t="s">
        <v>129</v>
      </c>
      <c r="F345" t="s">
        <v>51</v>
      </c>
      <c r="G345" t="s">
        <v>11</v>
      </c>
      <c r="H345" t="s">
        <v>12</v>
      </c>
      <c r="I345">
        <v>1991</v>
      </c>
    </row>
    <row r="346" spans="1:9" x14ac:dyDescent="0.35">
      <c r="A346">
        <v>3499018</v>
      </c>
      <c r="B346" s="12">
        <v>42854.706261574072</v>
      </c>
      <c r="C346" s="12">
        <v>42854.709178240744</v>
      </c>
      <c r="D346">
        <v>251</v>
      </c>
      <c r="E346" t="s">
        <v>68</v>
      </c>
      <c r="F346" t="s">
        <v>191</v>
      </c>
      <c r="G346" t="s">
        <v>11</v>
      </c>
      <c r="H346" t="s">
        <v>18</v>
      </c>
      <c r="I346">
        <v>1993</v>
      </c>
    </row>
    <row r="347" spans="1:9" x14ac:dyDescent="0.35">
      <c r="A347">
        <v>5224207</v>
      </c>
      <c r="B347" s="12">
        <v>42889.407349537039</v>
      </c>
      <c r="C347" s="12">
        <v>42889.409108796295</v>
      </c>
      <c r="D347">
        <v>152</v>
      </c>
      <c r="E347" t="s">
        <v>345</v>
      </c>
      <c r="F347" t="s">
        <v>41</v>
      </c>
      <c r="G347" t="s">
        <v>11</v>
      </c>
      <c r="H347" t="s">
        <v>12</v>
      </c>
      <c r="I347">
        <v>1989</v>
      </c>
    </row>
    <row r="348" spans="1:9" x14ac:dyDescent="0.35">
      <c r="A348">
        <v>90239</v>
      </c>
      <c r="B348" s="12">
        <v>42740.68681712963</v>
      </c>
      <c r="C348" s="12">
        <v>42740.691377314812</v>
      </c>
      <c r="D348">
        <v>393</v>
      </c>
      <c r="E348" t="s">
        <v>126</v>
      </c>
      <c r="F348" t="s">
        <v>346</v>
      </c>
      <c r="G348" t="s">
        <v>11</v>
      </c>
      <c r="H348" t="s">
        <v>12</v>
      </c>
      <c r="I348">
        <v>1967</v>
      </c>
    </row>
    <row r="349" spans="1:9" x14ac:dyDescent="0.35">
      <c r="A349">
        <v>5028629</v>
      </c>
      <c r="B349" s="12">
        <v>42886.328634259262</v>
      </c>
      <c r="C349" s="12">
        <v>42886.340729166666</v>
      </c>
      <c r="D349">
        <v>1044</v>
      </c>
      <c r="E349" t="s">
        <v>92</v>
      </c>
      <c r="F349" t="s">
        <v>182</v>
      </c>
      <c r="G349" t="s">
        <v>11</v>
      </c>
      <c r="H349" t="s">
        <v>12</v>
      </c>
      <c r="I349">
        <v>1958</v>
      </c>
    </row>
    <row r="350" spans="1:9" x14ac:dyDescent="0.35">
      <c r="A350">
        <v>2151889</v>
      </c>
      <c r="B350" s="12">
        <v>42822.735555555555</v>
      </c>
      <c r="C350" s="12">
        <v>42822.748923611114</v>
      </c>
      <c r="D350">
        <v>1154</v>
      </c>
      <c r="E350" t="s">
        <v>320</v>
      </c>
      <c r="F350" t="s">
        <v>347</v>
      </c>
      <c r="G350" t="s">
        <v>11</v>
      </c>
      <c r="H350" t="s">
        <v>12</v>
      </c>
      <c r="I350">
        <v>1986</v>
      </c>
    </row>
    <row r="351" spans="1:9" x14ac:dyDescent="0.35">
      <c r="A351">
        <v>1614133</v>
      </c>
      <c r="B351" s="12">
        <v>42797.676354166666</v>
      </c>
      <c r="C351" s="12">
        <v>42797.678171296298</v>
      </c>
      <c r="D351">
        <v>157</v>
      </c>
      <c r="E351" t="s">
        <v>182</v>
      </c>
      <c r="F351" t="s">
        <v>202</v>
      </c>
      <c r="G351" t="s">
        <v>11</v>
      </c>
      <c r="H351" t="s">
        <v>12</v>
      </c>
      <c r="I351">
        <v>1959</v>
      </c>
    </row>
    <row r="352" spans="1:9" x14ac:dyDescent="0.35">
      <c r="A352">
        <v>3679761</v>
      </c>
      <c r="B352" s="12">
        <v>42858.241053240738</v>
      </c>
      <c r="C352" s="12">
        <v>42858.244108796294</v>
      </c>
      <c r="D352">
        <v>263</v>
      </c>
      <c r="E352" t="s">
        <v>226</v>
      </c>
      <c r="F352" t="s">
        <v>206</v>
      </c>
      <c r="G352" t="s">
        <v>11</v>
      </c>
      <c r="H352" t="s">
        <v>12</v>
      </c>
      <c r="I352">
        <v>1983</v>
      </c>
    </row>
    <row r="353" spans="1:9" x14ac:dyDescent="0.35">
      <c r="A353">
        <v>2046243</v>
      </c>
      <c r="B353" s="12">
        <v>42818.710787037038</v>
      </c>
      <c r="C353" s="12">
        <v>42818.717453703706</v>
      </c>
      <c r="D353">
        <v>576</v>
      </c>
      <c r="E353" t="s">
        <v>69</v>
      </c>
      <c r="F353" t="s">
        <v>125</v>
      </c>
      <c r="G353" t="s">
        <v>11</v>
      </c>
      <c r="H353" t="s">
        <v>12</v>
      </c>
      <c r="I353">
        <v>1952</v>
      </c>
    </row>
    <row r="354" spans="1:9" x14ac:dyDescent="0.35">
      <c r="A354">
        <v>2797272</v>
      </c>
      <c r="B354" s="12">
        <v>42839.569664351853</v>
      </c>
      <c r="C354" s="12">
        <v>42839.574594907404</v>
      </c>
      <c r="D354">
        <v>425</v>
      </c>
      <c r="E354" t="s">
        <v>319</v>
      </c>
      <c r="F354" t="s">
        <v>348</v>
      </c>
      <c r="G354" t="s">
        <v>11</v>
      </c>
      <c r="H354" t="s">
        <v>12</v>
      </c>
      <c r="I354">
        <v>1983</v>
      </c>
    </row>
    <row r="355" spans="1:9" x14ac:dyDescent="0.35">
      <c r="A355">
        <v>2336276</v>
      </c>
      <c r="B355" s="12">
        <v>42828.708287037036</v>
      </c>
      <c r="C355" s="12">
        <v>42828.715185185189</v>
      </c>
      <c r="D355">
        <v>595</v>
      </c>
      <c r="E355" t="s">
        <v>33</v>
      </c>
      <c r="F355" t="s">
        <v>349</v>
      </c>
      <c r="G355" t="s">
        <v>11</v>
      </c>
      <c r="H355" t="s">
        <v>12</v>
      </c>
      <c r="I355">
        <v>1977</v>
      </c>
    </row>
    <row r="356" spans="1:9" x14ac:dyDescent="0.35">
      <c r="A356">
        <v>1650797</v>
      </c>
      <c r="B356" s="12">
        <v>42799.665081018517</v>
      </c>
      <c r="C356" s="12">
        <v>42799.670254629629</v>
      </c>
      <c r="D356">
        <v>446</v>
      </c>
      <c r="E356" t="s">
        <v>74</v>
      </c>
      <c r="F356" t="s">
        <v>127</v>
      </c>
      <c r="G356" t="s">
        <v>11</v>
      </c>
      <c r="H356" t="s">
        <v>12</v>
      </c>
      <c r="I356">
        <v>1975</v>
      </c>
    </row>
    <row r="357" spans="1:9" x14ac:dyDescent="0.35">
      <c r="A357">
        <v>2222971</v>
      </c>
      <c r="B357" s="12">
        <v>42824.683576388888</v>
      </c>
      <c r="C357" s="12">
        <v>42824.694618055553</v>
      </c>
      <c r="D357">
        <v>953</v>
      </c>
      <c r="E357" t="s">
        <v>350</v>
      </c>
      <c r="F357" t="s">
        <v>351</v>
      </c>
      <c r="G357" t="s">
        <v>11</v>
      </c>
      <c r="H357" t="s">
        <v>18</v>
      </c>
      <c r="I357">
        <v>1976</v>
      </c>
    </row>
    <row r="358" spans="1:9" x14ac:dyDescent="0.35">
      <c r="A358">
        <v>5229439</v>
      </c>
      <c r="B358" s="12">
        <v>42889.477893518517</v>
      </c>
      <c r="C358" s="12">
        <v>42889.480949074074</v>
      </c>
      <c r="D358">
        <v>264</v>
      </c>
      <c r="E358" t="s">
        <v>64</v>
      </c>
      <c r="F358" t="s">
        <v>352</v>
      </c>
      <c r="G358" t="s">
        <v>11</v>
      </c>
      <c r="H358" t="s">
        <v>12</v>
      </c>
      <c r="I358">
        <v>1986</v>
      </c>
    </row>
    <row r="359" spans="1:9" x14ac:dyDescent="0.35">
      <c r="A359">
        <v>6124133</v>
      </c>
      <c r="B359" s="12">
        <v>42905.59447916667</v>
      </c>
      <c r="C359" s="12">
        <v>42905.601724537039</v>
      </c>
      <c r="D359">
        <v>626</v>
      </c>
      <c r="E359" t="s">
        <v>308</v>
      </c>
      <c r="F359" t="s">
        <v>44</v>
      </c>
      <c r="G359" t="s">
        <v>11</v>
      </c>
      <c r="H359" t="s">
        <v>18</v>
      </c>
      <c r="I359">
        <v>1978</v>
      </c>
    </row>
    <row r="360" spans="1:9" x14ac:dyDescent="0.35">
      <c r="A360">
        <v>2986961</v>
      </c>
      <c r="B360" s="12">
        <v>42843.411493055559</v>
      </c>
      <c r="C360" s="12">
        <v>42843.414456018516</v>
      </c>
      <c r="D360">
        <v>255</v>
      </c>
      <c r="E360" t="s">
        <v>71</v>
      </c>
      <c r="F360" t="s">
        <v>10</v>
      </c>
      <c r="G360" t="s">
        <v>11</v>
      </c>
      <c r="H360" t="s">
        <v>12</v>
      </c>
      <c r="I360">
        <v>1990</v>
      </c>
    </row>
    <row r="361" spans="1:9" x14ac:dyDescent="0.35">
      <c r="A361">
        <v>484619</v>
      </c>
      <c r="B361" s="12">
        <v>42757.541261574072</v>
      </c>
      <c r="C361" s="12">
        <v>42757.554039351853</v>
      </c>
      <c r="D361">
        <v>1104</v>
      </c>
      <c r="E361" t="s">
        <v>336</v>
      </c>
      <c r="F361" t="s">
        <v>46</v>
      </c>
      <c r="G361" t="s">
        <v>28</v>
      </c>
    </row>
    <row r="362" spans="1:9" x14ac:dyDescent="0.35">
      <c r="A362">
        <v>6513933</v>
      </c>
      <c r="B362" s="12">
        <v>42912.422453703701</v>
      </c>
      <c r="C362" s="12">
        <v>42912.424884259257</v>
      </c>
      <c r="D362">
        <v>210</v>
      </c>
      <c r="E362" t="s">
        <v>274</v>
      </c>
      <c r="F362" t="s">
        <v>353</v>
      </c>
      <c r="G362" t="s">
        <v>11</v>
      </c>
      <c r="H362" t="s">
        <v>12</v>
      </c>
      <c r="I362">
        <v>1986</v>
      </c>
    </row>
    <row r="363" spans="1:9" x14ac:dyDescent="0.35">
      <c r="A363">
        <v>4066898</v>
      </c>
      <c r="B363" s="12">
        <v>42866.001469907409</v>
      </c>
      <c r="C363" s="12">
        <v>42866.006597222222</v>
      </c>
      <c r="D363">
        <v>443</v>
      </c>
      <c r="E363" t="s">
        <v>78</v>
      </c>
      <c r="F363" t="s">
        <v>134</v>
      </c>
      <c r="G363" t="s">
        <v>11</v>
      </c>
      <c r="H363" t="s">
        <v>12</v>
      </c>
      <c r="I363">
        <v>1990</v>
      </c>
    </row>
    <row r="364" spans="1:9" x14ac:dyDescent="0.35">
      <c r="A364">
        <v>5910105</v>
      </c>
      <c r="B364" s="12">
        <v>42901.405914351853</v>
      </c>
      <c r="C364" s="12">
        <v>42901.414930555555</v>
      </c>
      <c r="D364">
        <v>778</v>
      </c>
      <c r="E364" t="s">
        <v>159</v>
      </c>
      <c r="F364" t="s">
        <v>354</v>
      </c>
      <c r="G364" t="s">
        <v>11</v>
      </c>
      <c r="H364" t="s">
        <v>12</v>
      </c>
      <c r="I364">
        <v>1983</v>
      </c>
    </row>
    <row r="365" spans="1:9" x14ac:dyDescent="0.35">
      <c r="A365">
        <v>525383</v>
      </c>
      <c r="B365" s="12">
        <v>42759.941817129627</v>
      </c>
      <c r="C365" s="12">
        <v>42759.952650462961</v>
      </c>
      <c r="D365">
        <v>935</v>
      </c>
      <c r="E365" t="s">
        <v>355</v>
      </c>
      <c r="F365" t="s">
        <v>355</v>
      </c>
      <c r="G365" t="s">
        <v>11</v>
      </c>
      <c r="H365" t="s">
        <v>18</v>
      </c>
      <c r="I365">
        <v>1971</v>
      </c>
    </row>
    <row r="366" spans="1:9" x14ac:dyDescent="0.35">
      <c r="A366">
        <v>4476647</v>
      </c>
      <c r="B366" s="12">
        <v>42874.281701388885</v>
      </c>
      <c r="C366" s="12">
        <v>42874.289733796293</v>
      </c>
      <c r="D366">
        <v>693</v>
      </c>
      <c r="E366" t="s">
        <v>178</v>
      </c>
      <c r="F366" t="s">
        <v>316</v>
      </c>
      <c r="G366" t="s">
        <v>11</v>
      </c>
    </row>
    <row r="367" spans="1:9" x14ac:dyDescent="0.35">
      <c r="A367">
        <v>6202918</v>
      </c>
      <c r="B367" s="12">
        <v>42907.035578703704</v>
      </c>
      <c r="C367" s="12">
        <v>42907.04111111111</v>
      </c>
      <c r="D367">
        <v>478</v>
      </c>
      <c r="E367" t="s">
        <v>356</v>
      </c>
      <c r="F367" t="s">
        <v>357</v>
      </c>
      <c r="G367" t="s">
        <v>11</v>
      </c>
      <c r="H367" t="s">
        <v>12</v>
      </c>
      <c r="I367">
        <v>1981</v>
      </c>
    </row>
    <row r="368" spans="1:9" x14ac:dyDescent="0.35">
      <c r="A368">
        <v>2700762</v>
      </c>
      <c r="B368" s="12">
        <v>42837.707152777781</v>
      </c>
      <c r="C368" s="12">
        <v>42837.714432870373</v>
      </c>
      <c r="D368">
        <v>629</v>
      </c>
      <c r="E368" t="s">
        <v>358</v>
      </c>
      <c r="F368" t="s">
        <v>216</v>
      </c>
      <c r="G368" t="s">
        <v>28</v>
      </c>
    </row>
    <row r="369" spans="1:9" x14ac:dyDescent="0.35">
      <c r="A369">
        <v>2521692</v>
      </c>
      <c r="B369" s="12">
        <v>42834.279444444444</v>
      </c>
      <c r="C369" s="12">
        <v>42834.283761574072</v>
      </c>
      <c r="D369">
        <v>373</v>
      </c>
      <c r="E369" t="s">
        <v>359</v>
      </c>
      <c r="F369" t="s">
        <v>126</v>
      </c>
      <c r="G369" t="s">
        <v>11</v>
      </c>
      <c r="H369" t="s">
        <v>12</v>
      </c>
      <c r="I369">
        <v>1988</v>
      </c>
    </row>
    <row r="370" spans="1:9" x14ac:dyDescent="0.35">
      <c r="A370">
        <v>5032247</v>
      </c>
      <c r="B370" s="12">
        <v>42886.361331018517</v>
      </c>
      <c r="C370" s="12">
        <v>42886.377847222226</v>
      </c>
      <c r="D370">
        <v>1427</v>
      </c>
      <c r="E370" t="s">
        <v>318</v>
      </c>
      <c r="F370" t="s">
        <v>145</v>
      </c>
      <c r="G370" t="s">
        <v>11</v>
      </c>
      <c r="H370" t="s">
        <v>18</v>
      </c>
      <c r="I370">
        <v>1981</v>
      </c>
    </row>
    <row r="371" spans="1:9" x14ac:dyDescent="0.35">
      <c r="A371">
        <v>5644424</v>
      </c>
      <c r="B371" s="12">
        <v>42896.713506944441</v>
      </c>
      <c r="C371" s="12">
        <v>42896.746064814812</v>
      </c>
      <c r="D371">
        <v>2812</v>
      </c>
      <c r="E371" t="s">
        <v>216</v>
      </c>
      <c r="F371" t="s">
        <v>336</v>
      </c>
      <c r="G371" t="s">
        <v>28</v>
      </c>
    </row>
    <row r="372" spans="1:9" x14ac:dyDescent="0.35">
      <c r="A372">
        <v>2653382</v>
      </c>
      <c r="B372" s="12">
        <v>42836.737002314818</v>
      </c>
      <c r="C372" s="12">
        <v>42836.746655092589</v>
      </c>
      <c r="D372">
        <v>833</v>
      </c>
      <c r="E372" t="s">
        <v>97</v>
      </c>
      <c r="F372" t="s">
        <v>360</v>
      </c>
      <c r="G372" t="s">
        <v>28</v>
      </c>
    </row>
    <row r="373" spans="1:9" x14ac:dyDescent="0.35">
      <c r="A373">
        <v>5709658</v>
      </c>
      <c r="B373" s="12">
        <v>42897.861944444441</v>
      </c>
      <c r="C373" s="12">
        <v>42897.866041666668</v>
      </c>
      <c r="D373">
        <v>354</v>
      </c>
      <c r="E373" t="s">
        <v>342</v>
      </c>
      <c r="F373" t="s">
        <v>152</v>
      </c>
      <c r="G373" t="s">
        <v>11</v>
      </c>
      <c r="H373" t="s">
        <v>12</v>
      </c>
      <c r="I373">
        <v>1985</v>
      </c>
    </row>
    <row r="374" spans="1:9" x14ac:dyDescent="0.35">
      <c r="A374">
        <v>6424275</v>
      </c>
      <c r="B374" s="12">
        <v>42910.715057870373</v>
      </c>
      <c r="C374" s="12">
        <v>42910.725532407407</v>
      </c>
      <c r="D374">
        <v>905</v>
      </c>
      <c r="E374" t="s">
        <v>165</v>
      </c>
      <c r="F374" t="s">
        <v>287</v>
      </c>
      <c r="G374" t="s">
        <v>11</v>
      </c>
      <c r="H374" t="s">
        <v>12</v>
      </c>
      <c r="I374">
        <v>1982</v>
      </c>
    </row>
    <row r="375" spans="1:9" x14ac:dyDescent="0.35">
      <c r="A375">
        <v>4072316</v>
      </c>
      <c r="B375" s="12">
        <v>42866.327118055553</v>
      </c>
      <c r="C375" s="12">
        <v>42866.33929398148</v>
      </c>
      <c r="D375">
        <v>1052</v>
      </c>
      <c r="E375" t="s">
        <v>361</v>
      </c>
      <c r="F375" t="s">
        <v>362</v>
      </c>
      <c r="G375" t="s">
        <v>11</v>
      </c>
      <c r="H375" t="s">
        <v>12</v>
      </c>
      <c r="I375">
        <v>1994</v>
      </c>
    </row>
    <row r="376" spans="1:9" x14ac:dyDescent="0.35">
      <c r="A376">
        <v>3134923</v>
      </c>
      <c r="B376" s="12">
        <v>42846.631493055553</v>
      </c>
      <c r="C376" s="12">
        <v>42846.636296296296</v>
      </c>
      <c r="D376">
        <v>414</v>
      </c>
      <c r="E376" t="s">
        <v>363</v>
      </c>
      <c r="F376" t="s">
        <v>358</v>
      </c>
      <c r="G376" t="s">
        <v>11</v>
      </c>
      <c r="H376" t="s">
        <v>12</v>
      </c>
      <c r="I376">
        <v>1962</v>
      </c>
    </row>
    <row r="377" spans="1:9" x14ac:dyDescent="0.35">
      <c r="A377">
        <v>5912605</v>
      </c>
      <c r="B377" s="12">
        <v>42901.443541666667</v>
      </c>
      <c r="C377" s="12">
        <v>42901.447962962964</v>
      </c>
      <c r="D377">
        <v>382</v>
      </c>
      <c r="E377" t="s">
        <v>30</v>
      </c>
      <c r="F377" t="s">
        <v>325</v>
      </c>
      <c r="G377" t="s">
        <v>11</v>
      </c>
      <c r="H377" t="s">
        <v>12</v>
      </c>
      <c r="I377">
        <v>1983</v>
      </c>
    </row>
    <row r="378" spans="1:9" x14ac:dyDescent="0.35">
      <c r="A378">
        <v>3429349</v>
      </c>
      <c r="B378" s="12">
        <v>42853.636747685188</v>
      </c>
      <c r="C378" s="12">
        <v>42853.638692129629</v>
      </c>
      <c r="D378">
        <v>167</v>
      </c>
      <c r="E378" t="s">
        <v>113</v>
      </c>
      <c r="F378" t="s">
        <v>364</v>
      </c>
      <c r="G378" t="s">
        <v>11</v>
      </c>
      <c r="H378" t="s">
        <v>12</v>
      </c>
      <c r="I378">
        <v>1975</v>
      </c>
    </row>
    <row r="379" spans="1:9" x14ac:dyDescent="0.35">
      <c r="A379">
        <v>2335375</v>
      </c>
      <c r="B379" s="12">
        <v>42828.697280092594</v>
      </c>
      <c r="C379" s="12">
        <v>42828.709282407406</v>
      </c>
      <c r="D379">
        <v>1036</v>
      </c>
      <c r="E379" t="s">
        <v>106</v>
      </c>
      <c r="F379" t="s">
        <v>114</v>
      </c>
      <c r="G379" t="s">
        <v>11</v>
      </c>
      <c r="H379" t="s">
        <v>12</v>
      </c>
      <c r="I379">
        <v>1961</v>
      </c>
    </row>
    <row r="380" spans="1:9" x14ac:dyDescent="0.35">
      <c r="A380">
        <v>5212058</v>
      </c>
      <c r="B380" s="12">
        <v>42888.836863425924</v>
      </c>
      <c r="C380" s="12">
        <v>42888.840891203705</v>
      </c>
      <c r="D380">
        <v>347</v>
      </c>
      <c r="E380" t="s">
        <v>282</v>
      </c>
      <c r="F380" t="s">
        <v>75</v>
      </c>
      <c r="G380" t="s">
        <v>11</v>
      </c>
      <c r="H380" t="s">
        <v>18</v>
      </c>
      <c r="I380">
        <v>1972</v>
      </c>
    </row>
    <row r="381" spans="1:9" x14ac:dyDescent="0.35">
      <c r="A381">
        <v>6632689</v>
      </c>
      <c r="B381" s="12">
        <v>42914.33384259259</v>
      </c>
      <c r="C381" s="12">
        <v>42914.337141203701</v>
      </c>
      <c r="D381">
        <v>285</v>
      </c>
      <c r="E381" t="s">
        <v>246</v>
      </c>
      <c r="F381" t="s">
        <v>365</v>
      </c>
      <c r="G381" t="s">
        <v>11</v>
      </c>
      <c r="H381" t="s">
        <v>18</v>
      </c>
      <c r="I381">
        <v>1952</v>
      </c>
    </row>
    <row r="382" spans="1:9" x14ac:dyDescent="0.35">
      <c r="A382">
        <v>6577293</v>
      </c>
      <c r="B382" s="12">
        <v>42913.4219212963</v>
      </c>
      <c r="C382" s="12">
        <v>42913.424699074072</v>
      </c>
      <c r="D382">
        <v>240</v>
      </c>
      <c r="E382" t="s">
        <v>330</v>
      </c>
      <c r="F382" t="s">
        <v>98</v>
      </c>
      <c r="G382" t="s">
        <v>11</v>
      </c>
      <c r="H382" t="s">
        <v>12</v>
      </c>
      <c r="I382">
        <v>1986</v>
      </c>
    </row>
    <row r="383" spans="1:9" x14ac:dyDescent="0.35">
      <c r="A383">
        <v>789042</v>
      </c>
      <c r="B383" s="12">
        <v>42768.771423611113</v>
      </c>
      <c r="C383" s="12">
        <v>42768.776990740742</v>
      </c>
      <c r="D383">
        <v>480</v>
      </c>
      <c r="E383" t="s">
        <v>106</v>
      </c>
      <c r="F383" t="s">
        <v>98</v>
      </c>
      <c r="G383" t="s">
        <v>11</v>
      </c>
      <c r="H383" t="s">
        <v>18</v>
      </c>
      <c r="I383">
        <v>1988</v>
      </c>
    </row>
    <row r="384" spans="1:9" x14ac:dyDescent="0.35">
      <c r="A384">
        <v>533071</v>
      </c>
      <c r="B384" s="12">
        <v>42760.371018518519</v>
      </c>
      <c r="C384" s="12">
        <v>42760.377546296295</v>
      </c>
      <c r="D384">
        <v>563</v>
      </c>
      <c r="E384" t="s">
        <v>289</v>
      </c>
      <c r="F384" t="s">
        <v>91</v>
      </c>
      <c r="G384" t="s">
        <v>11</v>
      </c>
      <c r="H384" t="s">
        <v>12</v>
      </c>
      <c r="I384">
        <v>1988</v>
      </c>
    </row>
    <row r="385" spans="1:9" x14ac:dyDescent="0.35">
      <c r="A385">
        <v>1161267</v>
      </c>
      <c r="B385" s="12">
        <v>42785.503981481481</v>
      </c>
      <c r="C385" s="12">
        <v>42785.513344907406</v>
      </c>
      <c r="D385">
        <v>809</v>
      </c>
      <c r="E385" t="s">
        <v>366</v>
      </c>
      <c r="F385" t="s">
        <v>61</v>
      </c>
      <c r="G385" t="s">
        <v>11</v>
      </c>
      <c r="H385" t="s">
        <v>18</v>
      </c>
      <c r="I385">
        <v>1987</v>
      </c>
    </row>
    <row r="386" spans="1:9" x14ac:dyDescent="0.35">
      <c r="A386">
        <v>1460540</v>
      </c>
      <c r="B386" s="12">
        <v>42793.684004629627</v>
      </c>
      <c r="C386" s="12">
        <v>42793.689583333333</v>
      </c>
      <c r="D386">
        <v>482</v>
      </c>
      <c r="E386" t="s">
        <v>62</v>
      </c>
      <c r="F386" t="s">
        <v>74</v>
      </c>
      <c r="G386" t="s">
        <v>11</v>
      </c>
      <c r="H386" t="s">
        <v>18</v>
      </c>
      <c r="I386">
        <v>1985</v>
      </c>
    </row>
    <row r="387" spans="1:9" x14ac:dyDescent="0.35">
      <c r="A387">
        <v>413501</v>
      </c>
      <c r="B387" s="12">
        <v>42754.753692129627</v>
      </c>
      <c r="C387" s="12">
        <v>42754.763460648152</v>
      </c>
      <c r="D387">
        <v>843</v>
      </c>
      <c r="E387" t="s">
        <v>211</v>
      </c>
      <c r="F387" t="s">
        <v>69</v>
      </c>
      <c r="G387" t="s">
        <v>11</v>
      </c>
      <c r="H387" t="s">
        <v>12</v>
      </c>
      <c r="I387">
        <v>1998</v>
      </c>
    </row>
    <row r="388" spans="1:9" x14ac:dyDescent="0.35">
      <c r="A388">
        <v>1774470</v>
      </c>
      <c r="B388" s="12">
        <v>42803.389374999999</v>
      </c>
      <c r="C388" s="12">
        <v>42803.401770833334</v>
      </c>
      <c r="D388">
        <v>1071</v>
      </c>
      <c r="E388" t="s">
        <v>367</v>
      </c>
      <c r="F388" t="s">
        <v>128</v>
      </c>
      <c r="G388" t="s">
        <v>11</v>
      </c>
      <c r="H388" t="s">
        <v>12</v>
      </c>
      <c r="I388">
        <v>1994</v>
      </c>
    </row>
    <row r="389" spans="1:9" x14ac:dyDescent="0.35">
      <c r="A389">
        <v>4245289</v>
      </c>
      <c r="B389" s="12">
        <v>42870.53802083333</v>
      </c>
      <c r="C389" s="12">
        <v>42870.540879629632</v>
      </c>
      <c r="D389">
        <v>247</v>
      </c>
      <c r="E389" t="s">
        <v>368</v>
      </c>
      <c r="F389" t="s">
        <v>15</v>
      </c>
      <c r="G389" t="s">
        <v>11</v>
      </c>
      <c r="H389" t="s">
        <v>12</v>
      </c>
      <c r="I389">
        <v>1981</v>
      </c>
    </row>
    <row r="390" spans="1:9" x14ac:dyDescent="0.35">
      <c r="A390">
        <v>6636090</v>
      </c>
      <c r="B390" s="12">
        <v>42914.357835648145</v>
      </c>
      <c r="C390" s="12">
        <v>42914.36042824074</v>
      </c>
      <c r="D390">
        <v>224</v>
      </c>
      <c r="E390" t="s">
        <v>362</v>
      </c>
      <c r="F390" t="s">
        <v>254</v>
      </c>
      <c r="G390" t="s">
        <v>11</v>
      </c>
      <c r="H390" t="s">
        <v>12</v>
      </c>
      <c r="I390">
        <v>1991</v>
      </c>
    </row>
    <row r="391" spans="1:9" x14ac:dyDescent="0.35">
      <c r="A391">
        <v>4347329</v>
      </c>
      <c r="B391" s="12">
        <v>42872.287673611114</v>
      </c>
      <c r="C391" s="12">
        <v>42872.291655092595</v>
      </c>
      <c r="D391">
        <v>344</v>
      </c>
      <c r="E391" t="s">
        <v>181</v>
      </c>
      <c r="F391" t="s">
        <v>263</v>
      </c>
      <c r="G391" t="s">
        <v>11</v>
      </c>
      <c r="H391" t="s">
        <v>12</v>
      </c>
      <c r="I391">
        <v>1985</v>
      </c>
    </row>
    <row r="392" spans="1:9" x14ac:dyDescent="0.35">
      <c r="A392">
        <v>1723451</v>
      </c>
      <c r="B392" s="12">
        <v>42802.335509259261</v>
      </c>
      <c r="C392" s="12">
        <v>42802.341782407406</v>
      </c>
      <c r="D392">
        <v>542</v>
      </c>
      <c r="E392" t="s">
        <v>165</v>
      </c>
      <c r="F392" t="s">
        <v>77</v>
      </c>
      <c r="G392" t="s">
        <v>11</v>
      </c>
      <c r="H392" t="s">
        <v>12</v>
      </c>
      <c r="I392">
        <v>1950</v>
      </c>
    </row>
    <row r="393" spans="1:9" x14ac:dyDescent="0.35">
      <c r="A393">
        <v>5370049</v>
      </c>
      <c r="B393" s="12">
        <v>42891.935636574075</v>
      </c>
      <c r="C393" s="12">
        <v>42891.94730324074</v>
      </c>
      <c r="D393">
        <v>1007</v>
      </c>
      <c r="E393" t="s">
        <v>369</v>
      </c>
      <c r="F393" t="s">
        <v>24</v>
      </c>
      <c r="G393" t="s">
        <v>11</v>
      </c>
      <c r="H393" t="s">
        <v>12</v>
      </c>
      <c r="I393">
        <v>1984</v>
      </c>
    </row>
    <row r="394" spans="1:9" x14ac:dyDescent="0.35">
      <c r="A394">
        <v>5990561</v>
      </c>
      <c r="B394" s="12">
        <v>42902.667175925926</v>
      </c>
      <c r="C394" s="12">
        <v>42902.686180555553</v>
      </c>
      <c r="D394">
        <v>1641</v>
      </c>
      <c r="E394" t="s">
        <v>199</v>
      </c>
      <c r="F394" t="s">
        <v>230</v>
      </c>
      <c r="G394" t="s">
        <v>11</v>
      </c>
      <c r="H394" t="s">
        <v>12</v>
      </c>
      <c r="I394">
        <v>1971</v>
      </c>
    </row>
    <row r="395" spans="1:9" x14ac:dyDescent="0.35">
      <c r="A395">
        <v>945491</v>
      </c>
      <c r="B395" s="12">
        <v>42774.677789351852</v>
      </c>
      <c r="C395" s="12">
        <v>42774.681805555556</v>
      </c>
      <c r="D395">
        <v>346</v>
      </c>
      <c r="E395" t="s">
        <v>145</v>
      </c>
      <c r="F395" t="s">
        <v>182</v>
      </c>
      <c r="G395" t="s">
        <v>11</v>
      </c>
      <c r="H395" t="s">
        <v>18</v>
      </c>
      <c r="I395">
        <v>1966</v>
      </c>
    </row>
    <row r="396" spans="1:9" x14ac:dyDescent="0.35">
      <c r="A396">
        <v>4605460</v>
      </c>
      <c r="B396" s="12">
        <v>42876.576296296298</v>
      </c>
      <c r="C396" s="12">
        <v>42876.583402777775</v>
      </c>
      <c r="D396">
        <v>613</v>
      </c>
      <c r="E396" t="s">
        <v>125</v>
      </c>
      <c r="F396" t="s">
        <v>186</v>
      </c>
      <c r="G396" t="s">
        <v>11</v>
      </c>
      <c r="H396" t="s">
        <v>12</v>
      </c>
      <c r="I396">
        <v>1971</v>
      </c>
    </row>
    <row r="397" spans="1:9" x14ac:dyDescent="0.35">
      <c r="A397">
        <v>1257792</v>
      </c>
      <c r="B397" s="12">
        <v>42788.314282407409</v>
      </c>
      <c r="C397" s="12">
        <v>42788.317395833335</v>
      </c>
      <c r="D397">
        <v>268</v>
      </c>
      <c r="E397" t="s">
        <v>370</v>
      </c>
      <c r="F397" t="s">
        <v>174</v>
      </c>
      <c r="G397" t="s">
        <v>11</v>
      </c>
      <c r="H397" t="s">
        <v>12</v>
      </c>
      <c r="I397">
        <v>1991</v>
      </c>
    </row>
    <row r="398" spans="1:9" x14ac:dyDescent="0.35">
      <c r="A398">
        <v>6471975</v>
      </c>
      <c r="B398" s="12">
        <v>42911.645243055558</v>
      </c>
      <c r="C398" s="12">
        <v>42911.656689814816</v>
      </c>
      <c r="D398">
        <v>989</v>
      </c>
      <c r="E398" t="s">
        <v>371</v>
      </c>
      <c r="F398" t="s">
        <v>9</v>
      </c>
      <c r="G398" t="s">
        <v>11</v>
      </c>
      <c r="H398" t="s">
        <v>18</v>
      </c>
      <c r="I398">
        <v>1971</v>
      </c>
    </row>
    <row r="399" spans="1:9" x14ac:dyDescent="0.35">
      <c r="A399">
        <v>5546689</v>
      </c>
      <c r="B399" s="12">
        <v>42895.338622685187</v>
      </c>
      <c r="C399" s="12">
        <v>42895.341886574075</v>
      </c>
      <c r="D399">
        <v>282</v>
      </c>
      <c r="E399" t="s">
        <v>121</v>
      </c>
      <c r="F399" t="s">
        <v>85</v>
      </c>
      <c r="G399" t="s">
        <v>11</v>
      </c>
      <c r="H399" t="s">
        <v>12</v>
      </c>
      <c r="I399">
        <v>1991</v>
      </c>
    </row>
    <row r="400" spans="1:9" x14ac:dyDescent="0.35">
      <c r="A400">
        <v>2567163</v>
      </c>
      <c r="B400" s="12">
        <v>42835.308831018519</v>
      </c>
      <c r="C400" s="12">
        <v>42835.31287037037</v>
      </c>
      <c r="D400">
        <v>349</v>
      </c>
      <c r="E400" t="s">
        <v>254</v>
      </c>
      <c r="F400" t="s">
        <v>197</v>
      </c>
      <c r="G400" t="s">
        <v>11</v>
      </c>
      <c r="H400" t="s">
        <v>12</v>
      </c>
      <c r="I400">
        <v>1975</v>
      </c>
    </row>
    <row r="401" spans="1:9" x14ac:dyDescent="0.35">
      <c r="A401">
        <v>5400568</v>
      </c>
      <c r="B401" s="12">
        <v>42892.760115740741</v>
      </c>
      <c r="C401" s="12">
        <v>42892.770462962966</v>
      </c>
      <c r="D401">
        <v>893</v>
      </c>
      <c r="E401" t="s">
        <v>66</v>
      </c>
      <c r="F401" t="s">
        <v>189</v>
      </c>
      <c r="G401" t="s">
        <v>11</v>
      </c>
      <c r="H401" t="s">
        <v>18</v>
      </c>
      <c r="I401">
        <v>1970</v>
      </c>
    </row>
    <row r="402" spans="1:9" x14ac:dyDescent="0.35">
      <c r="A402">
        <v>6437691</v>
      </c>
      <c r="B402" s="12">
        <v>42910.867407407408</v>
      </c>
      <c r="C402" s="12">
        <v>42910.876145833332</v>
      </c>
      <c r="D402">
        <v>755</v>
      </c>
      <c r="E402" t="s">
        <v>113</v>
      </c>
      <c r="F402" t="s">
        <v>143</v>
      </c>
      <c r="G402" t="s">
        <v>11</v>
      </c>
      <c r="H402" t="s">
        <v>12</v>
      </c>
      <c r="I402">
        <v>1981</v>
      </c>
    </row>
    <row r="403" spans="1:9" x14ac:dyDescent="0.35">
      <c r="A403">
        <v>594062</v>
      </c>
      <c r="B403" s="12">
        <v>42761.900347222225</v>
      </c>
      <c r="C403" s="12">
        <v>42761.902673611112</v>
      </c>
      <c r="D403">
        <v>201</v>
      </c>
      <c r="E403" t="s">
        <v>293</v>
      </c>
      <c r="F403" t="s">
        <v>372</v>
      </c>
      <c r="G403" t="s">
        <v>11</v>
      </c>
      <c r="H403" t="s">
        <v>12</v>
      </c>
      <c r="I403">
        <v>1988</v>
      </c>
    </row>
    <row r="404" spans="1:9" x14ac:dyDescent="0.35">
      <c r="A404">
        <v>3419616</v>
      </c>
      <c r="B404" s="12">
        <v>42853.515902777777</v>
      </c>
      <c r="C404" s="12">
        <v>42853.523958333331</v>
      </c>
      <c r="D404">
        <v>695</v>
      </c>
      <c r="E404" t="s">
        <v>367</v>
      </c>
      <c r="F404" t="s">
        <v>230</v>
      </c>
      <c r="G404" t="s">
        <v>11</v>
      </c>
      <c r="H404" t="s">
        <v>12</v>
      </c>
      <c r="I404">
        <v>1990</v>
      </c>
    </row>
    <row r="405" spans="1:9" x14ac:dyDescent="0.35">
      <c r="A405">
        <v>4432667</v>
      </c>
      <c r="B405" s="12">
        <v>42873.507627314815</v>
      </c>
      <c r="C405" s="12">
        <v>42873.512962962966</v>
      </c>
      <c r="D405">
        <v>461</v>
      </c>
      <c r="E405" t="s">
        <v>97</v>
      </c>
      <c r="F405" t="s">
        <v>62</v>
      </c>
      <c r="G405" t="s">
        <v>11</v>
      </c>
      <c r="H405" t="s">
        <v>12</v>
      </c>
      <c r="I405">
        <v>1947</v>
      </c>
    </row>
    <row r="406" spans="1:9" x14ac:dyDescent="0.35">
      <c r="A406">
        <v>2783819</v>
      </c>
      <c r="B406" s="12">
        <v>42839.382951388892</v>
      </c>
      <c r="C406" s="12">
        <v>42839.38553240741</v>
      </c>
      <c r="D406">
        <v>223</v>
      </c>
      <c r="E406" t="s">
        <v>36</v>
      </c>
      <c r="F406" t="s">
        <v>120</v>
      </c>
      <c r="G406" t="s">
        <v>11</v>
      </c>
      <c r="H406" t="s">
        <v>12</v>
      </c>
      <c r="I406">
        <v>1974</v>
      </c>
    </row>
    <row r="407" spans="1:9" x14ac:dyDescent="0.35">
      <c r="A407">
        <v>6726492</v>
      </c>
      <c r="B407" s="12">
        <v>42915.658553240741</v>
      </c>
      <c r="C407" s="12">
        <v>42915.66778935185</v>
      </c>
      <c r="D407">
        <v>797</v>
      </c>
      <c r="E407" t="s">
        <v>134</v>
      </c>
      <c r="F407" t="s">
        <v>145</v>
      </c>
      <c r="G407" t="s">
        <v>28</v>
      </c>
    </row>
    <row r="408" spans="1:9" x14ac:dyDescent="0.35">
      <c r="A408">
        <v>2315732</v>
      </c>
      <c r="B408" s="12">
        <v>42828.34883101852</v>
      </c>
      <c r="C408" s="12">
        <v>42828.351875</v>
      </c>
      <c r="D408">
        <v>262</v>
      </c>
      <c r="E408" t="s">
        <v>116</v>
      </c>
      <c r="F408" t="s">
        <v>111</v>
      </c>
      <c r="G408" t="s">
        <v>11</v>
      </c>
      <c r="H408" t="s">
        <v>12</v>
      </c>
      <c r="I408">
        <v>1985</v>
      </c>
    </row>
    <row r="409" spans="1:9" x14ac:dyDescent="0.35">
      <c r="A409">
        <v>5689895</v>
      </c>
      <c r="B409" s="12">
        <v>42897.640034722222</v>
      </c>
      <c r="C409" s="12">
        <v>42897.644953703704</v>
      </c>
      <c r="D409">
        <v>424</v>
      </c>
      <c r="E409" t="s">
        <v>19</v>
      </c>
      <c r="F409" t="s">
        <v>269</v>
      </c>
      <c r="G409" t="s">
        <v>11</v>
      </c>
      <c r="H409" t="s">
        <v>18</v>
      </c>
      <c r="I409">
        <v>1956</v>
      </c>
    </row>
    <row r="410" spans="1:9" x14ac:dyDescent="0.35">
      <c r="A410">
        <v>5506007</v>
      </c>
      <c r="B410" s="12">
        <v>42894.60324074074</v>
      </c>
      <c r="C410" s="12">
        <v>42894.610324074078</v>
      </c>
      <c r="D410">
        <v>612</v>
      </c>
      <c r="E410" t="s">
        <v>167</v>
      </c>
      <c r="F410" t="s">
        <v>107</v>
      </c>
      <c r="G410" t="s">
        <v>28</v>
      </c>
    </row>
    <row r="411" spans="1:9" x14ac:dyDescent="0.35">
      <c r="A411">
        <v>2394909</v>
      </c>
      <c r="B411" s="12">
        <v>42830.398252314815</v>
      </c>
      <c r="C411" s="12">
        <v>42830.410891203705</v>
      </c>
      <c r="D411">
        <v>1091</v>
      </c>
      <c r="E411" t="s">
        <v>113</v>
      </c>
      <c r="F411" t="s">
        <v>373</v>
      </c>
      <c r="G411" t="s">
        <v>11</v>
      </c>
      <c r="H411" t="s">
        <v>12</v>
      </c>
      <c r="I411">
        <v>1951</v>
      </c>
    </row>
    <row r="412" spans="1:9" x14ac:dyDescent="0.35">
      <c r="A412">
        <v>6131499</v>
      </c>
      <c r="B412" s="12">
        <v>42905.701180555552</v>
      </c>
      <c r="C412" s="12">
        <v>42905.707951388889</v>
      </c>
      <c r="D412">
        <v>584</v>
      </c>
      <c r="E412" t="s">
        <v>338</v>
      </c>
      <c r="F412" t="s">
        <v>137</v>
      </c>
      <c r="G412" t="s">
        <v>11</v>
      </c>
      <c r="H412" t="s">
        <v>12</v>
      </c>
      <c r="I412">
        <v>1962</v>
      </c>
    </row>
    <row r="413" spans="1:9" x14ac:dyDescent="0.35">
      <c r="A413">
        <v>273552</v>
      </c>
      <c r="B413" s="12">
        <v>42748.732083333336</v>
      </c>
      <c r="C413" s="12">
        <v>42748.735451388886</v>
      </c>
      <c r="D413">
        <v>290</v>
      </c>
      <c r="E413" t="s">
        <v>287</v>
      </c>
      <c r="F413" t="s">
        <v>36</v>
      </c>
      <c r="G413" t="s">
        <v>11</v>
      </c>
      <c r="H413" t="s">
        <v>12</v>
      </c>
      <c r="I413">
        <v>1972</v>
      </c>
    </row>
    <row r="414" spans="1:9" x14ac:dyDescent="0.35">
      <c r="A414">
        <v>5532513</v>
      </c>
      <c r="B414" s="12">
        <v>42894.83457175926</v>
      </c>
      <c r="C414" s="12">
        <v>42894.836400462962</v>
      </c>
      <c r="D414">
        <v>157</v>
      </c>
      <c r="E414" t="s">
        <v>374</v>
      </c>
      <c r="F414" t="s">
        <v>375</v>
      </c>
      <c r="G414" t="s">
        <v>11</v>
      </c>
      <c r="H414" t="s">
        <v>12</v>
      </c>
      <c r="I414">
        <v>1988</v>
      </c>
    </row>
    <row r="415" spans="1:9" x14ac:dyDescent="0.35">
      <c r="A415">
        <v>2452997</v>
      </c>
      <c r="B415" s="12">
        <v>42832.335763888892</v>
      </c>
      <c r="C415" s="12">
        <v>42832.347048611111</v>
      </c>
      <c r="D415">
        <v>975</v>
      </c>
      <c r="E415" t="s">
        <v>175</v>
      </c>
      <c r="F415" t="s">
        <v>108</v>
      </c>
      <c r="G415" t="s">
        <v>11</v>
      </c>
      <c r="H415" t="s">
        <v>12</v>
      </c>
      <c r="I415">
        <v>1960</v>
      </c>
    </row>
    <row r="416" spans="1:9" x14ac:dyDescent="0.35">
      <c r="A416">
        <v>5797031</v>
      </c>
      <c r="B416" s="12">
        <v>42899.546840277777</v>
      </c>
      <c r="C416" s="12">
        <v>42899.550335648149</v>
      </c>
      <c r="D416">
        <v>302</v>
      </c>
      <c r="E416" t="s">
        <v>241</v>
      </c>
      <c r="F416" t="s">
        <v>171</v>
      </c>
      <c r="G416" t="s">
        <v>11</v>
      </c>
      <c r="H416" t="s">
        <v>12</v>
      </c>
      <c r="I416">
        <v>1942</v>
      </c>
    </row>
    <row r="417" spans="1:9" x14ac:dyDescent="0.35">
      <c r="A417">
        <v>4165560</v>
      </c>
      <c r="B417" s="12">
        <v>42867.739918981482</v>
      </c>
      <c r="C417" s="12">
        <v>42867.752939814818</v>
      </c>
      <c r="D417">
        <v>1124</v>
      </c>
      <c r="E417" t="s">
        <v>32</v>
      </c>
      <c r="F417" t="s">
        <v>244</v>
      </c>
      <c r="G417" t="s">
        <v>11</v>
      </c>
      <c r="H417" t="s">
        <v>12</v>
      </c>
      <c r="I417">
        <v>1993</v>
      </c>
    </row>
    <row r="418" spans="1:9" x14ac:dyDescent="0.35">
      <c r="A418">
        <v>246721</v>
      </c>
      <c r="B418" s="12">
        <v>42747.930590277778</v>
      </c>
      <c r="C418" s="12">
        <v>42747.935185185182</v>
      </c>
      <c r="D418">
        <v>396</v>
      </c>
      <c r="E418" t="s">
        <v>283</v>
      </c>
      <c r="F418" t="s">
        <v>300</v>
      </c>
      <c r="G418" t="s">
        <v>11</v>
      </c>
      <c r="H418" t="s">
        <v>12</v>
      </c>
      <c r="I418">
        <v>1971</v>
      </c>
    </row>
    <row r="419" spans="1:9" x14ac:dyDescent="0.35">
      <c r="A419">
        <v>2618484</v>
      </c>
      <c r="B419" s="12">
        <v>42836.314050925925</v>
      </c>
      <c r="C419" s="12">
        <v>42836.33353009259</v>
      </c>
      <c r="D419">
        <v>1682</v>
      </c>
      <c r="E419" t="s">
        <v>148</v>
      </c>
      <c r="F419" t="s">
        <v>174</v>
      </c>
      <c r="G419" t="s">
        <v>11</v>
      </c>
      <c r="H419" t="s">
        <v>12</v>
      </c>
      <c r="I419">
        <v>1986</v>
      </c>
    </row>
    <row r="420" spans="1:9" x14ac:dyDescent="0.35">
      <c r="A420">
        <v>588189</v>
      </c>
      <c r="B420" s="12">
        <v>42761.772523148145</v>
      </c>
      <c r="C420" s="12">
        <v>42761.776990740742</v>
      </c>
      <c r="D420">
        <v>385</v>
      </c>
      <c r="E420" t="s">
        <v>88</v>
      </c>
      <c r="F420" t="s">
        <v>376</v>
      </c>
      <c r="G420" t="s">
        <v>11</v>
      </c>
      <c r="H420" t="s">
        <v>12</v>
      </c>
      <c r="I420">
        <v>1981</v>
      </c>
    </row>
    <row r="421" spans="1:9" x14ac:dyDescent="0.35">
      <c r="A421">
        <v>4412004</v>
      </c>
      <c r="B421" s="12">
        <v>42873.260509259257</v>
      </c>
      <c r="C421" s="12">
        <v>42873.280509259261</v>
      </c>
      <c r="D421">
        <v>1727</v>
      </c>
      <c r="E421" t="s">
        <v>377</v>
      </c>
      <c r="F421" t="s">
        <v>113</v>
      </c>
      <c r="G421" t="s">
        <v>11</v>
      </c>
      <c r="H421" t="s">
        <v>12</v>
      </c>
      <c r="I421">
        <v>1992</v>
      </c>
    </row>
    <row r="422" spans="1:9" x14ac:dyDescent="0.35">
      <c r="A422">
        <v>1277230</v>
      </c>
      <c r="B422" s="12">
        <v>42788.699386574073</v>
      </c>
      <c r="C422" s="12">
        <v>42788.705231481479</v>
      </c>
      <c r="D422">
        <v>505</v>
      </c>
      <c r="E422" t="s">
        <v>318</v>
      </c>
      <c r="F422" t="s">
        <v>237</v>
      </c>
      <c r="G422" t="s">
        <v>11</v>
      </c>
      <c r="H422" t="s">
        <v>12</v>
      </c>
      <c r="I422">
        <v>1983</v>
      </c>
    </row>
    <row r="423" spans="1:9" x14ac:dyDescent="0.35">
      <c r="A423">
        <v>3989900</v>
      </c>
      <c r="B423" s="12">
        <v>42864.734918981485</v>
      </c>
      <c r="C423" s="12">
        <v>42864.742071759261</v>
      </c>
      <c r="D423">
        <v>618</v>
      </c>
      <c r="E423" t="s">
        <v>378</v>
      </c>
      <c r="F423" t="s">
        <v>379</v>
      </c>
      <c r="G423" t="s">
        <v>11</v>
      </c>
    </row>
    <row r="424" spans="1:9" x14ac:dyDescent="0.35">
      <c r="A424">
        <v>6373271</v>
      </c>
      <c r="B424" s="12">
        <v>42909.704791666663</v>
      </c>
      <c r="C424" s="12">
        <v>42909.720219907409</v>
      </c>
      <c r="D424">
        <v>1333</v>
      </c>
      <c r="E424" t="s">
        <v>287</v>
      </c>
      <c r="F424" t="s">
        <v>380</v>
      </c>
      <c r="G424" t="s">
        <v>11</v>
      </c>
      <c r="H424" t="s">
        <v>12</v>
      </c>
      <c r="I424">
        <v>1981</v>
      </c>
    </row>
    <row r="425" spans="1:9" x14ac:dyDescent="0.35">
      <c r="A425">
        <v>5570249</v>
      </c>
      <c r="B425" s="12">
        <v>42895.602731481478</v>
      </c>
      <c r="C425" s="12">
        <v>42895.606122685182</v>
      </c>
      <c r="D425">
        <v>293</v>
      </c>
      <c r="E425" t="s">
        <v>381</v>
      </c>
      <c r="F425" t="s">
        <v>382</v>
      </c>
      <c r="G425" t="s">
        <v>11</v>
      </c>
      <c r="H425" t="s">
        <v>12</v>
      </c>
      <c r="I425">
        <v>1982</v>
      </c>
    </row>
    <row r="426" spans="1:9" x14ac:dyDescent="0.35">
      <c r="A426">
        <v>6395164</v>
      </c>
      <c r="B426" s="12">
        <v>42910.41983796296</v>
      </c>
      <c r="C426" s="12">
        <v>42910.427743055552</v>
      </c>
      <c r="D426">
        <v>683</v>
      </c>
      <c r="E426" t="s">
        <v>40</v>
      </c>
      <c r="F426" t="s">
        <v>383</v>
      </c>
      <c r="G426" t="s">
        <v>11</v>
      </c>
      <c r="H426" t="s">
        <v>18</v>
      </c>
      <c r="I426">
        <v>1981</v>
      </c>
    </row>
    <row r="427" spans="1:9" x14ac:dyDescent="0.35">
      <c r="A427">
        <v>1835694</v>
      </c>
      <c r="B427" s="12">
        <v>42805.646851851852</v>
      </c>
      <c r="C427" s="12">
        <v>42805.650891203702</v>
      </c>
      <c r="D427">
        <v>349</v>
      </c>
      <c r="E427" t="s">
        <v>135</v>
      </c>
      <c r="F427" t="s">
        <v>48</v>
      </c>
      <c r="G427" t="s">
        <v>11</v>
      </c>
      <c r="H427" t="s">
        <v>18</v>
      </c>
      <c r="I427">
        <v>1962</v>
      </c>
    </row>
    <row r="428" spans="1:9" x14ac:dyDescent="0.35">
      <c r="A428">
        <v>4027948</v>
      </c>
      <c r="B428" s="12">
        <v>42865.479386574072</v>
      </c>
      <c r="C428" s="12">
        <v>42865.487650462965</v>
      </c>
      <c r="D428">
        <v>714</v>
      </c>
      <c r="E428" t="s">
        <v>384</v>
      </c>
      <c r="F428" t="s">
        <v>10</v>
      </c>
      <c r="G428" t="s">
        <v>11</v>
      </c>
      <c r="H428" t="s">
        <v>18</v>
      </c>
      <c r="I428">
        <v>1998</v>
      </c>
    </row>
    <row r="429" spans="1:9" x14ac:dyDescent="0.35">
      <c r="A429">
        <v>154707</v>
      </c>
      <c r="B429" s="12">
        <v>42745.326782407406</v>
      </c>
      <c r="C429" s="12">
        <v>42745.328969907408</v>
      </c>
      <c r="D429">
        <v>189</v>
      </c>
      <c r="E429" t="s">
        <v>150</v>
      </c>
      <c r="F429" t="s">
        <v>278</v>
      </c>
      <c r="G429" t="s">
        <v>11</v>
      </c>
      <c r="H429" t="s">
        <v>12</v>
      </c>
      <c r="I429">
        <v>1985</v>
      </c>
    </row>
    <row r="430" spans="1:9" x14ac:dyDescent="0.35">
      <c r="A430">
        <v>2547596</v>
      </c>
      <c r="B430" s="12">
        <v>42834.672986111109</v>
      </c>
      <c r="C430" s="12">
        <v>42834.681840277779</v>
      </c>
      <c r="D430">
        <v>765</v>
      </c>
      <c r="E430" t="s">
        <v>142</v>
      </c>
      <c r="F430" t="s">
        <v>211</v>
      </c>
      <c r="G430" t="s">
        <v>11</v>
      </c>
      <c r="H430" t="s">
        <v>12</v>
      </c>
      <c r="I430">
        <v>1995</v>
      </c>
    </row>
    <row r="431" spans="1:9" x14ac:dyDescent="0.35">
      <c r="A431">
        <v>5545571</v>
      </c>
      <c r="B431" s="12">
        <v>42895.329293981478</v>
      </c>
      <c r="C431" s="12">
        <v>42895.332511574074</v>
      </c>
      <c r="D431">
        <v>278</v>
      </c>
      <c r="E431" t="s">
        <v>149</v>
      </c>
      <c r="F431" t="s">
        <v>278</v>
      </c>
      <c r="G431" t="s">
        <v>11</v>
      </c>
      <c r="H431" t="s">
        <v>12</v>
      </c>
      <c r="I431">
        <v>1981</v>
      </c>
    </row>
    <row r="432" spans="1:9" x14ac:dyDescent="0.35">
      <c r="A432">
        <v>2554297</v>
      </c>
      <c r="B432" s="12">
        <v>42834.740520833337</v>
      </c>
      <c r="C432" s="12">
        <v>42834.744583333333</v>
      </c>
      <c r="D432">
        <v>350</v>
      </c>
      <c r="E432" t="s">
        <v>385</v>
      </c>
      <c r="F432" t="s">
        <v>142</v>
      </c>
      <c r="G432" t="s">
        <v>11</v>
      </c>
      <c r="H432" t="s">
        <v>18</v>
      </c>
      <c r="I432">
        <v>1982</v>
      </c>
    </row>
    <row r="433" spans="1:9" x14ac:dyDescent="0.35">
      <c r="A433">
        <v>1224012</v>
      </c>
      <c r="B433" s="12">
        <v>42787.299016203702</v>
      </c>
      <c r="C433" s="12">
        <v>42787.306666666664</v>
      </c>
      <c r="D433">
        <v>661</v>
      </c>
      <c r="E433" t="s">
        <v>386</v>
      </c>
      <c r="F433" t="s">
        <v>250</v>
      </c>
      <c r="G433" t="s">
        <v>11</v>
      </c>
      <c r="H433" t="s">
        <v>12</v>
      </c>
      <c r="I433">
        <v>1953</v>
      </c>
    </row>
    <row r="434" spans="1:9" x14ac:dyDescent="0.35">
      <c r="A434">
        <v>1767693</v>
      </c>
      <c r="B434" s="12">
        <v>42803.329328703701</v>
      </c>
      <c r="C434" s="12">
        <v>42803.333067129628</v>
      </c>
      <c r="D434">
        <v>323</v>
      </c>
      <c r="E434" t="s">
        <v>172</v>
      </c>
      <c r="F434" t="s">
        <v>154</v>
      </c>
      <c r="G434" t="s">
        <v>11</v>
      </c>
      <c r="H434" t="s">
        <v>12</v>
      </c>
      <c r="I434">
        <v>1991</v>
      </c>
    </row>
    <row r="435" spans="1:9" x14ac:dyDescent="0.35">
      <c r="A435">
        <v>3899420</v>
      </c>
      <c r="B435" s="12">
        <v>42862.9221412037</v>
      </c>
      <c r="C435" s="12">
        <v>42862.928090277775</v>
      </c>
      <c r="D435">
        <v>514</v>
      </c>
      <c r="E435" t="s">
        <v>387</v>
      </c>
      <c r="F435" t="s">
        <v>15</v>
      </c>
      <c r="G435" t="s">
        <v>11</v>
      </c>
      <c r="H435" t="s">
        <v>12</v>
      </c>
      <c r="I435">
        <v>1980</v>
      </c>
    </row>
    <row r="436" spans="1:9" x14ac:dyDescent="0.35">
      <c r="A436">
        <v>2267204</v>
      </c>
      <c r="B436" s="12">
        <v>42826.843148148146</v>
      </c>
      <c r="C436" s="12">
        <v>42826.850671296299</v>
      </c>
      <c r="D436">
        <v>649</v>
      </c>
      <c r="E436" t="s">
        <v>360</v>
      </c>
      <c r="F436" t="s">
        <v>343</v>
      </c>
      <c r="G436" t="s">
        <v>11</v>
      </c>
      <c r="H436" t="s">
        <v>12</v>
      </c>
      <c r="I436">
        <v>1950</v>
      </c>
    </row>
    <row r="437" spans="1:9" x14ac:dyDescent="0.35">
      <c r="A437">
        <v>1203329</v>
      </c>
      <c r="B437" s="12">
        <v>42786.572592592594</v>
      </c>
      <c r="C437" s="12">
        <v>42786.584224537037</v>
      </c>
      <c r="D437">
        <v>1004</v>
      </c>
      <c r="E437" t="s">
        <v>273</v>
      </c>
      <c r="F437" t="s">
        <v>103</v>
      </c>
      <c r="G437" t="s">
        <v>28</v>
      </c>
    </row>
    <row r="438" spans="1:9" x14ac:dyDescent="0.35">
      <c r="A438">
        <v>1940925</v>
      </c>
      <c r="B438" s="12">
        <v>42815.397546296299</v>
      </c>
      <c r="C438" s="12">
        <v>42815.40384259259</v>
      </c>
      <c r="D438">
        <v>544</v>
      </c>
      <c r="E438" t="s">
        <v>186</v>
      </c>
      <c r="F438" t="s">
        <v>333</v>
      </c>
      <c r="G438" t="s">
        <v>11</v>
      </c>
      <c r="H438" t="s">
        <v>12</v>
      </c>
      <c r="I438">
        <v>1989</v>
      </c>
    </row>
    <row r="439" spans="1:9" x14ac:dyDescent="0.35">
      <c r="A439">
        <v>3994748</v>
      </c>
      <c r="B439" s="12">
        <v>42864.76489583333</v>
      </c>
      <c r="C439" s="12">
        <v>42864.771574074075</v>
      </c>
      <c r="D439">
        <v>577</v>
      </c>
      <c r="E439" t="s">
        <v>388</v>
      </c>
      <c r="F439" t="s">
        <v>383</v>
      </c>
      <c r="G439" t="s">
        <v>11</v>
      </c>
      <c r="H439" t="s">
        <v>12</v>
      </c>
      <c r="I439">
        <v>1969</v>
      </c>
    </row>
    <row r="440" spans="1:9" x14ac:dyDescent="0.35">
      <c r="A440">
        <v>6045473</v>
      </c>
      <c r="B440" s="12">
        <v>42903.848749999997</v>
      </c>
      <c r="C440" s="12">
        <v>42903.850810185184</v>
      </c>
      <c r="D440">
        <v>177</v>
      </c>
      <c r="E440" t="s">
        <v>155</v>
      </c>
      <c r="F440" t="s">
        <v>221</v>
      </c>
      <c r="G440" t="s">
        <v>11</v>
      </c>
      <c r="H440" t="s">
        <v>12</v>
      </c>
      <c r="I440">
        <v>1995</v>
      </c>
    </row>
    <row r="441" spans="1:9" x14ac:dyDescent="0.35">
      <c r="A441">
        <v>1030616</v>
      </c>
      <c r="B441" s="12">
        <v>42780.861064814817</v>
      </c>
      <c r="C441" s="12">
        <v>42780.877905092595</v>
      </c>
      <c r="D441">
        <v>1455</v>
      </c>
      <c r="E441" t="s">
        <v>63</v>
      </c>
      <c r="F441" t="s">
        <v>389</v>
      </c>
      <c r="G441" t="s">
        <v>11</v>
      </c>
      <c r="H441" t="s">
        <v>12</v>
      </c>
      <c r="I441">
        <v>1992</v>
      </c>
    </row>
    <row r="442" spans="1:9" x14ac:dyDescent="0.35">
      <c r="A442">
        <v>5882643</v>
      </c>
      <c r="B442" s="12">
        <v>42900.809189814812</v>
      </c>
      <c r="C442" s="12">
        <v>42900.820625</v>
      </c>
      <c r="D442">
        <v>988</v>
      </c>
      <c r="E442" t="s">
        <v>309</v>
      </c>
      <c r="F442" t="s">
        <v>390</v>
      </c>
      <c r="G442" t="s">
        <v>11</v>
      </c>
      <c r="H442" t="s">
        <v>12</v>
      </c>
      <c r="I442">
        <v>1981</v>
      </c>
    </row>
    <row r="443" spans="1:9" x14ac:dyDescent="0.35">
      <c r="A443">
        <v>3095107</v>
      </c>
      <c r="B443" s="12">
        <v>42845.692071759258</v>
      </c>
      <c r="C443" s="12">
        <v>42845.699826388889</v>
      </c>
      <c r="D443">
        <v>669</v>
      </c>
      <c r="E443" t="s">
        <v>229</v>
      </c>
      <c r="F443" t="s">
        <v>46</v>
      </c>
      <c r="G443" t="s">
        <v>11</v>
      </c>
      <c r="H443" t="s">
        <v>12</v>
      </c>
      <c r="I443">
        <v>1988</v>
      </c>
    </row>
    <row r="444" spans="1:9" x14ac:dyDescent="0.35">
      <c r="A444">
        <v>5836197</v>
      </c>
      <c r="B444" s="12">
        <v>42900.295451388891</v>
      </c>
      <c r="C444" s="12">
        <v>42900.299386574072</v>
      </c>
      <c r="D444">
        <v>340</v>
      </c>
      <c r="E444" t="s">
        <v>133</v>
      </c>
      <c r="F444" t="s">
        <v>391</v>
      </c>
      <c r="G444" t="s">
        <v>11</v>
      </c>
      <c r="H444" t="s">
        <v>12</v>
      </c>
      <c r="I444">
        <v>1968</v>
      </c>
    </row>
    <row r="445" spans="1:9" x14ac:dyDescent="0.35">
      <c r="A445">
        <v>5847078</v>
      </c>
      <c r="B445" s="12">
        <v>42900.435543981483</v>
      </c>
      <c r="C445" s="12">
        <v>42900.444884259261</v>
      </c>
      <c r="D445">
        <v>807</v>
      </c>
      <c r="E445" t="s">
        <v>392</v>
      </c>
      <c r="F445" t="s">
        <v>146</v>
      </c>
      <c r="G445" t="s">
        <v>11</v>
      </c>
      <c r="H445" t="s">
        <v>12</v>
      </c>
      <c r="I445">
        <v>1987</v>
      </c>
    </row>
    <row r="446" spans="1:9" x14ac:dyDescent="0.35">
      <c r="A446">
        <v>510876</v>
      </c>
      <c r="B446" s="12">
        <v>42758.695775462962</v>
      </c>
      <c r="C446" s="12">
        <v>42758.700092592589</v>
      </c>
      <c r="D446">
        <v>372</v>
      </c>
      <c r="E446" t="s">
        <v>51</v>
      </c>
      <c r="F446" t="s">
        <v>52</v>
      </c>
      <c r="G446" t="s">
        <v>11</v>
      </c>
      <c r="H446" t="s">
        <v>18</v>
      </c>
      <c r="I446">
        <v>1988</v>
      </c>
    </row>
    <row r="447" spans="1:9" x14ac:dyDescent="0.35">
      <c r="A447">
        <v>1432757</v>
      </c>
      <c r="B447" s="12">
        <v>42792.685729166667</v>
      </c>
      <c r="C447" s="12">
        <v>42792.689652777779</v>
      </c>
      <c r="D447">
        <v>338</v>
      </c>
      <c r="E447" t="s">
        <v>223</v>
      </c>
      <c r="F447" t="s">
        <v>274</v>
      </c>
      <c r="G447" t="s">
        <v>11</v>
      </c>
      <c r="H447" t="s">
        <v>12</v>
      </c>
      <c r="I447">
        <v>1965</v>
      </c>
    </row>
    <row r="448" spans="1:9" x14ac:dyDescent="0.35">
      <c r="A448">
        <v>6788542</v>
      </c>
      <c r="B448" s="12">
        <v>42916.629328703704</v>
      </c>
      <c r="C448" s="12">
        <v>42916.647083333337</v>
      </c>
      <c r="D448">
        <v>1534</v>
      </c>
      <c r="E448" t="s">
        <v>209</v>
      </c>
      <c r="F448" t="s">
        <v>142</v>
      </c>
      <c r="G448" t="s">
        <v>11</v>
      </c>
      <c r="H448" t="s">
        <v>12</v>
      </c>
      <c r="I448">
        <v>1993</v>
      </c>
    </row>
    <row r="449" spans="1:9" x14ac:dyDescent="0.35">
      <c r="A449">
        <v>6027395</v>
      </c>
      <c r="B449" s="12">
        <v>42903.500567129631</v>
      </c>
      <c r="C449" s="12">
        <v>42903.50440972222</v>
      </c>
      <c r="D449">
        <v>332</v>
      </c>
      <c r="E449" t="s">
        <v>66</v>
      </c>
      <c r="F449" t="s">
        <v>118</v>
      </c>
      <c r="G449" t="s">
        <v>11</v>
      </c>
      <c r="H449" t="s">
        <v>12</v>
      </c>
      <c r="I449">
        <v>1990</v>
      </c>
    </row>
    <row r="450" spans="1:9" x14ac:dyDescent="0.35">
      <c r="A450">
        <v>3327599</v>
      </c>
      <c r="B450" s="12">
        <v>42851.703032407408</v>
      </c>
      <c r="C450" s="12">
        <v>42851.714629629627</v>
      </c>
      <c r="D450">
        <v>1001</v>
      </c>
      <c r="E450" t="s">
        <v>42</v>
      </c>
      <c r="F450" t="s">
        <v>254</v>
      </c>
      <c r="G450" t="s">
        <v>11</v>
      </c>
      <c r="H450" t="s">
        <v>12</v>
      </c>
      <c r="I450">
        <v>1960</v>
      </c>
    </row>
    <row r="451" spans="1:9" x14ac:dyDescent="0.35">
      <c r="A451">
        <v>4648323</v>
      </c>
      <c r="B451" s="12">
        <v>42877.404293981483</v>
      </c>
      <c r="C451" s="12">
        <v>42877.410428240742</v>
      </c>
      <c r="D451">
        <v>529</v>
      </c>
      <c r="E451" t="s">
        <v>134</v>
      </c>
      <c r="F451" t="s">
        <v>393</v>
      </c>
      <c r="G451" t="s">
        <v>11</v>
      </c>
      <c r="H451" t="s">
        <v>18</v>
      </c>
      <c r="I451">
        <v>1990</v>
      </c>
    </row>
    <row r="452" spans="1:9" x14ac:dyDescent="0.35">
      <c r="A452">
        <v>4793031</v>
      </c>
      <c r="B452" s="12">
        <v>42880.717511574076</v>
      </c>
      <c r="C452" s="12">
        <v>42880.728043981479</v>
      </c>
      <c r="D452">
        <v>909</v>
      </c>
      <c r="E452" t="s">
        <v>89</v>
      </c>
      <c r="F452" t="s">
        <v>60</v>
      </c>
      <c r="G452" t="s">
        <v>11</v>
      </c>
      <c r="H452" t="s">
        <v>12</v>
      </c>
      <c r="I452">
        <v>1973</v>
      </c>
    </row>
    <row r="453" spans="1:9" x14ac:dyDescent="0.35">
      <c r="A453">
        <v>1603846</v>
      </c>
      <c r="B453" s="12">
        <v>42797.401562500003</v>
      </c>
      <c r="C453" s="12">
        <v>42797.402754629627</v>
      </c>
      <c r="D453">
        <v>103</v>
      </c>
      <c r="E453" t="s">
        <v>131</v>
      </c>
      <c r="F453" t="s">
        <v>219</v>
      </c>
      <c r="G453" t="s">
        <v>11</v>
      </c>
      <c r="H453" t="s">
        <v>12</v>
      </c>
      <c r="I453">
        <v>1976</v>
      </c>
    </row>
    <row r="454" spans="1:9" x14ac:dyDescent="0.35">
      <c r="A454">
        <v>6355219</v>
      </c>
      <c r="B454" s="12">
        <v>42909.472488425927</v>
      </c>
      <c r="C454" s="12">
        <v>42909.482071759259</v>
      </c>
      <c r="D454">
        <v>827</v>
      </c>
      <c r="E454" t="s">
        <v>394</v>
      </c>
      <c r="F454" t="s">
        <v>395</v>
      </c>
      <c r="G454" t="s">
        <v>28</v>
      </c>
      <c r="H454" t="s">
        <v>12</v>
      </c>
      <c r="I454">
        <v>1995</v>
      </c>
    </row>
    <row r="455" spans="1:9" x14ac:dyDescent="0.35">
      <c r="A455">
        <v>4089351</v>
      </c>
      <c r="B455" s="12">
        <v>42866.531944444447</v>
      </c>
      <c r="C455" s="12">
        <v>42866.542291666665</v>
      </c>
      <c r="D455">
        <v>894</v>
      </c>
      <c r="E455" t="s">
        <v>396</v>
      </c>
      <c r="F455" t="s">
        <v>158</v>
      </c>
      <c r="G455" t="s">
        <v>11</v>
      </c>
      <c r="H455" t="s">
        <v>12</v>
      </c>
      <c r="I455">
        <v>1967</v>
      </c>
    </row>
    <row r="456" spans="1:9" x14ac:dyDescent="0.35">
      <c r="A456">
        <v>4155251</v>
      </c>
      <c r="B456" s="12">
        <v>42867.649814814817</v>
      </c>
      <c r="C456" s="12">
        <v>42867.680324074077</v>
      </c>
      <c r="D456">
        <v>2635</v>
      </c>
      <c r="E456" t="s">
        <v>302</v>
      </c>
      <c r="F456" t="s">
        <v>41</v>
      </c>
      <c r="G456" t="s">
        <v>28</v>
      </c>
    </row>
    <row r="457" spans="1:9" x14ac:dyDescent="0.35">
      <c r="A457">
        <v>1799886</v>
      </c>
      <c r="B457" s="12">
        <v>42803.778437499997</v>
      </c>
      <c r="C457" s="12">
        <v>42803.80059027778</v>
      </c>
      <c r="D457">
        <v>1913</v>
      </c>
      <c r="E457" t="s">
        <v>397</v>
      </c>
      <c r="F457" t="s">
        <v>88</v>
      </c>
      <c r="G457" t="s">
        <v>11</v>
      </c>
      <c r="H457" t="s">
        <v>12</v>
      </c>
      <c r="I457">
        <v>1987</v>
      </c>
    </row>
    <row r="458" spans="1:9" x14ac:dyDescent="0.35">
      <c r="A458">
        <v>1898321</v>
      </c>
      <c r="B458" s="12">
        <v>42813.616041666668</v>
      </c>
      <c r="C458" s="12">
        <v>42813.622986111113</v>
      </c>
      <c r="D458">
        <v>599</v>
      </c>
      <c r="E458" t="s">
        <v>27</v>
      </c>
      <c r="F458" t="s">
        <v>261</v>
      </c>
      <c r="G458" t="s">
        <v>11</v>
      </c>
      <c r="H458" t="s">
        <v>12</v>
      </c>
      <c r="I458">
        <v>1985</v>
      </c>
    </row>
    <row r="459" spans="1:9" x14ac:dyDescent="0.35">
      <c r="A459">
        <v>2579023</v>
      </c>
      <c r="B459" s="12">
        <v>42835.471493055556</v>
      </c>
      <c r="C459" s="12">
        <v>42835.474791666667</v>
      </c>
      <c r="D459">
        <v>285</v>
      </c>
      <c r="E459" t="s">
        <v>97</v>
      </c>
      <c r="F459" t="s">
        <v>63</v>
      </c>
      <c r="G459" t="s">
        <v>11</v>
      </c>
      <c r="H459" t="s">
        <v>12</v>
      </c>
      <c r="I459">
        <v>1992</v>
      </c>
    </row>
    <row r="460" spans="1:9" x14ac:dyDescent="0.35">
      <c r="A460">
        <v>797851</v>
      </c>
      <c r="B460" s="12">
        <v>42769.288252314815</v>
      </c>
      <c r="C460" s="12">
        <v>42769.292905092596</v>
      </c>
      <c r="D460">
        <v>402</v>
      </c>
      <c r="E460" t="s">
        <v>398</v>
      </c>
      <c r="F460" t="s">
        <v>163</v>
      </c>
      <c r="G460" t="s">
        <v>11</v>
      </c>
      <c r="H460" t="s">
        <v>12</v>
      </c>
      <c r="I460">
        <v>1972</v>
      </c>
    </row>
    <row r="461" spans="1:9" x14ac:dyDescent="0.35">
      <c r="A461">
        <v>1745464</v>
      </c>
      <c r="B461" s="12">
        <v>42802.700949074075</v>
      </c>
      <c r="C461" s="12">
        <v>42802.711354166669</v>
      </c>
      <c r="D461">
        <v>898</v>
      </c>
      <c r="E461" t="s">
        <v>347</v>
      </c>
      <c r="F461" t="s">
        <v>110</v>
      </c>
      <c r="G461" t="s">
        <v>11</v>
      </c>
      <c r="H461" t="s">
        <v>12</v>
      </c>
      <c r="I461">
        <v>1981</v>
      </c>
    </row>
    <row r="462" spans="1:9" x14ac:dyDescent="0.35">
      <c r="A462">
        <v>799092</v>
      </c>
      <c r="B462" s="12">
        <v>42769.320254629631</v>
      </c>
      <c r="C462" s="12">
        <v>42769.338449074072</v>
      </c>
      <c r="D462">
        <v>1572</v>
      </c>
      <c r="E462" t="s">
        <v>399</v>
      </c>
      <c r="F462" t="s">
        <v>37</v>
      </c>
      <c r="G462" t="s">
        <v>11</v>
      </c>
      <c r="H462" t="s">
        <v>18</v>
      </c>
      <c r="I462">
        <v>1978</v>
      </c>
    </row>
    <row r="463" spans="1:9" x14ac:dyDescent="0.35">
      <c r="A463">
        <v>3932991</v>
      </c>
      <c r="B463" s="12">
        <v>42863.726388888892</v>
      </c>
      <c r="C463" s="12">
        <v>42863.731192129628</v>
      </c>
      <c r="D463">
        <v>415</v>
      </c>
      <c r="E463" t="s">
        <v>42</v>
      </c>
      <c r="F463" t="s">
        <v>363</v>
      </c>
      <c r="G463" t="s">
        <v>11</v>
      </c>
      <c r="H463" t="s">
        <v>18</v>
      </c>
      <c r="I463">
        <v>1986</v>
      </c>
    </row>
    <row r="464" spans="1:9" x14ac:dyDescent="0.35">
      <c r="A464">
        <v>4611157</v>
      </c>
      <c r="B464" s="12">
        <v>42876.622534722221</v>
      </c>
      <c r="C464" s="12">
        <v>42876.62940972222</v>
      </c>
      <c r="D464">
        <v>594</v>
      </c>
      <c r="E464" t="s">
        <v>159</v>
      </c>
      <c r="F464" t="s">
        <v>41</v>
      </c>
      <c r="G464" t="s">
        <v>28</v>
      </c>
    </row>
    <row r="465" spans="1:9" x14ac:dyDescent="0.35">
      <c r="A465">
        <v>2929750</v>
      </c>
      <c r="B465" s="12">
        <v>42842.382071759261</v>
      </c>
      <c r="C465" s="12">
        <v>42842.385196759256</v>
      </c>
      <c r="D465">
        <v>270</v>
      </c>
      <c r="E465" t="s">
        <v>400</v>
      </c>
      <c r="F465" t="s">
        <v>140</v>
      </c>
      <c r="G465" t="s">
        <v>11</v>
      </c>
      <c r="H465" t="s">
        <v>12</v>
      </c>
      <c r="I465">
        <v>1988</v>
      </c>
    </row>
    <row r="466" spans="1:9" x14ac:dyDescent="0.35">
      <c r="A466">
        <v>5126608</v>
      </c>
      <c r="B466" s="12">
        <v>42887.721099537041</v>
      </c>
      <c r="C466" s="12">
        <v>42887.726226851853</v>
      </c>
      <c r="D466">
        <v>442</v>
      </c>
      <c r="E466" t="s">
        <v>161</v>
      </c>
      <c r="F466" t="s">
        <v>60</v>
      </c>
      <c r="G466" t="s">
        <v>11</v>
      </c>
      <c r="H466" t="s">
        <v>12</v>
      </c>
      <c r="I466">
        <v>1975</v>
      </c>
    </row>
    <row r="467" spans="1:9" x14ac:dyDescent="0.35">
      <c r="A467">
        <v>5553365</v>
      </c>
      <c r="B467" s="12">
        <v>42895.385787037034</v>
      </c>
      <c r="C467" s="12">
        <v>42895.391493055555</v>
      </c>
      <c r="D467">
        <v>493</v>
      </c>
      <c r="E467" t="s">
        <v>238</v>
      </c>
      <c r="F467" t="s">
        <v>309</v>
      </c>
      <c r="G467" t="s">
        <v>11</v>
      </c>
      <c r="H467" t="s">
        <v>12</v>
      </c>
      <c r="I467">
        <v>1992</v>
      </c>
    </row>
    <row r="468" spans="1:9" x14ac:dyDescent="0.35">
      <c r="A468">
        <v>3962988</v>
      </c>
      <c r="B468" s="12">
        <v>42864.368900462963</v>
      </c>
      <c r="C468" s="12">
        <v>42864.374803240738</v>
      </c>
      <c r="D468">
        <v>509</v>
      </c>
      <c r="E468" t="s">
        <v>204</v>
      </c>
      <c r="F468" t="s">
        <v>363</v>
      </c>
      <c r="G468" t="s">
        <v>11</v>
      </c>
      <c r="H468" t="s">
        <v>18</v>
      </c>
      <c r="I468">
        <v>1993</v>
      </c>
    </row>
    <row r="469" spans="1:9" x14ac:dyDescent="0.35">
      <c r="A469">
        <v>6376222</v>
      </c>
      <c r="B469" s="12">
        <v>42909.72625</v>
      </c>
      <c r="C469" s="12">
        <v>42909.730243055557</v>
      </c>
      <c r="D469">
        <v>345</v>
      </c>
      <c r="E469" t="s">
        <v>401</v>
      </c>
      <c r="F469" t="s">
        <v>402</v>
      </c>
      <c r="G469" t="s">
        <v>11</v>
      </c>
      <c r="H469" t="s">
        <v>12</v>
      </c>
      <c r="I469">
        <v>1982</v>
      </c>
    </row>
    <row r="470" spans="1:9" x14ac:dyDescent="0.35">
      <c r="A470">
        <v>3694433</v>
      </c>
      <c r="B470" s="12">
        <v>42858.402673611112</v>
      </c>
      <c r="C470" s="12">
        <v>42858.420486111114</v>
      </c>
      <c r="D470">
        <v>1539</v>
      </c>
      <c r="E470" t="s">
        <v>403</v>
      </c>
      <c r="F470" t="s">
        <v>64</v>
      </c>
      <c r="G470" t="s">
        <v>11</v>
      </c>
      <c r="H470" t="s">
        <v>12</v>
      </c>
      <c r="I470">
        <v>1987</v>
      </c>
    </row>
    <row r="471" spans="1:9" x14ac:dyDescent="0.35">
      <c r="A471">
        <v>3163527</v>
      </c>
      <c r="B471" s="12">
        <v>42847.453750000001</v>
      </c>
      <c r="C471" s="12">
        <v>42847.457696759258</v>
      </c>
      <c r="D471">
        <v>341</v>
      </c>
      <c r="E471" t="s">
        <v>404</v>
      </c>
      <c r="F471" t="s">
        <v>80</v>
      </c>
      <c r="G471" t="s">
        <v>11</v>
      </c>
      <c r="H471" t="s">
        <v>12</v>
      </c>
      <c r="I471">
        <v>1959</v>
      </c>
    </row>
    <row r="472" spans="1:9" x14ac:dyDescent="0.35">
      <c r="A472">
        <v>5368899</v>
      </c>
      <c r="B472" s="12">
        <v>42891.901250000003</v>
      </c>
      <c r="C472" s="12">
        <v>42891.906134259261</v>
      </c>
      <c r="D472">
        <v>422</v>
      </c>
      <c r="E472" t="s">
        <v>155</v>
      </c>
      <c r="F472" t="s">
        <v>366</v>
      </c>
      <c r="G472" t="s">
        <v>11</v>
      </c>
      <c r="H472" t="s">
        <v>18</v>
      </c>
      <c r="I472">
        <v>1988</v>
      </c>
    </row>
    <row r="473" spans="1:9" x14ac:dyDescent="0.35">
      <c r="A473">
        <v>272434</v>
      </c>
      <c r="B473" s="12">
        <v>42748.717476851853</v>
      </c>
      <c r="C473" s="12">
        <v>42748.722986111112</v>
      </c>
      <c r="D473">
        <v>476</v>
      </c>
      <c r="E473" t="s">
        <v>254</v>
      </c>
      <c r="F473" t="s">
        <v>405</v>
      </c>
      <c r="G473" t="s">
        <v>11</v>
      </c>
      <c r="H473" t="s">
        <v>12</v>
      </c>
      <c r="I473">
        <v>1988</v>
      </c>
    </row>
    <row r="474" spans="1:9" x14ac:dyDescent="0.35">
      <c r="A474">
        <v>3575288</v>
      </c>
      <c r="B474" s="12">
        <v>42856.430706018517</v>
      </c>
      <c r="C474" s="12">
        <v>42856.454062500001</v>
      </c>
      <c r="D474">
        <v>2017</v>
      </c>
      <c r="E474" t="s">
        <v>133</v>
      </c>
      <c r="F474" t="s">
        <v>220</v>
      </c>
      <c r="G474" t="s">
        <v>28</v>
      </c>
    </row>
    <row r="475" spans="1:9" x14ac:dyDescent="0.35">
      <c r="A475">
        <v>2320669</v>
      </c>
      <c r="B475" s="12">
        <v>42828.397337962961</v>
      </c>
      <c r="C475" s="12">
        <v>42828.400358796294</v>
      </c>
      <c r="D475">
        <v>260</v>
      </c>
      <c r="E475" t="s">
        <v>92</v>
      </c>
      <c r="F475" t="s">
        <v>334</v>
      </c>
      <c r="G475" t="s">
        <v>11</v>
      </c>
      <c r="H475" t="s">
        <v>12</v>
      </c>
      <c r="I475">
        <v>1975</v>
      </c>
    </row>
    <row r="476" spans="1:9" x14ac:dyDescent="0.35">
      <c r="A476">
        <v>4370534</v>
      </c>
      <c r="B476" s="12">
        <v>42872.551516203705</v>
      </c>
      <c r="C476" s="12">
        <v>42872.55667824074</v>
      </c>
      <c r="D476">
        <v>445</v>
      </c>
      <c r="E476" t="s">
        <v>303</v>
      </c>
      <c r="F476" t="s">
        <v>323</v>
      </c>
      <c r="G476" t="s">
        <v>11</v>
      </c>
      <c r="H476" t="s">
        <v>12</v>
      </c>
      <c r="I476">
        <v>1973</v>
      </c>
    </row>
    <row r="477" spans="1:9" x14ac:dyDescent="0.35">
      <c r="A477">
        <v>2647378</v>
      </c>
      <c r="B477" s="12">
        <v>42836.690682870372</v>
      </c>
      <c r="C477" s="12">
        <v>42836.702523148146</v>
      </c>
      <c r="D477">
        <v>1022</v>
      </c>
      <c r="E477" t="s">
        <v>63</v>
      </c>
      <c r="F477" t="s">
        <v>206</v>
      </c>
      <c r="G477" t="s">
        <v>11</v>
      </c>
      <c r="H477" t="s">
        <v>12</v>
      </c>
      <c r="I477">
        <v>1975</v>
      </c>
    </row>
    <row r="478" spans="1:9" x14ac:dyDescent="0.35">
      <c r="A478">
        <v>1964284</v>
      </c>
      <c r="B478" s="12">
        <v>42815.828564814816</v>
      </c>
      <c r="C478" s="12">
        <v>42815.833819444444</v>
      </c>
      <c r="D478">
        <v>454</v>
      </c>
      <c r="E478" t="s">
        <v>129</v>
      </c>
      <c r="F478" t="s">
        <v>373</v>
      </c>
      <c r="G478" t="s">
        <v>11</v>
      </c>
      <c r="H478" t="s">
        <v>12</v>
      </c>
      <c r="I478">
        <v>1963</v>
      </c>
    </row>
    <row r="479" spans="1:9" x14ac:dyDescent="0.35">
      <c r="A479">
        <v>120263</v>
      </c>
      <c r="B479" s="12">
        <v>42741.75917824074</v>
      </c>
      <c r="C479" s="12">
        <v>42741.766250000001</v>
      </c>
      <c r="D479">
        <v>610</v>
      </c>
      <c r="E479" t="s">
        <v>60</v>
      </c>
      <c r="F479" t="s">
        <v>66</v>
      </c>
      <c r="G479" t="s">
        <v>11</v>
      </c>
      <c r="H479" t="s">
        <v>12</v>
      </c>
      <c r="I479">
        <v>1979</v>
      </c>
    </row>
    <row r="480" spans="1:9" x14ac:dyDescent="0.35">
      <c r="A480">
        <v>485112</v>
      </c>
      <c r="B480" s="12">
        <v>42757.551203703704</v>
      </c>
      <c r="C480" s="12">
        <v>42757.554328703707</v>
      </c>
      <c r="D480">
        <v>269</v>
      </c>
      <c r="E480" t="s">
        <v>406</v>
      </c>
      <c r="F480" t="s">
        <v>407</v>
      </c>
      <c r="G480" t="s">
        <v>11</v>
      </c>
      <c r="H480" t="s">
        <v>18</v>
      </c>
      <c r="I480">
        <v>1981</v>
      </c>
    </row>
    <row r="481" spans="1:9" x14ac:dyDescent="0.35">
      <c r="A481">
        <v>5575264</v>
      </c>
      <c r="B481" s="12">
        <v>42895.653645833336</v>
      </c>
      <c r="C481" s="12">
        <v>42895.657951388886</v>
      </c>
      <c r="D481">
        <v>371</v>
      </c>
      <c r="E481" t="s">
        <v>140</v>
      </c>
      <c r="F481" t="s">
        <v>249</v>
      </c>
      <c r="G481" t="s">
        <v>11</v>
      </c>
      <c r="H481" t="s">
        <v>12</v>
      </c>
      <c r="I481">
        <v>1966</v>
      </c>
    </row>
    <row r="482" spans="1:9" x14ac:dyDescent="0.35">
      <c r="A482">
        <v>4774471</v>
      </c>
      <c r="B482" s="12">
        <v>42879.807118055556</v>
      </c>
      <c r="C482" s="12">
        <v>42879.826168981483</v>
      </c>
      <c r="D482">
        <v>1646</v>
      </c>
      <c r="E482" t="s">
        <v>363</v>
      </c>
      <c r="F482" t="s">
        <v>408</v>
      </c>
      <c r="G482" t="s">
        <v>11</v>
      </c>
      <c r="H482" t="s">
        <v>12</v>
      </c>
      <c r="I482">
        <v>1965</v>
      </c>
    </row>
    <row r="483" spans="1:9" x14ac:dyDescent="0.35">
      <c r="A483">
        <v>4589251</v>
      </c>
      <c r="B483" s="12">
        <v>42876.409733796296</v>
      </c>
      <c r="C483" s="12">
        <v>42876.428738425922</v>
      </c>
      <c r="D483">
        <v>1641</v>
      </c>
      <c r="E483" t="s">
        <v>144</v>
      </c>
      <c r="F483" t="s">
        <v>144</v>
      </c>
      <c r="G483" t="s">
        <v>11</v>
      </c>
      <c r="H483" t="s">
        <v>18</v>
      </c>
      <c r="I483">
        <v>1978</v>
      </c>
    </row>
    <row r="484" spans="1:9" x14ac:dyDescent="0.35">
      <c r="A484">
        <v>6536890</v>
      </c>
      <c r="B484" s="12">
        <v>42912.73</v>
      </c>
      <c r="C484" s="12">
        <v>42912.74795138889</v>
      </c>
      <c r="D484">
        <v>1551</v>
      </c>
      <c r="E484" t="s">
        <v>248</v>
      </c>
      <c r="F484" t="s">
        <v>409</v>
      </c>
      <c r="G484" t="s">
        <v>11</v>
      </c>
      <c r="H484" t="s">
        <v>12</v>
      </c>
      <c r="I484">
        <v>1994</v>
      </c>
    </row>
    <row r="485" spans="1:9" x14ac:dyDescent="0.35">
      <c r="A485">
        <v>3694987</v>
      </c>
      <c r="B485" s="12">
        <v>42858.409675925926</v>
      </c>
      <c r="C485" s="12">
        <v>42858.413634259261</v>
      </c>
      <c r="D485">
        <v>342</v>
      </c>
      <c r="E485" t="s">
        <v>353</v>
      </c>
      <c r="F485" t="s">
        <v>312</v>
      </c>
      <c r="G485" t="s">
        <v>11</v>
      </c>
      <c r="H485" t="s">
        <v>12</v>
      </c>
      <c r="I485">
        <v>1990</v>
      </c>
    </row>
    <row r="486" spans="1:9" x14ac:dyDescent="0.35">
      <c r="A486">
        <v>6297900</v>
      </c>
      <c r="B486" s="12">
        <v>42908.579421296294</v>
      </c>
      <c r="C486" s="12">
        <v>42908.593032407407</v>
      </c>
      <c r="D486">
        <v>1176</v>
      </c>
      <c r="E486" t="s">
        <v>191</v>
      </c>
      <c r="F486" t="s">
        <v>144</v>
      </c>
      <c r="G486" t="s">
        <v>11</v>
      </c>
      <c r="H486" t="s">
        <v>12</v>
      </c>
      <c r="I486">
        <v>1971</v>
      </c>
    </row>
    <row r="487" spans="1:9" x14ac:dyDescent="0.35">
      <c r="A487">
        <v>6276441</v>
      </c>
      <c r="B487" s="12">
        <v>42908.330069444448</v>
      </c>
      <c r="C487" s="12">
        <v>42908.356064814812</v>
      </c>
      <c r="D487">
        <v>2245</v>
      </c>
      <c r="E487" t="s">
        <v>410</v>
      </c>
      <c r="F487" t="s">
        <v>51</v>
      </c>
      <c r="G487" t="s">
        <v>11</v>
      </c>
      <c r="H487" t="s">
        <v>12</v>
      </c>
      <c r="I487">
        <v>1990</v>
      </c>
    </row>
    <row r="488" spans="1:9" x14ac:dyDescent="0.35">
      <c r="A488">
        <v>4228605</v>
      </c>
      <c r="B488" s="12">
        <v>42870.308854166666</v>
      </c>
      <c r="C488" s="12">
        <v>42870.321122685185</v>
      </c>
      <c r="D488">
        <v>1060</v>
      </c>
      <c r="E488" t="s">
        <v>226</v>
      </c>
      <c r="F488" t="s">
        <v>47</v>
      </c>
      <c r="G488" t="s">
        <v>11</v>
      </c>
      <c r="H488" t="s">
        <v>12</v>
      </c>
      <c r="I488">
        <v>1960</v>
      </c>
    </row>
    <row r="489" spans="1:9" x14ac:dyDescent="0.35">
      <c r="A489">
        <v>6054536</v>
      </c>
      <c r="B489" s="12">
        <v>42904.392534722225</v>
      </c>
      <c r="C489" s="12">
        <v>42904.394282407404</v>
      </c>
      <c r="D489">
        <v>151</v>
      </c>
      <c r="E489" t="s">
        <v>71</v>
      </c>
      <c r="F489" t="s">
        <v>56</v>
      </c>
      <c r="G489" t="s">
        <v>11</v>
      </c>
      <c r="H489" t="s">
        <v>12</v>
      </c>
      <c r="I489">
        <v>1981</v>
      </c>
    </row>
    <row r="490" spans="1:9" x14ac:dyDescent="0.35">
      <c r="A490">
        <v>4064209</v>
      </c>
      <c r="B490" s="12">
        <v>42865.898587962962</v>
      </c>
      <c r="C490" s="12">
        <v>42865.902499999997</v>
      </c>
      <c r="D490">
        <v>337</v>
      </c>
      <c r="E490" t="s">
        <v>248</v>
      </c>
      <c r="F490" t="s">
        <v>411</v>
      </c>
      <c r="G490" t="s">
        <v>11</v>
      </c>
      <c r="H490" t="s">
        <v>18</v>
      </c>
      <c r="I490">
        <v>1970</v>
      </c>
    </row>
    <row r="491" spans="1:9" x14ac:dyDescent="0.35">
      <c r="A491">
        <v>2880543</v>
      </c>
      <c r="B491" s="12">
        <v>42841.483043981483</v>
      </c>
      <c r="C491" s="12">
        <v>42841.502766203703</v>
      </c>
      <c r="D491">
        <v>1703</v>
      </c>
      <c r="E491" t="s">
        <v>412</v>
      </c>
      <c r="F491" t="s">
        <v>301</v>
      </c>
      <c r="G491" t="s">
        <v>11</v>
      </c>
      <c r="H491" t="s">
        <v>12</v>
      </c>
      <c r="I491">
        <v>1993</v>
      </c>
    </row>
    <row r="492" spans="1:9" x14ac:dyDescent="0.35">
      <c r="A492">
        <v>1500135</v>
      </c>
      <c r="B492" s="12">
        <v>42794.662326388891</v>
      </c>
      <c r="C492" s="12">
        <v>42794.668611111112</v>
      </c>
      <c r="D492">
        <v>543</v>
      </c>
      <c r="E492" t="s">
        <v>82</v>
      </c>
      <c r="F492" t="s">
        <v>266</v>
      </c>
      <c r="G492" t="s">
        <v>11</v>
      </c>
      <c r="H492" t="s">
        <v>12</v>
      </c>
      <c r="I492">
        <v>1992</v>
      </c>
    </row>
    <row r="493" spans="1:9" x14ac:dyDescent="0.35">
      <c r="A493">
        <v>2006709</v>
      </c>
      <c r="B493" s="12">
        <v>42817.531793981485</v>
      </c>
      <c r="C493" s="12">
        <v>42817.547349537039</v>
      </c>
      <c r="D493">
        <v>1344</v>
      </c>
      <c r="E493" t="s">
        <v>225</v>
      </c>
      <c r="F493" t="s">
        <v>14</v>
      </c>
      <c r="G493" t="s">
        <v>11</v>
      </c>
      <c r="H493" t="s">
        <v>12</v>
      </c>
      <c r="I493">
        <v>1984</v>
      </c>
    </row>
    <row r="494" spans="1:9" x14ac:dyDescent="0.35">
      <c r="A494">
        <v>629185</v>
      </c>
      <c r="B494" s="12">
        <v>42763.31763888889</v>
      </c>
      <c r="C494" s="12">
        <v>42763.318773148145</v>
      </c>
      <c r="D494">
        <v>97</v>
      </c>
      <c r="E494" t="s">
        <v>197</v>
      </c>
      <c r="F494" t="s">
        <v>180</v>
      </c>
      <c r="G494" t="s">
        <v>11</v>
      </c>
      <c r="H494" t="s">
        <v>18</v>
      </c>
      <c r="I494">
        <v>1982</v>
      </c>
    </row>
    <row r="495" spans="1:9" x14ac:dyDescent="0.35">
      <c r="A495">
        <v>192292</v>
      </c>
      <c r="B495" s="12">
        <v>42746.623796296299</v>
      </c>
      <c r="C495" s="12">
        <v>42746.628101851849</v>
      </c>
      <c r="D495">
        <v>371</v>
      </c>
      <c r="E495" t="s">
        <v>103</v>
      </c>
      <c r="F495" t="s">
        <v>288</v>
      </c>
      <c r="G495" t="s">
        <v>11</v>
      </c>
      <c r="H495" t="s">
        <v>12</v>
      </c>
      <c r="I495">
        <v>1967</v>
      </c>
    </row>
    <row r="496" spans="1:9" x14ac:dyDescent="0.35">
      <c r="A496">
        <v>898044</v>
      </c>
      <c r="B496" s="12">
        <v>42772.930914351855</v>
      </c>
      <c r="C496" s="12">
        <v>42772.934537037036</v>
      </c>
      <c r="D496">
        <v>312</v>
      </c>
      <c r="E496" t="s">
        <v>175</v>
      </c>
      <c r="F496" t="s">
        <v>328</v>
      </c>
      <c r="G496" t="s">
        <v>11</v>
      </c>
      <c r="H496" t="s">
        <v>18</v>
      </c>
      <c r="I496">
        <v>1989</v>
      </c>
    </row>
    <row r="497" spans="1:9" x14ac:dyDescent="0.35">
      <c r="A497">
        <v>4264483</v>
      </c>
      <c r="B497" s="12">
        <v>42870.759826388887</v>
      </c>
      <c r="C497" s="12">
        <v>42870.768634259257</v>
      </c>
      <c r="D497">
        <v>761</v>
      </c>
      <c r="E497" t="s">
        <v>413</v>
      </c>
      <c r="F497" t="s">
        <v>414</v>
      </c>
      <c r="G497" t="s">
        <v>11</v>
      </c>
      <c r="H497" t="s">
        <v>12</v>
      </c>
      <c r="I497">
        <v>1981</v>
      </c>
    </row>
    <row r="498" spans="1:9" x14ac:dyDescent="0.35">
      <c r="A498">
        <v>5899528</v>
      </c>
      <c r="B498" s="12">
        <v>42901.321921296294</v>
      </c>
      <c r="C498" s="12">
        <v>42901.328460648147</v>
      </c>
      <c r="D498">
        <v>564</v>
      </c>
      <c r="E498" t="s">
        <v>185</v>
      </c>
      <c r="F498" t="s">
        <v>91</v>
      </c>
      <c r="G498" t="s">
        <v>11</v>
      </c>
      <c r="H498" t="s">
        <v>12</v>
      </c>
      <c r="I498">
        <v>1950</v>
      </c>
    </row>
    <row r="499" spans="1:9" x14ac:dyDescent="0.35">
      <c r="A499">
        <v>6754379</v>
      </c>
      <c r="B499" s="12">
        <v>42915.909745370373</v>
      </c>
      <c r="C499" s="12">
        <v>42915.914317129631</v>
      </c>
      <c r="D499">
        <v>395</v>
      </c>
      <c r="E499" t="s">
        <v>320</v>
      </c>
      <c r="F499" t="s">
        <v>415</v>
      </c>
      <c r="G499" t="s">
        <v>11</v>
      </c>
      <c r="H499" t="s">
        <v>12</v>
      </c>
      <c r="I499">
        <v>1973</v>
      </c>
    </row>
    <row r="500" spans="1:9" x14ac:dyDescent="0.35">
      <c r="A500">
        <v>3854712</v>
      </c>
      <c r="B500" s="12">
        <v>42861.741712962961</v>
      </c>
      <c r="C500" s="12">
        <v>42861.768576388888</v>
      </c>
      <c r="D500">
        <v>2321</v>
      </c>
      <c r="E500" t="s">
        <v>143</v>
      </c>
      <c r="F500" t="s">
        <v>92</v>
      </c>
      <c r="G500" t="s">
        <v>11</v>
      </c>
      <c r="H500" t="s">
        <v>12</v>
      </c>
      <c r="I500">
        <v>1985</v>
      </c>
    </row>
    <row r="501" spans="1:9" x14ac:dyDescent="0.35">
      <c r="A501">
        <v>3111054</v>
      </c>
      <c r="B501" s="12">
        <v>42845.841064814813</v>
      </c>
      <c r="C501" s="12">
        <v>42845.843668981484</v>
      </c>
      <c r="D501">
        <v>225</v>
      </c>
      <c r="E501" t="s">
        <v>187</v>
      </c>
      <c r="F501" t="s">
        <v>401</v>
      </c>
      <c r="G501" t="s">
        <v>11</v>
      </c>
      <c r="H501" t="s">
        <v>12</v>
      </c>
      <c r="I501">
        <v>1991</v>
      </c>
    </row>
    <row r="502" spans="1:9" x14ac:dyDescent="0.35">
      <c r="A502">
        <v>1582978</v>
      </c>
      <c r="B502" s="12">
        <v>42796.722569444442</v>
      </c>
      <c r="C502" s="12">
        <v>42796.729259259257</v>
      </c>
      <c r="D502">
        <v>578</v>
      </c>
      <c r="E502" t="s">
        <v>9</v>
      </c>
      <c r="F502" t="s">
        <v>117</v>
      </c>
      <c r="G502" t="s">
        <v>11</v>
      </c>
      <c r="H502" t="s">
        <v>12</v>
      </c>
      <c r="I502">
        <v>1960</v>
      </c>
    </row>
    <row r="503" spans="1:9" x14ac:dyDescent="0.35">
      <c r="A503">
        <v>2867496</v>
      </c>
      <c r="B503" s="12">
        <v>42840.858587962961</v>
      </c>
      <c r="C503" s="12">
        <v>42840.877187500002</v>
      </c>
      <c r="D503">
        <v>1607</v>
      </c>
      <c r="E503" t="s">
        <v>416</v>
      </c>
      <c r="F503" t="s">
        <v>344</v>
      </c>
      <c r="G503" t="s">
        <v>11</v>
      </c>
      <c r="H503" t="s">
        <v>12</v>
      </c>
      <c r="I503">
        <v>1987</v>
      </c>
    </row>
    <row r="504" spans="1:9" x14ac:dyDescent="0.35">
      <c r="A504">
        <v>6330204</v>
      </c>
      <c r="B504" s="12">
        <v>42908.872164351851</v>
      </c>
      <c r="C504" s="12">
        <v>42908.882337962961</v>
      </c>
      <c r="D504">
        <v>878</v>
      </c>
      <c r="E504" t="s">
        <v>224</v>
      </c>
      <c r="F504" t="s">
        <v>45</v>
      </c>
      <c r="G504" t="s">
        <v>11</v>
      </c>
      <c r="H504" t="s">
        <v>12</v>
      </c>
      <c r="I504">
        <v>1980</v>
      </c>
    </row>
    <row r="505" spans="1:9" x14ac:dyDescent="0.35">
      <c r="A505">
        <v>5329838</v>
      </c>
      <c r="B505" s="12">
        <v>42891.418738425928</v>
      </c>
      <c r="C505" s="12">
        <v>42891.420057870368</v>
      </c>
      <c r="D505">
        <v>114</v>
      </c>
      <c r="E505" t="s">
        <v>417</v>
      </c>
      <c r="F505" t="s">
        <v>417</v>
      </c>
      <c r="G505" t="s">
        <v>11</v>
      </c>
      <c r="H505" t="s">
        <v>12</v>
      </c>
      <c r="I505">
        <v>1973</v>
      </c>
    </row>
    <row r="506" spans="1:9" x14ac:dyDescent="0.35">
      <c r="A506">
        <v>1817912</v>
      </c>
      <c r="B506" s="12">
        <v>42804.69023148148</v>
      </c>
      <c r="C506" s="12">
        <v>42804.698368055557</v>
      </c>
      <c r="D506">
        <v>703</v>
      </c>
      <c r="E506" t="s">
        <v>127</v>
      </c>
      <c r="F506" t="s">
        <v>288</v>
      </c>
      <c r="G506" t="s">
        <v>11</v>
      </c>
      <c r="H506" t="s">
        <v>12</v>
      </c>
      <c r="I506">
        <v>1962</v>
      </c>
    </row>
    <row r="507" spans="1:9" x14ac:dyDescent="0.35">
      <c r="A507">
        <v>4689916</v>
      </c>
      <c r="B507" s="12">
        <v>42878.602129629631</v>
      </c>
      <c r="C507" s="12">
        <v>42878.604942129627</v>
      </c>
      <c r="D507">
        <v>243</v>
      </c>
      <c r="E507" t="s">
        <v>239</v>
      </c>
      <c r="F507" t="s">
        <v>9</v>
      </c>
      <c r="G507" t="s">
        <v>11</v>
      </c>
      <c r="H507" t="s">
        <v>12</v>
      </c>
      <c r="I507">
        <v>1988</v>
      </c>
    </row>
    <row r="508" spans="1:9" x14ac:dyDescent="0.35">
      <c r="A508">
        <v>2886325</v>
      </c>
      <c r="B508" s="12">
        <v>42841.541990740741</v>
      </c>
      <c r="C508" s="12">
        <v>42841.562094907407</v>
      </c>
      <c r="D508">
        <v>1737</v>
      </c>
      <c r="E508" t="s">
        <v>207</v>
      </c>
      <c r="F508" t="s">
        <v>235</v>
      </c>
      <c r="G508" t="s">
        <v>28</v>
      </c>
    </row>
    <row r="509" spans="1:9" x14ac:dyDescent="0.35">
      <c r="A509">
        <v>5476047</v>
      </c>
      <c r="B509" s="12">
        <v>42893.953425925924</v>
      </c>
      <c r="C509" s="12">
        <v>42893.972905092596</v>
      </c>
      <c r="D509">
        <v>1682</v>
      </c>
      <c r="E509" t="s">
        <v>201</v>
      </c>
      <c r="F509" t="s">
        <v>169</v>
      </c>
      <c r="G509" t="s">
        <v>11</v>
      </c>
      <c r="H509" t="s">
        <v>12</v>
      </c>
      <c r="I509">
        <v>1980</v>
      </c>
    </row>
    <row r="510" spans="1:9" x14ac:dyDescent="0.35">
      <c r="A510">
        <v>6020712</v>
      </c>
      <c r="B510" s="12">
        <v>42903.406261574077</v>
      </c>
      <c r="C510" s="12">
        <v>42903.409780092596</v>
      </c>
      <c r="D510">
        <v>304</v>
      </c>
      <c r="E510" t="s">
        <v>258</v>
      </c>
      <c r="F510" t="s">
        <v>47</v>
      </c>
      <c r="G510" t="s">
        <v>11</v>
      </c>
      <c r="H510" t="s">
        <v>12</v>
      </c>
      <c r="I510">
        <v>1970</v>
      </c>
    </row>
    <row r="511" spans="1:9" x14ac:dyDescent="0.35">
      <c r="A511">
        <v>2628269</v>
      </c>
      <c r="B511" s="12">
        <v>42836.403773148151</v>
      </c>
      <c r="C511" s="12">
        <v>42836.422719907408</v>
      </c>
      <c r="D511">
        <v>1637</v>
      </c>
      <c r="E511" t="s">
        <v>360</v>
      </c>
      <c r="F511" t="s">
        <v>400</v>
      </c>
      <c r="G511" t="s">
        <v>11</v>
      </c>
      <c r="H511" t="s">
        <v>12</v>
      </c>
      <c r="I511">
        <v>1975</v>
      </c>
    </row>
    <row r="512" spans="1:9" x14ac:dyDescent="0.35">
      <c r="A512">
        <v>1730516</v>
      </c>
      <c r="B512" s="12">
        <v>42802.411145833335</v>
      </c>
      <c r="C512" s="12">
        <v>42802.415590277778</v>
      </c>
      <c r="D512">
        <v>383</v>
      </c>
      <c r="E512" t="s">
        <v>411</v>
      </c>
      <c r="F512" t="s">
        <v>248</v>
      </c>
      <c r="G512" t="s">
        <v>11</v>
      </c>
      <c r="H512" t="s">
        <v>12</v>
      </c>
      <c r="I512">
        <v>1972</v>
      </c>
    </row>
    <row r="513" spans="1:9" x14ac:dyDescent="0.35">
      <c r="A513">
        <v>2466078</v>
      </c>
      <c r="B513" s="12">
        <v>42832.584363425929</v>
      </c>
      <c r="C513" s="12">
        <v>42832.597974537035</v>
      </c>
      <c r="D513">
        <v>1175</v>
      </c>
      <c r="E513" t="s">
        <v>253</v>
      </c>
      <c r="F513" t="s">
        <v>211</v>
      </c>
      <c r="G513" t="s">
        <v>11</v>
      </c>
      <c r="H513" t="s">
        <v>18</v>
      </c>
      <c r="I513">
        <v>1985</v>
      </c>
    </row>
    <row r="514" spans="1:9" x14ac:dyDescent="0.35">
      <c r="A514">
        <v>1240459</v>
      </c>
      <c r="B514" s="12">
        <v>42787.668726851851</v>
      </c>
      <c r="C514" s="12">
        <v>42787.671111111114</v>
      </c>
      <c r="D514">
        <v>205</v>
      </c>
      <c r="E514" t="s">
        <v>93</v>
      </c>
      <c r="F514" t="s">
        <v>377</v>
      </c>
      <c r="G514" t="s">
        <v>11</v>
      </c>
      <c r="H514" t="s">
        <v>12</v>
      </c>
      <c r="I514">
        <v>1977</v>
      </c>
    </row>
    <row r="515" spans="1:9" x14ac:dyDescent="0.35">
      <c r="A515">
        <v>906359</v>
      </c>
      <c r="B515" s="12">
        <v>42773.516689814816</v>
      </c>
      <c r="C515" s="12">
        <v>42773.522129629629</v>
      </c>
      <c r="D515">
        <v>470</v>
      </c>
      <c r="E515" t="s">
        <v>84</v>
      </c>
      <c r="F515" t="s">
        <v>255</v>
      </c>
      <c r="G515" t="s">
        <v>11</v>
      </c>
      <c r="H515" t="s">
        <v>12</v>
      </c>
      <c r="I515">
        <v>1988</v>
      </c>
    </row>
    <row r="516" spans="1:9" x14ac:dyDescent="0.35">
      <c r="A516">
        <v>3624425</v>
      </c>
      <c r="B516" s="12">
        <v>42857.342013888891</v>
      </c>
      <c r="C516" s="12">
        <v>42857.347025462965</v>
      </c>
      <c r="D516">
        <v>433</v>
      </c>
      <c r="E516" t="s">
        <v>97</v>
      </c>
      <c r="F516" t="s">
        <v>235</v>
      </c>
      <c r="G516" t="s">
        <v>11</v>
      </c>
      <c r="H516" t="s">
        <v>12</v>
      </c>
      <c r="I516">
        <v>1975</v>
      </c>
    </row>
    <row r="517" spans="1:9" x14ac:dyDescent="0.35">
      <c r="A517">
        <v>4756004</v>
      </c>
      <c r="B517" s="12">
        <v>42879.675937499997</v>
      </c>
      <c r="C517" s="12">
        <v>42879.690104166664</v>
      </c>
      <c r="D517">
        <v>1224</v>
      </c>
      <c r="E517" t="s">
        <v>156</v>
      </c>
      <c r="F517" t="s">
        <v>143</v>
      </c>
      <c r="G517" t="s">
        <v>11</v>
      </c>
      <c r="H517" t="s">
        <v>18</v>
      </c>
      <c r="I517">
        <v>1983</v>
      </c>
    </row>
    <row r="518" spans="1:9" x14ac:dyDescent="0.35">
      <c r="A518">
        <v>5082496</v>
      </c>
      <c r="B518" s="12">
        <v>42886.919212962966</v>
      </c>
      <c r="C518" s="12">
        <v>42886.937534722223</v>
      </c>
      <c r="D518">
        <v>1583</v>
      </c>
      <c r="E518" t="s">
        <v>110</v>
      </c>
      <c r="F518" t="s">
        <v>371</v>
      </c>
      <c r="G518" t="s">
        <v>11</v>
      </c>
      <c r="H518" t="s">
        <v>12</v>
      </c>
      <c r="I518">
        <v>1994</v>
      </c>
    </row>
    <row r="519" spans="1:9" x14ac:dyDescent="0.35">
      <c r="A519">
        <v>2479281</v>
      </c>
      <c r="B519" s="12">
        <v>42832.787326388891</v>
      </c>
      <c r="C519" s="12">
        <v>42832.794363425928</v>
      </c>
      <c r="D519">
        <v>608</v>
      </c>
      <c r="E519" t="s">
        <v>186</v>
      </c>
      <c r="F519" t="s">
        <v>249</v>
      </c>
      <c r="G519" t="s">
        <v>11</v>
      </c>
      <c r="H519" t="s">
        <v>12</v>
      </c>
      <c r="I519">
        <v>1970</v>
      </c>
    </row>
    <row r="520" spans="1:9" x14ac:dyDescent="0.35">
      <c r="A520">
        <v>6092448</v>
      </c>
      <c r="B520" s="12">
        <v>42904.829236111109</v>
      </c>
      <c r="C520" s="12">
        <v>42904.83353009259</v>
      </c>
      <c r="D520">
        <v>370</v>
      </c>
      <c r="E520" t="s">
        <v>388</v>
      </c>
      <c r="F520" t="s">
        <v>395</v>
      </c>
      <c r="G520" t="s">
        <v>11</v>
      </c>
      <c r="H520" t="s">
        <v>12</v>
      </c>
      <c r="I520">
        <v>1981</v>
      </c>
    </row>
    <row r="521" spans="1:9" x14ac:dyDescent="0.35">
      <c r="A521">
        <v>4520344</v>
      </c>
      <c r="B521" s="12">
        <v>42874.756932870368</v>
      </c>
      <c r="C521" s="12">
        <v>42874.759502314817</v>
      </c>
      <c r="D521">
        <v>222</v>
      </c>
      <c r="E521" t="s">
        <v>214</v>
      </c>
      <c r="F521" t="s">
        <v>151</v>
      </c>
      <c r="G521" t="s">
        <v>11</v>
      </c>
      <c r="H521" t="s">
        <v>12</v>
      </c>
      <c r="I521">
        <v>1972</v>
      </c>
    </row>
    <row r="522" spans="1:9" x14ac:dyDescent="0.35">
      <c r="A522">
        <v>3908912</v>
      </c>
      <c r="B522" s="12">
        <v>42863.360717592594</v>
      </c>
      <c r="C522" s="12">
        <v>42863.377199074072</v>
      </c>
      <c r="D522">
        <v>1423</v>
      </c>
      <c r="E522" t="s">
        <v>84</v>
      </c>
      <c r="F522" t="s">
        <v>233</v>
      </c>
      <c r="G522" t="s">
        <v>11</v>
      </c>
      <c r="H522" t="s">
        <v>12</v>
      </c>
      <c r="I522">
        <v>1983</v>
      </c>
    </row>
    <row r="523" spans="1:9" x14ac:dyDescent="0.35">
      <c r="A523">
        <v>6336122</v>
      </c>
      <c r="B523" s="12">
        <v>42909.005833333336</v>
      </c>
      <c r="C523" s="12">
        <v>42909.010405092595</v>
      </c>
      <c r="D523">
        <v>394</v>
      </c>
      <c r="E523" t="s">
        <v>411</v>
      </c>
      <c r="F523" t="s">
        <v>180</v>
      </c>
      <c r="G523" t="s">
        <v>28</v>
      </c>
    </row>
    <row r="524" spans="1:9" x14ac:dyDescent="0.35">
      <c r="A524">
        <v>6049194</v>
      </c>
      <c r="B524" s="12">
        <v>42903.965590277781</v>
      </c>
      <c r="C524" s="12">
        <v>42903.96875</v>
      </c>
      <c r="D524">
        <v>273</v>
      </c>
      <c r="E524" t="s">
        <v>363</v>
      </c>
      <c r="F524" t="s">
        <v>83</v>
      </c>
      <c r="G524" t="s">
        <v>11</v>
      </c>
      <c r="H524" t="s">
        <v>12</v>
      </c>
      <c r="I524">
        <v>1987</v>
      </c>
    </row>
    <row r="525" spans="1:9" x14ac:dyDescent="0.35">
      <c r="A525">
        <v>504718</v>
      </c>
      <c r="B525" s="12">
        <v>42758.4062037037</v>
      </c>
      <c r="C525" s="12">
        <v>42758.410983796297</v>
      </c>
      <c r="D525">
        <v>412</v>
      </c>
      <c r="E525" t="s">
        <v>418</v>
      </c>
      <c r="F525" t="s">
        <v>16</v>
      </c>
      <c r="G525" t="s">
        <v>11</v>
      </c>
    </row>
    <row r="526" spans="1:9" x14ac:dyDescent="0.35">
      <c r="A526">
        <v>3095701</v>
      </c>
      <c r="B526" s="12">
        <v>42845.698923611111</v>
      </c>
      <c r="C526" s="12">
        <v>42845.714780092596</v>
      </c>
      <c r="D526">
        <v>1370</v>
      </c>
      <c r="E526" t="s">
        <v>336</v>
      </c>
      <c r="F526" t="s">
        <v>27</v>
      </c>
      <c r="G526" t="s">
        <v>28</v>
      </c>
    </row>
    <row r="527" spans="1:9" x14ac:dyDescent="0.35">
      <c r="A527">
        <v>818106</v>
      </c>
      <c r="B527" s="12">
        <v>42769.73133101852</v>
      </c>
      <c r="C527" s="12">
        <v>42769.740219907406</v>
      </c>
      <c r="D527">
        <v>767</v>
      </c>
      <c r="E527" t="s">
        <v>197</v>
      </c>
      <c r="F527" t="s">
        <v>37</v>
      </c>
      <c r="G527" t="s">
        <v>11</v>
      </c>
      <c r="H527" t="s">
        <v>12</v>
      </c>
      <c r="I527">
        <v>1982</v>
      </c>
    </row>
    <row r="528" spans="1:9" x14ac:dyDescent="0.35">
      <c r="A528">
        <v>389640</v>
      </c>
      <c r="B528" s="12">
        <v>42754.320925925924</v>
      </c>
      <c r="C528" s="12">
        <v>42754.328958333332</v>
      </c>
      <c r="D528">
        <v>693</v>
      </c>
      <c r="E528" t="s">
        <v>142</v>
      </c>
      <c r="F528" t="s">
        <v>207</v>
      </c>
      <c r="G528" t="s">
        <v>11</v>
      </c>
      <c r="H528" t="s">
        <v>12</v>
      </c>
      <c r="I528">
        <v>1970</v>
      </c>
    </row>
    <row r="529" spans="1:9" x14ac:dyDescent="0.35">
      <c r="A529">
        <v>6012712</v>
      </c>
      <c r="B529" s="12">
        <v>42902.91679398148</v>
      </c>
      <c r="C529" s="12">
        <v>42902.921539351853</v>
      </c>
      <c r="D529">
        <v>409</v>
      </c>
      <c r="E529" t="s">
        <v>153</v>
      </c>
      <c r="F529" t="s">
        <v>98</v>
      </c>
      <c r="G529" t="s">
        <v>11</v>
      </c>
      <c r="H529" t="s">
        <v>12</v>
      </c>
      <c r="I529">
        <v>1980</v>
      </c>
    </row>
    <row r="530" spans="1:9" x14ac:dyDescent="0.35">
      <c r="A530">
        <v>1247078</v>
      </c>
      <c r="B530" s="12">
        <v>42787.765925925924</v>
      </c>
      <c r="C530" s="12">
        <v>42787.771724537037</v>
      </c>
      <c r="D530">
        <v>500</v>
      </c>
      <c r="E530" t="s">
        <v>260</v>
      </c>
      <c r="F530" t="s">
        <v>111</v>
      </c>
      <c r="G530" t="s">
        <v>11</v>
      </c>
      <c r="H530" t="s">
        <v>18</v>
      </c>
      <c r="I530">
        <v>1990</v>
      </c>
    </row>
    <row r="531" spans="1:9" x14ac:dyDescent="0.35">
      <c r="A531">
        <v>4042274</v>
      </c>
      <c r="B531" s="12">
        <v>42865.697199074071</v>
      </c>
      <c r="C531" s="12">
        <v>42865.701099537036</v>
      </c>
      <c r="D531">
        <v>336</v>
      </c>
      <c r="E531" t="s">
        <v>184</v>
      </c>
      <c r="F531" t="s">
        <v>274</v>
      </c>
      <c r="G531" t="s">
        <v>11</v>
      </c>
      <c r="H531" t="s">
        <v>12</v>
      </c>
      <c r="I531">
        <v>1960</v>
      </c>
    </row>
    <row r="532" spans="1:9" x14ac:dyDescent="0.35">
      <c r="A532">
        <v>3064456</v>
      </c>
      <c r="B532" s="12">
        <v>42844.791493055556</v>
      </c>
      <c r="C532" s="12">
        <v>42844.794618055559</v>
      </c>
      <c r="D532">
        <v>269</v>
      </c>
      <c r="E532" t="s">
        <v>326</v>
      </c>
      <c r="F532" t="s">
        <v>239</v>
      </c>
      <c r="G532" t="s">
        <v>11</v>
      </c>
      <c r="H532" t="s">
        <v>18</v>
      </c>
      <c r="I532">
        <v>1982</v>
      </c>
    </row>
    <row r="533" spans="1:9" x14ac:dyDescent="0.35">
      <c r="A533">
        <v>5189150</v>
      </c>
      <c r="B533" s="12">
        <v>42888.660798611112</v>
      </c>
      <c r="C533" s="12">
        <v>42888.665162037039</v>
      </c>
      <c r="D533">
        <v>377</v>
      </c>
      <c r="E533" t="s">
        <v>124</v>
      </c>
      <c r="F533" t="s">
        <v>331</v>
      </c>
      <c r="G533" t="s">
        <v>11</v>
      </c>
      <c r="H533" t="s">
        <v>12</v>
      </c>
      <c r="I533">
        <v>2000</v>
      </c>
    </row>
    <row r="534" spans="1:9" x14ac:dyDescent="0.35">
      <c r="A534">
        <v>5856833</v>
      </c>
      <c r="B534" s="12">
        <v>42900.58425925926</v>
      </c>
      <c r="C534" s="12">
        <v>42900.595636574071</v>
      </c>
      <c r="D534">
        <v>982</v>
      </c>
      <c r="E534" t="s">
        <v>419</v>
      </c>
      <c r="F534" t="s">
        <v>100</v>
      </c>
      <c r="G534" t="s">
        <v>11</v>
      </c>
      <c r="H534" t="s">
        <v>12</v>
      </c>
      <c r="I534">
        <v>1973</v>
      </c>
    </row>
    <row r="535" spans="1:9" x14ac:dyDescent="0.35">
      <c r="A535">
        <v>5546194</v>
      </c>
      <c r="B535" s="12">
        <v>42895.334768518522</v>
      </c>
      <c r="C535" s="12">
        <v>42895.337187500001</v>
      </c>
      <c r="D535">
        <v>208</v>
      </c>
      <c r="E535" t="s">
        <v>420</v>
      </c>
      <c r="F535" t="s">
        <v>421</v>
      </c>
      <c r="G535" t="s">
        <v>11</v>
      </c>
      <c r="H535" t="s">
        <v>12</v>
      </c>
      <c r="I535">
        <v>1963</v>
      </c>
    </row>
    <row r="536" spans="1:9" x14ac:dyDescent="0.35">
      <c r="A536">
        <v>1127643</v>
      </c>
      <c r="B536" s="12">
        <v>42784.471377314818</v>
      </c>
      <c r="C536" s="12">
        <v>42784.484895833331</v>
      </c>
      <c r="D536">
        <v>1167</v>
      </c>
      <c r="E536" t="s">
        <v>295</v>
      </c>
      <c r="F536" t="s">
        <v>166</v>
      </c>
      <c r="G536" t="s">
        <v>28</v>
      </c>
    </row>
    <row r="537" spans="1:9" x14ac:dyDescent="0.35">
      <c r="A537">
        <v>4389603</v>
      </c>
      <c r="B537" s="12">
        <v>42872.747557870367</v>
      </c>
      <c r="C537" s="12">
        <v>42872.754282407404</v>
      </c>
      <c r="D537">
        <v>580</v>
      </c>
      <c r="E537" t="s">
        <v>328</v>
      </c>
      <c r="F537" t="s">
        <v>9</v>
      </c>
      <c r="G537" t="s">
        <v>11</v>
      </c>
      <c r="H537" t="s">
        <v>12</v>
      </c>
      <c r="I537">
        <v>1987</v>
      </c>
    </row>
    <row r="538" spans="1:9" x14ac:dyDescent="0.35">
      <c r="A538">
        <v>5753846</v>
      </c>
      <c r="B538" s="12">
        <v>42898.75167824074</v>
      </c>
      <c r="C538" s="12">
        <v>42898.765104166669</v>
      </c>
      <c r="D538">
        <v>1159</v>
      </c>
      <c r="E538" t="s">
        <v>249</v>
      </c>
      <c r="F538" t="s">
        <v>158</v>
      </c>
      <c r="G538" t="s">
        <v>11</v>
      </c>
      <c r="H538" t="s">
        <v>12</v>
      </c>
      <c r="I538">
        <v>1953</v>
      </c>
    </row>
    <row r="539" spans="1:9" x14ac:dyDescent="0.35">
      <c r="A539">
        <v>1389633</v>
      </c>
      <c r="B539" s="12">
        <v>42791.459930555553</v>
      </c>
      <c r="C539" s="12">
        <v>42791.491006944445</v>
      </c>
      <c r="D539">
        <v>2685</v>
      </c>
      <c r="E539" t="s">
        <v>216</v>
      </c>
      <c r="F539" t="s">
        <v>216</v>
      </c>
      <c r="G539" t="s">
        <v>11</v>
      </c>
      <c r="H539" t="s">
        <v>12</v>
      </c>
      <c r="I539">
        <v>1992</v>
      </c>
    </row>
    <row r="540" spans="1:9" x14ac:dyDescent="0.35">
      <c r="A540">
        <v>1830220</v>
      </c>
      <c r="B540" s="12">
        <v>42805.468807870369</v>
      </c>
      <c r="C540" s="12">
        <v>42805.472256944442</v>
      </c>
      <c r="D540">
        <v>298</v>
      </c>
      <c r="E540" t="s">
        <v>359</v>
      </c>
      <c r="F540" t="s">
        <v>202</v>
      </c>
      <c r="G540" t="s">
        <v>11</v>
      </c>
      <c r="H540" t="s">
        <v>12</v>
      </c>
      <c r="I540">
        <v>1981</v>
      </c>
    </row>
    <row r="541" spans="1:9" x14ac:dyDescent="0.35">
      <c r="A541">
        <v>128154</v>
      </c>
      <c r="B541" s="12">
        <v>42742.437256944446</v>
      </c>
      <c r="C541" s="12">
        <v>42742.444074074076</v>
      </c>
      <c r="D541">
        <v>588</v>
      </c>
      <c r="E541" t="s">
        <v>396</v>
      </c>
      <c r="F541" t="s">
        <v>239</v>
      </c>
      <c r="G541" t="s">
        <v>11</v>
      </c>
      <c r="H541" t="s">
        <v>12</v>
      </c>
      <c r="I541">
        <v>1975</v>
      </c>
    </row>
    <row r="542" spans="1:9" x14ac:dyDescent="0.35">
      <c r="A542">
        <v>1966663</v>
      </c>
      <c r="B542" s="12">
        <v>42815.89099537037</v>
      </c>
      <c r="C542" s="12">
        <v>42815.894490740742</v>
      </c>
      <c r="D542">
        <v>302</v>
      </c>
      <c r="E542" t="s">
        <v>227</v>
      </c>
      <c r="F542" t="s">
        <v>147</v>
      </c>
      <c r="G542" t="s">
        <v>11</v>
      </c>
      <c r="H542" t="s">
        <v>12</v>
      </c>
      <c r="I542">
        <v>1975</v>
      </c>
    </row>
    <row r="543" spans="1:9" x14ac:dyDescent="0.35">
      <c r="A543">
        <v>1896633</v>
      </c>
      <c r="B543" s="12">
        <v>42813.538483796299</v>
      </c>
      <c r="C543" s="12">
        <v>42813.546585648146</v>
      </c>
      <c r="D543">
        <v>700</v>
      </c>
      <c r="E543" t="s">
        <v>422</v>
      </c>
      <c r="F543" t="s">
        <v>52</v>
      </c>
      <c r="G543" t="s">
        <v>11</v>
      </c>
      <c r="H543" t="s">
        <v>12</v>
      </c>
      <c r="I543">
        <v>1983</v>
      </c>
    </row>
    <row r="544" spans="1:9" x14ac:dyDescent="0.35">
      <c r="A544">
        <v>3882076</v>
      </c>
      <c r="B544" s="12">
        <v>42862.562557870369</v>
      </c>
      <c r="C544" s="12">
        <v>42862.566030092596</v>
      </c>
      <c r="D544">
        <v>299</v>
      </c>
      <c r="E544" t="s">
        <v>148</v>
      </c>
      <c r="F544" t="s">
        <v>80</v>
      </c>
      <c r="G544" t="s">
        <v>11</v>
      </c>
      <c r="H544" t="s">
        <v>12</v>
      </c>
      <c r="I544">
        <v>1990</v>
      </c>
    </row>
    <row r="545" spans="1:9" x14ac:dyDescent="0.35">
      <c r="A545">
        <v>780521</v>
      </c>
      <c r="B545" s="12">
        <v>42768.642766203702</v>
      </c>
      <c r="C545" s="12">
        <v>42768.650879629633</v>
      </c>
      <c r="D545">
        <v>700</v>
      </c>
      <c r="E545" t="s">
        <v>423</v>
      </c>
      <c r="F545" t="s">
        <v>150</v>
      </c>
      <c r="G545" t="s">
        <v>11</v>
      </c>
      <c r="H545" t="s">
        <v>18</v>
      </c>
      <c r="I545">
        <v>1971</v>
      </c>
    </row>
    <row r="546" spans="1:9" x14ac:dyDescent="0.35">
      <c r="A546">
        <v>4441252</v>
      </c>
      <c r="B546" s="12">
        <v>42873.638773148145</v>
      </c>
      <c r="C546" s="12">
        <v>42873.642384259256</v>
      </c>
      <c r="D546">
        <v>312</v>
      </c>
      <c r="E546" t="s">
        <v>424</v>
      </c>
      <c r="F546" t="s">
        <v>88</v>
      </c>
      <c r="G546" t="s">
        <v>11</v>
      </c>
      <c r="H546" t="s">
        <v>12</v>
      </c>
      <c r="I546">
        <v>1951</v>
      </c>
    </row>
    <row r="547" spans="1:9" x14ac:dyDescent="0.35">
      <c r="A547">
        <v>4311383</v>
      </c>
      <c r="B547" s="12">
        <v>42871.638761574075</v>
      </c>
      <c r="C547" s="12">
        <v>42871.649409722224</v>
      </c>
      <c r="D547">
        <v>920</v>
      </c>
      <c r="E547" t="s">
        <v>235</v>
      </c>
      <c r="F547" t="s">
        <v>63</v>
      </c>
      <c r="G547" t="s">
        <v>28</v>
      </c>
    </row>
    <row r="548" spans="1:9" x14ac:dyDescent="0.35">
      <c r="A548">
        <v>1847360</v>
      </c>
      <c r="B548" s="12">
        <v>42806.584317129629</v>
      </c>
      <c r="C548" s="12">
        <v>42806.586296296293</v>
      </c>
      <c r="D548">
        <v>171</v>
      </c>
      <c r="E548" t="s">
        <v>239</v>
      </c>
      <c r="F548" t="s">
        <v>318</v>
      </c>
      <c r="G548" t="s">
        <v>11</v>
      </c>
      <c r="H548" t="s">
        <v>12</v>
      </c>
      <c r="I548">
        <v>1982</v>
      </c>
    </row>
    <row r="549" spans="1:9" x14ac:dyDescent="0.35">
      <c r="A549">
        <v>4792831</v>
      </c>
      <c r="B549" s="12">
        <v>42880.714687500003</v>
      </c>
      <c r="C549" s="12">
        <v>42880.717847222222</v>
      </c>
      <c r="D549">
        <v>273</v>
      </c>
      <c r="E549" t="s">
        <v>30</v>
      </c>
      <c r="F549" t="s">
        <v>117</v>
      </c>
      <c r="G549" t="s">
        <v>11</v>
      </c>
      <c r="I549">
        <v>1984</v>
      </c>
    </row>
    <row r="550" spans="1:9" x14ac:dyDescent="0.35">
      <c r="A550">
        <v>5725467</v>
      </c>
      <c r="B550" s="12">
        <v>42898.368321759262</v>
      </c>
      <c r="C550" s="12">
        <v>42898.377650462964</v>
      </c>
      <c r="D550">
        <v>806</v>
      </c>
      <c r="E550" t="s">
        <v>70</v>
      </c>
      <c r="F550" t="s">
        <v>425</v>
      </c>
      <c r="G550" t="s">
        <v>11</v>
      </c>
      <c r="H550" t="s">
        <v>12</v>
      </c>
      <c r="I550">
        <v>1990</v>
      </c>
    </row>
    <row r="551" spans="1:9" x14ac:dyDescent="0.35">
      <c r="A551">
        <v>5941730</v>
      </c>
      <c r="B551" s="12">
        <v>42901.763252314813</v>
      </c>
      <c r="C551" s="12">
        <v>42901.776516203703</v>
      </c>
      <c r="D551">
        <v>1146</v>
      </c>
      <c r="E551" t="s">
        <v>426</v>
      </c>
      <c r="F551" t="s">
        <v>305</v>
      </c>
      <c r="G551" t="s">
        <v>11</v>
      </c>
      <c r="H551" t="s">
        <v>12</v>
      </c>
      <c r="I551">
        <v>1988</v>
      </c>
    </row>
    <row r="552" spans="1:9" x14ac:dyDescent="0.35">
      <c r="A552">
        <v>1713896</v>
      </c>
      <c r="B552" s="12">
        <v>42801.804525462961</v>
      </c>
      <c r="C552" s="12">
        <v>42801.808263888888</v>
      </c>
      <c r="D552">
        <v>322</v>
      </c>
      <c r="E552" t="s">
        <v>227</v>
      </c>
      <c r="F552" t="s">
        <v>200</v>
      </c>
      <c r="G552" t="s">
        <v>11</v>
      </c>
      <c r="H552" t="s">
        <v>18</v>
      </c>
      <c r="I552">
        <v>1964</v>
      </c>
    </row>
    <row r="553" spans="1:9" x14ac:dyDescent="0.35">
      <c r="A553">
        <v>3286226</v>
      </c>
      <c r="B553" s="12">
        <v>42849.892824074072</v>
      </c>
      <c r="C553" s="12">
        <v>42849.895462962966</v>
      </c>
      <c r="D553">
        <v>227</v>
      </c>
      <c r="E553" t="s">
        <v>301</v>
      </c>
      <c r="F553" t="s">
        <v>139</v>
      </c>
      <c r="G553" t="s">
        <v>11</v>
      </c>
      <c r="H553" t="s">
        <v>12</v>
      </c>
      <c r="I553">
        <v>1994</v>
      </c>
    </row>
    <row r="554" spans="1:9" x14ac:dyDescent="0.35">
      <c r="A554">
        <v>2417677</v>
      </c>
      <c r="B554" s="12">
        <v>42830.749745370369</v>
      </c>
      <c r="C554" s="12">
        <v>42830.760798611111</v>
      </c>
      <c r="D554">
        <v>954</v>
      </c>
      <c r="E554" t="s">
        <v>358</v>
      </c>
      <c r="F554" t="s">
        <v>63</v>
      </c>
      <c r="G554" t="s">
        <v>11</v>
      </c>
      <c r="H554" t="s">
        <v>12</v>
      </c>
      <c r="I554">
        <v>1969</v>
      </c>
    </row>
    <row r="555" spans="1:9" x14ac:dyDescent="0.35">
      <c r="A555">
        <v>2672948</v>
      </c>
      <c r="B555" s="12">
        <v>42837.236817129633</v>
      </c>
      <c r="C555" s="12">
        <v>42837.243298611109</v>
      </c>
      <c r="D555">
        <v>560</v>
      </c>
      <c r="E555" t="s">
        <v>315</v>
      </c>
      <c r="F555" t="s">
        <v>154</v>
      </c>
      <c r="G555" t="s">
        <v>11</v>
      </c>
    </row>
    <row r="556" spans="1:9" x14ac:dyDescent="0.35">
      <c r="A556">
        <v>4089568</v>
      </c>
      <c r="B556" s="12">
        <v>42866.535208333335</v>
      </c>
      <c r="C556" s="12">
        <v>42866.561365740738</v>
      </c>
      <c r="D556">
        <v>2259</v>
      </c>
      <c r="E556" t="s">
        <v>280</v>
      </c>
      <c r="F556" t="s">
        <v>45</v>
      </c>
      <c r="G556" t="s">
        <v>11</v>
      </c>
      <c r="H556" t="s">
        <v>12</v>
      </c>
      <c r="I556">
        <v>1997</v>
      </c>
    </row>
    <row r="557" spans="1:9" x14ac:dyDescent="0.35">
      <c r="A557">
        <v>3686308</v>
      </c>
      <c r="B557" s="12">
        <v>42858.341284722221</v>
      </c>
      <c r="C557" s="12">
        <v>42858.349097222221</v>
      </c>
      <c r="D557">
        <v>674</v>
      </c>
      <c r="E557" t="s">
        <v>204</v>
      </c>
      <c r="F557" t="s">
        <v>280</v>
      </c>
      <c r="G557" t="s">
        <v>11</v>
      </c>
      <c r="H557" t="s">
        <v>18</v>
      </c>
      <c r="I557">
        <v>1988</v>
      </c>
    </row>
    <row r="558" spans="1:9" x14ac:dyDescent="0.35">
      <c r="A558">
        <v>5057014</v>
      </c>
      <c r="B558" s="12">
        <v>42886.69635416667</v>
      </c>
      <c r="C558" s="12">
        <v>42886.701643518521</v>
      </c>
      <c r="D558">
        <v>456</v>
      </c>
      <c r="E558" t="s">
        <v>17</v>
      </c>
      <c r="F558" t="s">
        <v>59</v>
      </c>
      <c r="G558" t="s">
        <v>11</v>
      </c>
      <c r="H558" t="s">
        <v>18</v>
      </c>
      <c r="I558">
        <v>1985</v>
      </c>
    </row>
    <row r="559" spans="1:9" x14ac:dyDescent="0.35">
      <c r="A559">
        <v>5954601</v>
      </c>
      <c r="B559" s="12">
        <v>42901.886747685188</v>
      </c>
      <c r="C559" s="12">
        <v>42901.905081018522</v>
      </c>
      <c r="D559">
        <v>1583</v>
      </c>
      <c r="E559" t="s">
        <v>197</v>
      </c>
      <c r="F559" t="s">
        <v>175</v>
      </c>
      <c r="G559" t="s">
        <v>28</v>
      </c>
    </row>
    <row r="560" spans="1:9" x14ac:dyDescent="0.35">
      <c r="A560">
        <v>4654698</v>
      </c>
      <c r="B560" s="12">
        <v>42877.770624999997</v>
      </c>
      <c r="C560" s="12">
        <v>42877.775740740741</v>
      </c>
      <c r="D560">
        <v>441</v>
      </c>
      <c r="E560" t="s">
        <v>169</v>
      </c>
      <c r="F560" t="s">
        <v>390</v>
      </c>
      <c r="G560" t="s">
        <v>11</v>
      </c>
      <c r="H560" t="s">
        <v>12</v>
      </c>
      <c r="I560">
        <v>1987</v>
      </c>
    </row>
    <row r="561" spans="1:9" x14ac:dyDescent="0.35">
      <c r="A561">
        <v>5276733</v>
      </c>
      <c r="B561" s="12">
        <v>42890.095578703702</v>
      </c>
      <c r="C561" s="12">
        <v>42890.107291666667</v>
      </c>
      <c r="D561">
        <v>1011</v>
      </c>
      <c r="E561" t="s">
        <v>237</v>
      </c>
      <c r="F561" t="s">
        <v>9</v>
      </c>
      <c r="G561" t="s">
        <v>11</v>
      </c>
      <c r="H561" t="s">
        <v>12</v>
      </c>
      <c r="I561">
        <v>1988</v>
      </c>
    </row>
    <row r="562" spans="1:9" x14ac:dyDescent="0.35">
      <c r="A562">
        <v>6686111</v>
      </c>
      <c r="B562" s="12">
        <v>42914.851990740739</v>
      </c>
      <c r="C562" s="12">
        <v>42914.868842592594</v>
      </c>
      <c r="D562">
        <v>1455</v>
      </c>
      <c r="E562" t="s">
        <v>134</v>
      </c>
      <c r="F562" t="s">
        <v>427</v>
      </c>
      <c r="G562" t="s">
        <v>28</v>
      </c>
      <c r="H562" t="s">
        <v>18</v>
      </c>
      <c r="I562">
        <v>1990</v>
      </c>
    </row>
    <row r="563" spans="1:9" x14ac:dyDescent="0.35">
      <c r="A563">
        <v>25470</v>
      </c>
      <c r="B563" s="12">
        <v>42738.26767361111</v>
      </c>
      <c r="C563" s="12">
        <v>42738.276076388887</v>
      </c>
      <c r="D563">
        <v>726</v>
      </c>
      <c r="E563" t="s">
        <v>154</v>
      </c>
      <c r="F563" t="s">
        <v>177</v>
      </c>
      <c r="G563" t="s">
        <v>11</v>
      </c>
      <c r="H563" t="s">
        <v>12</v>
      </c>
      <c r="I563">
        <v>1976</v>
      </c>
    </row>
    <row r="564" spans="1:9" x14ac:dyDescent="0.35">
      <c r="A564">
        <v>174116</v>
      </c>
      <c r="B564" s="12">
        <v>42745.874502314815</v>
      </c>
      <c r="C564" s="12">
        <v>42745.877372685187</v>
      </c>
      <c r="D564">
        <v>248</v>
      </c>
      <c r="E564" t="s">
        <v>85</v>
      </c>
      <c r="F564" t="s">
        <v>10</v>
      </c>
      <c r="G564" t="s">
        <v>11</v>
      </c>
      <c r="H564" t="s">
        <v>12</v>
      </c>
      <c r="I564">
        <v>1987</v>
      </c>
    </row>
    <row r="565" spans="1:9" x14ac:dyDescent="0.35">
      <c r="A565">
        <v>3702899</v>
      </c>
      <c r="B565" s="12">
        <v>42858.547962962963</v>
      </c>
      <c r="C565" s="12">
        <v>42858.553680555553</v>
      </c>
      <c r="D565">
        <v>493</v>
      </c>
      <c r="E565" t="s">
        <v>284</v>
      </c>
      <c r="F565" t="s">
        <v>428</v>
      </c>
      <c r="G565" t="s">
        <v>11</v>
      </c>
      <c r="H565" t="s">
        <v>12</v>
      </c>
      <c r="I565">
        <v>1965</v>
      </c>
    </row>
    <row r="566" spans="1:9" x14ac:dyDescent="0.35">
      <c r="A566">
        <v>1086513</v>
      </c>
      <c r="B566" s="12">
        <v>42782.754062499997</v>
      </c>
      <c r="C566" s="12">
        <v>42782.757754629631</v>
      </c>
      <c r="D566">
        <v>319</v>
      </c>
      <c r="E566" t="s">
        <v>171</v>
      </c>
      <c r="F566" t="s">
        <v>248</v>
      </c>
      <c r="G566" t="s">
        <v>11</v>
      </c>
      <c r="H566" t="s">
        <v>12</v>
      </c>
      <c r="I566">
        <v>1988</v>
      </c>
    </row>
    <row r="567" spans="1:9" x14ac:dyDescent="0.35">
      <c r="A567">
        <v>2161137</v>
      </c>
      <c r="B567" s="12">
        <v>42823.335555555554</v>
      </c>
      <c r="C567" s="12">
        <v>42823.339062500003</v>
      </c>
      <c r="D567">
        <v>303</v>
      </c>
      <c r="E567" t="s">
        <v>214</v>
      </c>
      <c r="F567" t="s">
        <v>429</v>
      </c>
      <c r="G567" t="s">
        <v>11</v>
      </c>
      <c r="H567" t="s">
        <v>18</v>
      </c>
      <c r="I567">
        <v>1974</v>
      </c>
    </row>
    <row r="568" spans="1:9" x14ac:dyDescent="0.35">
      <c r="A568">
        <v>6815929</v>
      </c>
      <c r="B568" s="12">
        <v>42916.982835648145</v>
      </c>
      <c r="C568" s="12">
        <v>42916.996736111112</v>
      </c>
      <c r="D568">
        <v>1200</v>
      </c>
      <c r="E568" t="s">
        <v>400</v>
      </c>
      <c r="F568" t="s">
        <v>20</v>
      </c>
      <c r="G568" t="s">
        <v>11</v>
      </c>
      <c r="H568" t="s">
        <v>12</v>
      </c>
      <c r="I568">
        <v>1990</v>
      </c>
    </row>
    <row r="569" spans="1:9" x14ac:dyDescent="0.35">
      <c r="A569">
        <v>870002</v>
      </c>
      <c r="B569" s="12">
        <v>42772.346712962964</v>
      </c>
      <c r="C569" s="12">
        <v>42772.349236111113</v>
      </c>
      <c r="D569">
        <v>218</v>
      </c>
      <c r="E569" t="s">
        <v>27</v>
      </c>
      <c r="F569" t="s">
        <v>405</v>
      </c>
      <c r="G569" t="s">
        <v>11</v>
      </c>
      <c r="H569" t="s">
        <v>12</v>
      </c>
      <c r="I569">
        <v>1959</v>
      </c>
    </row>
    <row r="570" spans="1:9" x14ac:dyDescent="0.35">
      <c r="A570">
        <v>3201773</v>
      </c>
      <c r="B570" s="12">
        <v>42848.499722222223</v>
      </c>
      <c r="C570" s="12">
        <v>42848.540752314817</v>
      </c>
      <c r="D570">
        <v>3544</v>
      </c>
      <c r="E570" t="s">
        <v>430</v>
      </c>
      <c r="F570" t="s">
        <v>431</v>
      </c>
      <c r="G570" t="s">
        <v>28</v>
      </c>
    </row>
    <row r="571" spans="1:9" x14ac:dyDescent="0.35">
      <c r="A571">
        <v>936454</v>
      </c>
      <c r="B571" s="12">
        <v>42774.499120370368</v>
      </c>
      <c r="C571" s="12">
        <v>42774.512731481482</v>
      </c>
      <c r="D571">
        <v>1175</v>
      </c>
      <c r="E571" t="s">
        <v>432</v>
      </c>
      <c r="F571" t="s">
        <v>430</v>
      </c>
      <c r="G571" t="s">
        <v>11</v>
      </c>
      <c r="H571" t="s">
        <v>18</v>
      </c>
      <c r="I571">
        <v>1986</v>
      </c>
    </row>
    <row r="572" spans="1:9" x14ac:dyDescent="0.35">
      <c r="A572">
        <v>1393687</v>
      </c>
      <c r="B572" s="12">
        <v>42791.514467592591</v>
      </c>
      <c r="C572" s="12">
        <v>42791.524351851855</v>
      </c>
      <c r="D572">
        <v>854</v>
      </c>
      <c r="E572" t="s">
        <v>326</v>
      </c>
      <c r="F572" t="s">
        <v>42</v>
      </c>
      <c r="G572" t="s">
        <v>11</v>
      </c>
      <c r="H572" t="s">
        <v>12</v>
      </c>
      <c r="I572">
        <v>1991</v>
      </c>
    </row>
    <row r="573" spans="1:9" x14ac:dyDescent="0.35">
      <c r="A573">
        <v>488749</v>
      </c>
      <c r="B573" s="12">
        <v>42757.62059027778</v>
      </c>
      <c r="C573" s="12">
        <v>42757.624236111114</v>
      </c>
      <c r="D573">
        <v>315</v>
      </c>
      <c r="E573" t="s">
        <v>343</v>
      </c>
      <c r="F573" t="s">
        <v>433</v>
      </c>
      <c r="G573" t="s">
        <v>11</v>
      </c>
      <c r="H573" t="s">
        <v>18</v>
      </c>
      <c r="I573">
        <v>1952</v>
      </c>
    </row>
    <row r="574" spans="1:9" x14ac:dyDescent="0.35">
      <c r="A574">
        <v>2407604</v>
      </c>
      <c r="B574" s="12">
        <v>42830.644513888888</v>
      </c>
      <c r="C574" s="12">
        <v>42830.658541666664</v>
      </c>
      <c r="D574">
        <v>1212</v>
      </c>
      <c r="E574" t="s">
        <v>260</v>
      </c>
      <c r="F574" t="s">
        <v>434</v>
      </c>
      <c r="G574" t="s">
        <v>11</v>
      </c>
      <c r="H574" t="s">
        <v>18</v>
      </c>
      <c r="I574">
        <v>1962</v>
      </c>
    </row>
    <row r="575" spans="1:9" x14ac:dyDescent="0.35">
      <c r="A575">
        <v>109483</v>
      </c>
      <c r="B575" s="12">
        <v>42741.483564814815</v>
      </c>
      <c r="C575" s="12">
        <v>42741.487581018519</v>
      </c>
      <c r="D575">
        <v>347</v>
      </c>
      <c r="E575" t="s">
        <v>210</v>
      </c>
      <c r="F575" t="s">
        <v>435</v>
      </c>
      <c r="G575" t="s">
        <v>11</v>
      </c>
      <c r="H575" t="s">
        <v>12</v>
      </c>
      <c r="I575">
        <v>1987</v>
      </c>
    </row>
    <row r="576" spans="1:9" x14ac:dyDescent="0.35">
      <c r="A576">
        <v>530394</v>
      </c>
      <c r="B576" s="12">
        <v>42760.343541666669</v>
      </c>
      <c r="C576" s="12">
        <v>42760.348333333335</v>
      </c>
      <c r="D576">
        <v>414</v>
      </c>
      <c r="E576" t="s">
        <v>247</v>
      </c>
      <c r="F576" t="s">
        <v>113</v>
      </c>
      <c r="G576" t="s">
        <v>11</v>
      </c>
      <c r="H576" t="s">
        <v>18</v>
      </c>
      <c r="I576">
        <v>1989</v>
      </c>
    </row>
    <row r="577" spans="1:9" x14ac:dyDescent="0.35">
      <c r="A577">
        <v>12991</v>
      </c>
      <c r="B577" s="12">
        <v>42736.767013888886</v>
      </c>
      <c r="C577" s="12">
        <v>42736.78806712963</v>
      </c>
      <c r="D577">
        <v>1819</v>
      </c>
      <c r="E577" t="s">
        <v>14</v>
      </c>
      <c r="F577" t="s">
        <v>128</v>
      </c>
      <c r="G577" t="s">
        <v>11</v>
      </c>
      <c r="H577" t="s">
        <v>12</v>
      </c>
      <c r="I577">
        <v>1987</v>
      </c>
    </row>
    <row r="578" spans="1:9" x14ac:dyDescent="0.35">
      <c r="A578">
        <v>1588764</v>
      </c>
      <c r="B578" s="12">
        <v>42796.789618055554</v>
      </c>
      <c r="C578" s="12">
        <v>42796.79146990741</v>
      </c>
      <c r="D578">
        <v>160</v>
      </c>
      <c r="E578" t="s">
        <v>135</v>
      </c>
      <c r="F578" t="s">
        <v>92</v>
      </c>
      <c r="G578" t="s">
        <v>11</v>
      </c>
      <c r="H578" t="s">
        <v>12</v>
      </c>
      <c r="I578">
        <v>1983</v>
      </c>
    </row>
    <row r="579" spans="1:9" x14ac:dyDescent="0.35">
      <c r="A579">
        <v>6104010</v>
      </c>
      <c r="B579" s="12">
        <v>42905.31689814815</v>
      </c>
      <c r="C579" s="12">
        <v>42905.322627314818</v>
      </c>
      <c r="D579">
        <v>495</v>
      </c>
      <c r="E579" t="s">
        <v>436</v>
      </c>
      <c r="F579" t="s">
        <v>307</v>
      </c>
      <c r="G579" t="s">
        <v>11</v>
      </c>
      <c r="H579" t="s">
        <v>12</v>
      </c>
      <c r="I579">
        <v>1995</v>
      </c>
    </row>
    <row r="580" spans="1:9" x14ac:dyDescent="0.35">
      <c r="A580">
        <v>411823</v>
      </c>
      <c r="B580" s="12">
        <v>42754.734803240739</v>
      </c>
      <c r="C580" s="12">
        <v>42754.742418981485</v>
      </c>
      <c r="D580">
        <v>658</v>
      </c>
      <c r="E580" t="s">
        <v>174</v>
      </c>
      <c r="F580" t="s">
        <v>437</v>
      </c>
      <c r="G580" t="s">
        <v>11</v>
      </c>
      <c r="H580" t="s">
        <v>12</v>
      </c>
      <c r="I580">
        <v>1983</v>
      </c>
    </row>
    <row r="581" spans="1:9" x14ac:dyDescent="0.35">
      <c r="A581">
        <v>3691640</v>
      </c>
      <c r="B581" s="12">
        <v>42858.376192129632</v>
      </c>
      <c r="C581" s="12">
        <v>42858.395219907405</v>
      </c>
      <c r="D581">
        <v>1643</v>
      </c>
      <c r="E581" t="s">
        <v>40</v>
      </c>
      <c r="F581" t="s">
        <v>191</v>
      </c>
      <c r="G581" t="s">
        <v>11</v>
      </c>
      <c r="H581" t="s">
        <v>18</v>
      </c>
      <c r="I581">
        <v>1985</v>
      </c>
    </row>
    <row r="582" spans="1:9" x14ac:dyDescent="0.35">
      <c r="A582">
        <v>3212131</v>
      </c>
      <c r="B582" s="12">
        <v>42848.591689814813</v>
      </c>
      <c r="C582" s="12">
        <v>42848.593680555554</v>
      </c>
      <c r="D582">
        <v>171</v>
      </c>
      <c r="E582" t="s">
        <v>326</v>
      </c>
      <c r="F582" t="s">
        <v>438</v>
      </c>
      <c r="G582" t="s">
        <v>11</v>
      </c>
      <c r="H582" t="s">
        <v>18</v>
      </c>
      <c r="I582">
        <v>1969</v>
      </c>
    </row>
    <row r="583" spans="1:9" x14ac:dyDescent="0.35">
      <c r="A583">
        <v>5110759</v>
      </c>
      <c r="B583" s="12">
        <v>42887.545312499999</v>
      </c>
      <c r="C583" s="12">
        <v>42887.549895833334</v>
      </c>
      <c r="D583">
        <v>395</v>
      </c>
      <c r="E583" t="s">
        <v>183</v>
      </c>
      <c r="F583" t="s">
        <v>200</v>
      </c>
      <c r="G583" t="s">
        <v>11</v>
      </c>
      <c r="H583" t="s">
        <v>12</v>
      </c>
      <c r="I583">
        <v>1963</v>
      </c>
    </row>
    <row r="584" spans="1:9" x14ac:dyDescent="0.35">
      <c r="A584">
        <v>1658303</v>
      </c>
      <c r="B584" s="12">
        <v>42800.27820601852</v>
      </c>
      <c r="C584" s="12">
        <v>42800.287731481483</v>
      </c>
      <c r="D584">
        <v>823</v>
      </c>
      <c r="E584" t="s">
        <v>312</v>
      </c>
      <c r="F584" t="s">
        <v>130</v>
      </c>
      <c r="G584" t="s">
        <v>11</v>
      </c>
      <c r="H584" t="s">
        <v>12</v>
      </c>
      <c r="I584">
        <v>1962</v>
      </c>
    </row>
    <row r="585" spans="1:9" x14ac:dyDescent="0.35">
      <c r="A585">
        <v>3231332</v>
      </c>
      <c r="B585" s="12">
        <v>42848.768043981479</v>
      </c>
      <c r="C585" s="12">
        <v>42848.780381944445</v>
      </c>
      <c r="D585">
        <v>1066</v>
      </c>
      <c r="E585" t="s">
        <v>27</v>
      </c>
      <c r="F585" t="s">
        <v>320</v>
      </c>
      <c r="G585" t="s">
        <v>28</v>
      </c>
    </row>
    <row r="586" spans="1:9" x14ac:dyDescent="0.35">
      <c r="A586">
        <v>5178025</v>
      </c>
      <c r="B586" s="12">
        <v>42888.543240740742</v>
      </c>
      <c r="C586" s="12">
        <v>42888.549791666665</v>
      </c>
      <c r="D586">
        <v>565</v>
      </c>
      <c r="E586" t="s">
        <v>205</v>
      </c>
      <c r="F586" t="s">
        <v>408</v>
      </c>
      <c r="G586" t="s">
        <v>11</v>
      </c>
      <c r="H586" t="s">
        <v>18</v>
      </c>
      <c r="I586">
        <v>1955</v>
      </c>
    </row>
    <row r="587" spans="1:9" x14ac:dyDescent="0.35">
      <c r="A587">
        <v>6322215</v>
      </c>
      <c r="B587" s="12">
        <v>42908.792233796295</v>
      </c>
      <c r="C587" s="12">
        <v>42908.796527777777</v>
      </c>
      <c r="D587">
        <v>370</v>
      </c>
      <c r="E587" t="s">
        <v>185</v>
      </c>
      <c r="F587" t="s">
        <v>82</v>
      </c>
      <c r="G587" t="s">
        <v>11</v>
      </c>
      <c r="H587" t="s">
        <v>18</v>
      </c>
      <c r="I587">
        <v>1972</v>
      </c>
    </row>
    <row r="588" spans="1:9" x14ac:dyDescent="0.35">
      <c r="A588">
        <v>6292420</v>
      </c>
      <c r="B588" s="12">
        <v>42908.502372685187</v>
      </c>
      <c r="C588" s="12">
        <v>42908.511145833334</v>
      </c>
      <c r="D588">
        <v>757</v>
      </c>
      <c r="E588" t="s">
        <v>61</v>
      </c>
      <c r="F588" t="s">
        <v>211</v>
      </c>
      <c r="G588" t="s">
        <v>11</v>
      </c>
      <c r="H588" t="s">
        <v>18</v>
      </c>
      <c r="I588">
        <v>1995</v>
      </c>
    </row>
    <row r="589" spans="1:9" x14ac:dyDescent="0.35">
      <c r="A589">
        <v>4893017</v>
      </c>
      <c r="B589" s="12">
        <v>42882.782037037039</v>
      </c>
      <c r="C589" s="12">
        <v>42882.78633101852</v>
      </c>
      <c r="D589">
        <v>371</v>
      </c>
      <c r="E589" t="s">
        <v>82</v>
      </c>
      <c r="F589" t="s">
        <v>48</v>
      </c>
      <c r="G589" t="s">
        <v>11</v>
      </c>
      <c r="H589" t="s">
        <v>18</v>
      </c>
      <c r="I589">
        <v>1964</v>
      </c>
    </row>
    <row r="590" spans="1:9" x14ac:dyDescent="0.35">
      <c r="A590">
        <v>1858796</v>
      </c>
      <c r="B590" s="12">
        <v>42807.349756944444</v>
      </c>
      <c r="C590" s="12">
        <v>42807.354189814818</v>
      </c>
      <c r="D590">
        <v>383</v>
      </c>
      <c r="E590" t="s">
        <v>247</v>
      </c>
      <c r="F590" t="s">
        <v>397</v>
      </c>
      <c r="G590" t="s">
        <v>11</v>
      </c>
      <c r="H590" t="s">
        <v>18</v>
      </c>
      <c r="I590">
        <v>1974</v>
      </c>
    </row>
    <row r="591" spans="1:9" x14ac:dyDescent="0.35">
      <c r="A591">
        <v>6592160</v>
      </c>
      <c r="B591" s="12">
        <v>42913.642233796294</v>
      </c>
      <c r="C591" s="12">
        <v>42913.646736111114</v>
      </c>
      <c r="D591">
        <v>389</v>
      </c>
      <c r="E591" t="s">
        <v>186</v>
      </c>
      <c r="F591" t="s">
        <v>83</v>
      </c>
      <c r="G591" t="s">
        <v>11</v>
      </c>
      <c r="H591" t="s">
        <v>12</v>
      </c>
      <c r="I591">
        <v>1982</v>
      </c>
    </row>
    <row r="592" spans="1:9" x14ac:dyDescent="0.35">
      <c r="A592">
        <v>5007909</v>
      </c>
      <c r="B592" s="12">
        <v>42885.734039351853</v>
      </c>
      <c r="C592" s="12">
        <v>42885.744745370372</v>
      </c>
      <c r="D592">
        <v>924</v>
      </c>
      <c r="E592" t="s">
        <v>154</v>
      </c>
      <c r="F592" t="s">
        <v>139</v>
      </c>
      <c r="G592" t="s">
        <v>11</v>
      </c>
      <c r="H592" t="s">
        <v>12</v>
      </c>
      <c r="I592">
        <v>1972</v>
      </c>
    </row>
    <row r="593" spans="1:9" x14ac:dyDescent="0.35">
      <c r="A593">
        <v>1821647</v>
      </c>
      <c r="B593" s="12">
        <v>42804.75640046296</v>
      </c>
      <c r="C593" s="12">
        <v>42804.76059027778</v>
      </c>
      <c r="D593">
        <v>361</v>
      </c>
      <c r="E593" t="s">
        <v>274</v>
      </c>
      <c r="F593" t="s">
        <v>52</v>
      </c>
      <c r="G593" t="s">
        <v>11</v>
      </c>
      <c r="H593" t="s">
        <v>18</v>
      </c>
      <c r="I593">
        <v>1990</v>
      </c>
    </row>
    <row r="594" spans="1:9" x14ac:dyDescent="0.35">
      <c r="A594">
        <v>5001163</v>
      </c>
      <c r="B594" s="12">
        <v>42885.665347222224</v>
      </c>
      <c r="C594" s="12">
        <v>42885.675833333335</v>
      </c>
      <c r="D594">
        <v>906</v>
      </c>
      <c r="E594" t="s">
        <v>139</v>
      </c>
      <c r="F594" t="s">
        <v>37</v>
      </c>
      <c r="G594" t="s">
        <v>11</v>
      </c>
      <c r="H594" t="s">
        <v>12</v>
      </c>
      <c r="I594">
        <v>1982</v>
      </c>
    </row>
    <row r="595" spans="1:9" x14ac:dyDescent="0.35">
      <c r="A595">
        <v>227375</v>
      </c>
      <c r="B595" s="12">
        <v>42747.625486111108</v>
      </c>
      <c r="C595" s="12">
        <v>42747.631643518522</v>
      </c>
      <c r="D595">
        <v>532</v>
      </c>
      <c r="E595" t="s">
        <v>274</v>
      </c>
      <c r="F595" t="s">
        <v>259</v>
      </c>
      <c r="G595" t="s">
        <v>11</v>
      </c>
      <c r="H595" t="s">
        <v>12</v>
      </c>
      <c r="I595">
        <v>1989</v>
      </c>
    </row>
    <row r="596" spans="1:9" x14ac:dyDescent="0.35">
      <c r="A596">
        <v>511331</v>
      </c>
      <c r="B596" s="12">
        <v>42758.728194444448</v>
      </c>
      <c r="C596" s="12">
        <v>42758.744305555556</v>
      </c>
      <c r="D596">
        <v>1391</v>
      </c>
      <c r="E596" t="s">
        <v>60</v>
      </c>
      <c r="F596" t="s">
        <v>363</v>
      </c>
      <c r="G596" t="s">
        <v>11</v>
      </c>
      <c r="H596" t="s">
        <v>12</v>
      </c>
      <c r="I596">
        <v>1972</v>
      </c>
    </row>
    <row r="597" spans="1:9" x14ac:dyDescent="0.35">
      <c r="A597">
        <v>2095232</v>
      </c>
      <c r="B597" s="12">
        <v>42820.516458333332</v>
      </c>
      <c r="C597" s="12">
        <v>42820.539618055554</v>
      </c>
      <c r="D597">
        <v>2001</v>
      </c>
      <c r="E597" t="s">
        <v>208</v>
      </c>
      <c r="F597" t="s">
        <v>439</v>
      </c>
      <c r="G597" t="s">
        <v>28</v>
      </c>
    </row>
    <row r="598" spans="1:9" x14ac:dyDescent="0.35">
      <c r="A598">
        <v>6358884</v>
      </c>
      <c r="B598" s="12">
        <v>42909.5309375</v>
      </c>
      <c r="C598" s="12">
        <v>42909.536238425928</v>
      </c>
      <c r="D598">
        <v>457</v>
      </c>
      <c r="E598" t="s">
        <v>143</v>
      </c>
      <c r="F598" t="s">
        <v>358</v>
      </c>
      <c r="G598" t="s">
        <v>11</v>
      </c>
      <c r="H598" t="s">
        <v>12</v>
      </c>
      <c r="I598">
        <v>1971</v>
      </c>
    </row>
    <row r="599" spans="1:9" x14ac:dyDescent="0.35">
      <c r="A599">
        <v>4786384</v>
      </c>
      <c r="B599" s="12">
        <v>42880.333634259259</v>
      </c>
      <c r="C599" s="12">
        <v>42880.340104166666</v>
      </c>
      <c r="D599">
        <v>559</v>
      </c>
      <c r="E599" t="s">
        <v>380</v>
      </c>
      <c r="F599" t="s">
        <v>143</v>
      </c>
      <c r="G599" t="s">
        <v>11</v>
      </c>
      <c r="H599" t="s">
        <v>12</v>
      </c>
      <c r="I599">
        <v>1975</v>
      </c>
    </row>
    <row r="600" spans="1:9" x14ac:dyDescent="0.35">
      <c r="A600">
        <v>2652860</v>
      </c>
      <c r="B600" s="12">
        <v>42836.733923611115</v>
      </c>
      <c r="C600" s="12">
        <v>42836.737141203703</v>
      </c>
      <c r="D600">
        <v>278</v>
      </c>
      <c r="E600" t="s">
        <v>27</v>
      </c>
      <c r="F600" t="s">
        <v>360</v>
      </c>
      <c r="G600" t="s">
        <v>11</v>
      </c>
      <c r="H600" t="s">
        <v>12</v>
      </c>
      <c r="I600">
        <v>1958</v>
      </c>
    </row>
    <row r="601" spans="1:9" x14ac:dyDescent="0.35">
      <c r="A601">
        <v>228975</v>
      </c>
      <c r="B601" s="12">
        <v>42747.656574074077</v>
      </c>
      <c r="C601" s="12">
        <v>42747.664641203701</v>
      </c>
      <c r="D601">
        <v>697</v>
      </c>
      <c r="E601" t="s">
        <v>353</v>
      </c>
      <c r="F601" t="s">
        <v>316</v>
      </c>
      <c r="G601" t="s">
        <v>11</v>
      </c>
      <c r="H601" t="s">
        <v>12</v>
      </c>
      <c r="I601">
        <v>1986</v>
      </c>
    </row>
    <row r="602" spans="1:9" x14ac:dyDescent="0.35">
      <c r="A602">
        <v>1862182</v>
      </c>
      <c r="B602" s="12">
        <v>42807.401319444441</v>
      </c>
      <c r="C602" s="12">
        <v>42807.413784722223</v>
      </c>
      <c r="D602">
        <v>1076</v>
      </c>
      <c r="E602" t="s">
        <v>78</v>
      </c>
      <c r="F602" t="s">
        <v>146</v>
      </c>
      <c r="G602" t="s">
        <v>11</v>
      </c>
      <c r="I602">
        <v>1990</v>
      </c>
    </row>
    <row r="603" spans="1:9" x14ac:dyDescent="0.35">
      <c r="A603">
        <v>1432998</v>
      </c>
      <c r="B603" s="12">
        <v>42792.690150462964</v>
      </c>
      <c r="C603" s="12">
        <v>42792.720081018517</v>
      </c>
      <c r="D603">
        <v>2585</v>
      </c>
      <c r="E603" t="s">
        <v>239</v>
      </c>
      <c r="F603" t="s">
        <v>78</v>
      </c>
      <c r="G603" t="s">
        <v>11</v>
      </c>
      <c r="H603" t="s">
        <v>12</v>
      </c>
      <c r="I603">
        <v>1952</v>
      </c>
    </row>
    <row r="604" spans="1:9" x14ac:dyDescent="0.35">
      <c r="A604">
        <v>93958</v>
      </c>
      <c r="B604" s="12">
        <v>42740.748356481483</v>
      </c>
      <c r="C604" s="12">
        <v>42740.763506944444</v>
      </c>
      <c r="D604">
        <v>1309</v>
      </c>
      <c r="E604" t="s">
        <v>185</v>
      </c>
      <c r="F604" t="s">
        <v>142</v>
      </c>
      <c r="G604" t="s">
        <v>11</v>
      </c>
      <c r="H604" t="s">
        <v>12</v>
      </c>
      <c r="I604">
        <v>1986</v>
      </c>
    </row>
    <row r="605" spans="1:9" x14ac:dyDescent="0.35">
      <c r="A605">
        <v>2128616</v>
      </c>
      <c r="B605" s="12">
        <v>42821.787708333337</v>
      </c>
      <c r="C605" s="12">
        <v>42821.799641203703</v>
      </c>
      <c r="D605">
        <v>1030</v>
      </c>
      <c r="E605" t="s">
        <v>164</v>
      </c>
      <c r="F605" t="s">
        <v>309</v>
      </c>
      <c r="G605" t="s">
        <v>11</v>
      </c>
      <c r="H605" t="s">
        <v>12</v>
      </c>
      <c r="I605">
        <v>1991</v>
      </c>
    </row>
    <row r="606" spans="1:9" x14ac:dyDescent="0.35">
      <c r="A606">
        <v>3293818</v>
      </c>
      <c r="B606" s="12">
        <v>42850.36341435185</v>
      </c>
      <c r="C606" s="12">
        <v>42850.365254629629</v>
      </c>
      <c r="D606">
        <v>159</v>
      </c>
      <c r="E606" t="s">
        <v>202</v>
      </c>
      <c r="F606" t="s">
        <v>427</v>
      </c>
      <c r="G606" t="s">
        <v>11</v>
      </c>
      <c r="H606" t="s">
        <v>18</v>
      </c>
      <c r="I606">
        <v>1975</v>
      </c>
    </row>
    <row r="607" spans="1:9" x14ac:dyDescent="0.35">
      <c r="A607">
        <v>729053</v>
      </c>
      <c r="B607" s="12">
        <v>42767.307071759256</v>
      </c>
      <c r="C607" s="12">
        <v>42767.316076388888</v>
      </c>
      <c r="D607">
        <v>777</v>
      </c>
      <c r="E607" t="s">
        <v>137</v>
      </c>
      <c r="F607" t="s">
        <v>341</v>
      </c>
      <c r="G607" t="s">
        <v>11</v>
      </c>
      <c r="H607" t="s">
        <v>12</v>
      </c>
      <c r="I607">
        <v>1992</v>
      </c>
    </row>
    <row r="608" spans="1:9" x14ac:dyDescent="0.35">
      <c r="A608">
        <v>2476245</v>
      </c>
      <c r="B608" s="12">
        <v>42832.749803240738</v>
      </c>
      <c r="C608" s="12">
        <v>42832.760659722226</v>
      </c>
      <c r="D608">
        <v>938</v>
      </c>
      <c r="E608" t="s">
        <v>133</v>
      </c>
      <c r="F608" t="s">
        <v>336</v>
      </c>
      <c r="G608" t="s">
        <v>11</v>
      </c>
      <c r="H608" t="s">
        <v>12</v>
      </c>
      <c r="I608">
        <v>1961</v>
      </c>
    </row>
    <row r="609" spans="1:9" x14ac:dyDescent="0.35">
      <c r="A609">
        <v>5904884</v>
      </c>
      <c r="B609" s="12">
        <v>42901.362280092595</v>
      </c>
      <c r="C609" s="12">
        <v>42901.375717592593</v>
      </c>
      <c r="D609">
        <v>1161</v>
      </c>
      <c r="E609" t="s">
        <v>230</v>
      </c>
      <c r="F609" t="s">
        <v>145</v>
      </c>
      <c r="G609" t="s">
        <v>11</v>
      </c>
      <c r="H609" t="s">
        <v>12</v>
      </c>
      <c r="I609">
        <v>1967</v>
      </c>
    </row>
    <row r="610" spans="1:9" x14ac:dyDescent="0.35">
      <c r="A610">
        <v>648040</v>
      </c>
      <c r="B610" s="12">
        <v>42763.891273148147</v>
      </c>
      <c r="C610" s="12">
        <v>42763.898634259262</v>
      </c>
      <c r="D610">
        <v>636</v>
      </c>
      <c r="E610" t="s">
        <v>115</v>
      </c>
      <c r="F610" t="s">
        <v>366</v>
      </c>
      <c r="G610" t="s">
        <v>11</v>
      </c>
      <c r="H610" t="s">
        <v>12</v>
      </c>
      <c r="I610">
        <v>1985</v>
      </c>
    </row>
    <row r="611" spans="1:9" x14ac:dyDescent="0.35">
      <c r="A611">
        <v>4341667</v>
      </c>
      <c r="B611" s="12">
        <v>42871.908252314817</v>
      </c>
      <c r="C611" s="12">
        <v>42871.909756944442</v>
      </c>
      <c r="D611">
        <v>129</v>
      </c>
      <c r="E611" t="s">
        <v>255</v>
      </c>
      <c r="F611" t="s">
        <v>82</v>
      </c>
      <c r="G611" t="s">
        <v>11</v>
      </c>
      <c r="H611" t="s">
        <v>12</v>
      </c>
      <c r="I611">
        <v>1969</v>
      </c>
    </row>
    <row r="612" spans="1:9" x14ac:dyDescent="0.35">
      <c r="A612">
        <v>1393402</v>
      </c>
      <c r="B612" s="12">
        <v>42791.51053240741</v>
      </c>
      <c r="C612" s="12">
        <v>42791.513402777775</v>
      </c>
      <c r="D612">
        <v>248</v>
      </c>
      <c r="E612" t="s">
        <v>71</v>
      </c>
      <c r="F612" t="s">
        <v>10</v>
      </c>
      <c r="G612" t="s">
        <v>11</v>
      </c>
      <c r="H612" t="s">
        <v>12</v>
      </c>
      <c r="I612">
        <v>1995</v>
      </c>
    </row>
    <row r="613" spans="1:9" x14ac:dyDescent="0.35">
      <c r="A613">
        <v>6403666</v>
      </c>
      <c r="B613" s="12">
        <v>42910.523229166669</v>
      </c>
      <c r="C613" s="12">
        <v>42910.54042824074</v>
      </c>
      <c r="D613">
        <v>1486</v>
      </c>
      <c r="E613" t="s">
        <v>182</v>
      </c>
      <c r="F613" t="s">
        <v>44</v>
      </c>
      <c r="G613" t="s">
        <v>28</v>
      </c>
    </row>
    <row r="614" spans="1:9" x14ac:dyDescent="0.35">
      <c r="A614">
        <v>2083467</v>
      </c>
      <c r="B614" s="12">
        <v>42819.753576388888</v>
      </c>
      <c r="C614" s="12">
        <v>42819.763101851851</v>
      </c>
      <c r="D614">
        <v>823</v>
      </c>
      <c r="E614" t="s">
        <v>121</v>
      </c>
      <c r="F614" t="s">
        <v>290</v>
      </c>
      <c r="G614" t="s">
        <v>11</v>
      </c>
      <c r="H614" t="s">
        <v>12</v>
      </c>
      <c r="I614">
        <v>1968</v>
      </c>
    </row>
    <row r="615" spans="1:9" x14ac:dyDescent="0.35">
      <c r="A615">
        <v>4315230</v>
      </c>
      <c r="B615" s="12">
        <v>42871.68445601852</v>
      </c>
      <c r="C615" s="12">
        <v>42871.704282407409</v>
      </c>
      <c r="D615">
        <v>1712</v>
      </c>
      <c r="E615" t="s">
        <v>279</v>
      </c>
      <c r="F615" t="s">
        <v>245</v>
      </c>
      <c r="G615" t="s">
        <v>28</v>
      </c>
    </row>
    <row r="616" spans="1:9" x14ac:dyDescent="0.35">
      <c r="A616">
        <v>5437205</v>
      </c>
      <c r="B616" s="12">
        <v>42893.544409722221</v>
      </c>
      <c r="C616" s="12">
        <v>42893.553136574075</v>
      </c>
      <c r="D616">
        <v>753</v>
      </c>
      <c r="E616" t="s">
        <v>373</v>
      </c>
      <c r="F616" t="s">
        <v>183</v>
      </c>
      <c r="G616" t="s">
        <v>11</v>
      </c>
      <c r="H616" t="s">
        <v>12</v>
      </c>
      <c r="I616">
        <v>1989</v>
      </c>
    </row>
    <row r="617" spans="1:9" x14ac:dyDescent="0.35">
      <c r="A617">
        <v>1260121</v>
      </c>
      <c r="B617" s="12">
        <v>42788.346967592595</v>
      </c>
      <c r="C617" s="12">
        <v>42788.354895833334</v>
      </c>
      <c r="D617">
        <v>684</v>
      </c>
      <c r="E617" t="s">
        <v>38</v>
      </c>
      <c r="F617" t="s">
        <v>156</v>
      </c>
      <c r="G617" t="s">
        <v>11</v>
      </c>
      <c r="H617" t="s">
        <v>12</v>
      </c>
      <c r="I617">
        <v>1974</v>
      </c>
    </row>
    <row r="618" spans="1:9" x14ac:dyDescent="0.35">
      <c r="A618">
        <v>2460556</v>
      </c>
      <c r="B618" s="12">
        <v>42832.43476851852</v>
      </c>
      <c r="C618" s="12">
        <v>42832.43949074074</v>
      </c>
      <c r="D618">
        <v>408</v>
      </c>
      <c r="E618" t="s">
        <v>296</v>
      </c>
      <c r="F618" t="s">
        <v>252</v>
      </c>
      <c r="G618" t="s">
        <v>11</v>
      </c>
      <c r="H618" t="s">
        <v>12</v>
      </c>
      <c r="I618">
        <v>1982</v>
      </c>
    </row>
    <row r="619" spans="1:9" x14ac:dyDescent="0.35">
      <c r="A619">
        <v>6102262</v>
      </c>
      <c r="B619" s="12">
        <v>42905.289212962962</v>
      </c>
      <c r="C619" s="12">
        <v>42905.294895833336</v>
      </c>
      <c r="D619">
        <v>491</v>
      </c>
      <c r="E619" t="s">
        <v>62</v>
      </c>
      <c r="F619" t="s">
        <v>254</v>
      </c>
      <c r="G619" t="s">
        <v>11</v>
      </c>
      <c r="H619" t="s">
        <v>12</v>
      </c>
      <c r="I619">
        <v>1983</v>
      </c>
    </row>
    <row r="620" spans="1:9" x14ac:dyDescent="0.35">
      <c r="A620">
        <v>2469770</v>
      </c>
      <c r="B620" s="12">
        <v>42832.664826388886</v>
      </c>
      <c r="C620" s="12">
        <v>42832.67863425926</v>
      </c>
      <c r="D620">
        <v>1192</v>
      </c>
      <c r="E620" t="s">
        <v>440</v>
      </c>
      <c r="F620" t="s">
        <v>87</v>
      </c>
      <c r="G620" t="s">
        <v>11</v>
      </c>
      <c r="H620" t="s">
        <v>18</v>
      </c>
      <c r="I620">
        <v>1977</v>
      </c>
    </row>
    <row r="621" spans="1:9" x14ac:dyDescent="0.35">
      <c r="A621">
        <v>5621355</v>
      </c>
      <c r="B621" s="12">
        <v>42896.50403935185</v>
      </c>
      <c r="C621" s="12">
        <v>42896.524189814816</v>
      </c>
      <c r="D621">
        <v>1740</v>
      </c>
      <c r="E621" t="s">
        <v>345</v>
      </c>
      <c r="F621" t="s">
        <v>362</v>
      </c>
      <c r="G621" t="s">
        <v>28</v>
      </c>
    </row>
    <row r="622" spans="1:9" x14ac:dyDescent="0.35">
      <c r="A622">
        <v>1630084</v>
      </c>
      <c r="B622" s="12">
        <v>42798.476180555554</v>
      </c>
      <c r="C622" s="12">
        <v>42798.48400462963</v>
      </c>
      <c r="D622">
        <v>676</v>
      </c>
      <c r="E622" t="s">
        <v>106</v>
      </c>
      <c r="F622" t="s">
        <v>366</v>
      </c>
      <c r="G622" t="s">
        <v>11</v>
      </c>
      <c r="H622" t="s">
        <v>12</v>
      </c>
      <c r="I622">
        <v>1991</v>
      </c>
    </row>
    <row r="623" spans="1:9" x14ac:dyDescent="0.35">
      <c r="A623">
        <v>4577767</v>
      </c>
      <c r="B623" s="12">
        <v>42875.822800925926</v>
      </c>
      <c r="C623" s="12">
        <v>42875.828750000001</v>
      </c>
      <c r="D623">
        <v>514</v>
      </c>
      <c r="E623" t="s">
        <v>140</v>
      </c>
      <c r="F623" t="s">
        <v>81</v>
      </c>
      <c r="G623" t="s">
        <v>11</v>
      </c>
      <c r="H623" t="s">
        <v>12</v>
      </c>
      <c r="I623">
        <v>1979</v>
      </c>
    </row>
    <row r="624" spans="1:9" x14ac:dyDescent="0.35">
      <c r="A624">
        <v>4251955</v>
      </c>
      <c r="B624" s="12">
        <v>42870.653344907405</v>
      </c>
      <c r="C624" s="12">
        <v>42870.657766203702</v>
      </c>
      <c r="D624">
        <v>382</v>
      </c>
      <c r="E624" t="s">
        <v>78</v>
      </c>
      <c r="F624" t="s">
        <v>108</v>
      </c>
      <c r="G624" t="s">
        <v>11</v>
      </c>
      <c r="H624" t="s">
        <v>12</v>
      </c>
      <c r="I624">
        <v>1988</v>
      </c>
    </row>
    <row r="625" spans="1:9" x14ac:dyDescent="0.35">
      <c r="A625">
        <v>5092155</v>
      </c>
      <c r="B625" s="12">
        <v>42887.338796296295</v>
      </c>
      <c r="C625" s="12">
        <v>42887.348506944443</v>
      </c>
      <c r="D625">
        <v>839</v>
      </c>
      <c r="E625" t="s">
        <v>312</v>
      </c>
      <c r="F625" t="s">
        <v>169</v>
      </c>
      <c r="G625" t="s">
        <v>11</v>
      </c>
      <c r="H625" t="s">
        <v>12</v>
      </c>
      <c r="I625">
        <v>1964</v>
      </c>
    </row>
    <row r="626" spans="1:9" x14ac:dyDescent="0.35">
      <c r="A626">
        <v>4582789</v>
      </c>
      <c r="B626" s="12">
        <v>42875.951747685183</v>
      </c>
      <c r="C626" s="12">
        <v>42875.954710648148</v>
      </c>
      <c r="D626">
        <v>256</v>
      </c>
      <c r="E626" t="s">
        <v>227</v>
      </c>
      <c r="F626" t="s">
        <v>55</v>
      </c>
      <c r="G626" t="s">
        <v>11</v>
      </c>
      <c r="H626" t="s">
        <v>12</v>
      </c>
      <c r="I626">
        <v>1989</v>
      </c>
    </row>
    <row r="627" spans="1:9" x14ac:dyDescent="0.35">
      <c r="A627">
        <v>437124</v>
      </c>
      <c r="B627" s="12">
        <v>42755.523518518516</v>
      </c>
      <c r="C627" s="12">
        <v>42755.524710648147</v>
      </c>
      <c r="D627">
        <v>102</v>
      </c>
      <c r="E627" t="s">
        <v>435</v>
      </c>
      <c r="F627" t="s">
        <v>441</v>
      </c>
      <c r="G627" t="s">
        <v>11</v>
      </c>
      <c r="H627" t="s">
        <v>12</v>
      </c>
      <c r="I627">
        <v>1994</v>
      </c>
    </row>
    <row r="628" spans="1:9" x14ac:dyDescent="0.35">
      <c r="A628">
        <v>4386654</v>
      </c>
      <c r="B628" s="12">
        <v>42872.730474537035</v>
      </c>
      <c r="C628" s="12">
        <v>42872.734652777777</v>
      </c>
      <c r="D628">
        <v>361</v>
      </c>
      <c r="E628" t="s">
        <v>438</v>
      </c>
      <c r="F628" t="s">
        <v>175</v>
      </c>
      <c r="G628" t="s">
        <v>11</v>
      </c>
      <c r="H628" t="s">
        <v>12</v>
      </c>
      <c r="I628">
        <v>1985</v>
      </c>
    </row>
    <row r="629" spans="1:9" x14ac:dyDescent="0.35">
      <c r="A629">
        <v>4848206</v>
      </c>
      <c r="B629" s="12">
        <v>42881.810763888891</v>
      </c>
      <c r="C629" s="12">
        <v>42881.813958333332</v>
      </c>
      <c r="D629">
        <v>276</v>
      </c>
      <c r="E629" t="s">
        <v>302</v>
      </c>
      <c r="F629" t="s">
        <v>305</v>
      </c>
      <c r="G629" t="s">
        <v>11</v>
      </c>
      <c r="H629" t="s">
        <v>12</v>
      </c>
      <c r="I629">
        <v>1990</v>
      </c>
    </row>
    <row r="630" spans="1:9" x14ac:dyDescent="0.35">
      <c r="A630">
        <v>6355814</v>
      </c>
      <c r="B630" s="12">
        <v>42909.483356481483</v>
      </c>
      <c r="C630" s="12">
        <v>42909.496134259258</v>
      </c>
      <c r="D630">
        <v>1104</v>
      </c>
      <c r="E630" t="s">
        <v>185</v>
      </c>
      <c r="F630" t="s">
        <v>140</v>
      </c>
      <c r="G630" t="s">
        <v>11</v>
      </c>
      <c r="H630" t="s">
        <v>12</v>
      </c>
      <c r="I630">
        <v>1985</v>
      </c>
    </row>
    <row r="631" spans="1:9" x14ac:dyDescent="0.35">
      <c r="A631">
        <v>5590129</v>
      </c>
      <c r="B631" s="12">
        <v>42895.758483796293</v>
      </c>
      <c r="C631" s="12">
        <v>42895.763865740744</v>
      </c>
      <c r="D631">
        <v>465</v>
      </c>
      <c r="E631" t="s">
        <v>327</v>
      </c>
      <c r="F631" t="s">
        <v>442</v>
      </c>
      <c r="G631" t="s">
        <v>11</v>
      </c>
      <c r="H631" t="s">
        <v>18</v>
      </c>
      <c r="I631">
        <v>1999</v>
      </c>
    </row>
    <row r="632" spans="1:9" x14ac:dyDescent="0.35">
      <c r="A632">
        <v>4036294</v>
      </c>
      <c r="B632" s="12">
        <v>42865.615787037037</v>
      </c>
      <c r="C632" s="12">
        <v>42865.620057870372</v>
      </c>
      <c r="D632">
        <v>368</v>
      </c>
      <c r="E632" t="s">
        <v>125</v>
      </c>
      <c r="F632" t="s">
        <v>175</v>
      </c>
      <c r="G632" t="s">
        <v>11</v>
      </c>
      <c r="H632" t="s">
        <v>18</v>
      </c>
      <c r="I632">
        <v>1987</v>
      </c>
    </row>
    <row r="633" spans="1:9" x14ac:dyDescent="0.35">
      <c r="A633">
        <v>6281515</v>
      </c>
      <c r="B633" s="12">
        <v>42908.365914351853</v>
      </c>
      <c r="C633" s="12">
        <v>42908.372523148151</v>
      </c>
      <c r="D633">
        <v>571</v>
      </c>
      <c r="E633" t="s">
        <v>440</v>
      </c>
      <c r="F633" t="s">
        <v>443</v>
      </c>
      <c r="G633" t="s">
        <v>11</v>
      </c>
      <c r="H633" t="s">
        <v>12</v>
      </c>
      <c r="I633">
        <v>1968</v>
      </c>
    </row>
    <row r="634" spans="1:9" x14ac:dyDescent="0.35">
      <c r="A634">
        <v>5000284</v>
      </c>
      <c r="B634" s="12">
        <v>42885.651076388887</v>
      </c>
      <c r="C634" s="12">
        <v>42885.677499999998</v>
      </c>
      <c r="D634">
        <v>2282</v>
      </c>
      <c r="E634" t="s">
        <v>27</v>
      </c>
      <c r="F634" t="s">
        <v>227</v>
      </c>
      <c r="G634" t="s">
        <v>11</v>
      </c>
      <c r="H634" t="s">
        <v>12</v>
      </c>
      <c r="I634">
        <v>1975</v>
      </c>
    </row>
    <row r="635" spans="1:9" x14ac:dyDescent="0.35">
      <c r="A635">
        <v>3723871</v>
      </c>
      <c r="B635" s="12">
        <v>42858.764988425923</v>
      </c>
      <c r="C635" s="12">
        <v>42858.771099537036</v>
      </c>
      <c r="D635">
        <v>528</v>
      </c>
      <c r="E635" t="s">
        <v>38</v>
      </c>
      <c r="F635" t="s">
        <v>392</v>
      </c>
      <c r="G635" t="s">
        <v>11</v>
      </c>
      <c r="H635" t="s">
        <v>12</v>
      </c>
      <c r="I635">
        <v>1978</v>
      </c>
    </row>
    <row r="636" spans="1:9" x14ac:dyDescent="0.35">
      <c r="A636">
        <v>5658418</v>
      </c>
      <c r="B636" s="12">
        <v>42896.876909722225</v>
      </c>
      <c r="C636" s="12">
        <v>42896.895104166666</v>
      </c>
      <c r="D636">
        <v>1571</v>
      </c>
      <c r="E636" t="s">
        <v>181</v>
      </c>
      <c r="F636" t="s">
        <v>30</v>
      </c>
      <c r="G636" t="s">
        <v>11</v>
      </c>
      <c r="H636" t="s">
        <v>12</v>
      </c>
      <c r="I636">
        <v>1962</v>
      </c>
    </row>
    <row r="637" spans="1:9" x14ac:dyDescent="0.35">
      <c r="A637">
        <v>6538158</v>
      </c>
      <c r="B637" s="12">
        <v>42912.736793981479</v>
      </c>
      <c r="C637" s="12">
        <v>42912.747881944444</v>
      </c>
      <c r="D637">
        <v>958</v>
      </c>
      <c r="E637" t="s">
        <v>133</v>
      </c>
      <c r="F637" t="s">
        <v>288</v>
      </c>
      <c r="G637" t="s">
        <v>28</v>
      </c>
    </row>
    <row r="638" spans="1:9" x14ac:dyDescent="0.35">
      <c r="A638">
        <v>6603188</v>
      </c>
      <c r="B638" s="12">
        <v>42913.737743055557</v>
      </c>
      <c r="C638" s="12">
        <v>42913.743854166663</v>
      </c>
      <c r="D638">
        <v>528</v>
      </c>
      <c r="E638" t="s">
        <v>174</v>
      </c>
      <c r="F638" t="s">
        <v>37</v>
      </c>
      <c r="G638" t="s">
        <v>11</v>
      </c>
      <c r="H638" t="s">
        <v>12</v>
      </c>
      <c r="I638">
        <v>1992</v>
      </c>
    </row>
    <row r="639" spans="1:9" x14ac:dyDescent="0.35">
      <c r="A639">
        <v>3332077</v>
      </c>
      <c r="B639" s="12">
        <v>42851.744293981479</v>
      </c>
      <c r="C639" s="12">
        <v>42851.749120370368</v>
      </c>
      <c r="D639">
        <v>417</v>
      </c>
      <c r="E639" t="s">
        <v>161</v>
      </c>
      <c r="F639" t="s">
        <v>199</v>
      </c>
      <c r="G639" t="s">
        <v>11</v>
      </c>
      <c r="H639" t="s">
        <v>18</v>
      </c>
      <c r="I639">
        <v>1960</v>
      </c>
    </row>
    <row r="640" spans="1:9" x14ac:dyDescent="0.35">
      <c r="A640">
        <v>6579097</v>
      </c>
      <c r="B640" s="12">
        <v>42913.452453703707</v>
      </c>
      <c r="C640" s="12">
        <v>42913.468518518515</v>
      </c>
      <c r="D640">
        <v>1387</v>
      </c>
      <c r="E640" t="s">
        <v>245</v>
      </c>
      <c r="F640" t="s">
        <v>239</v>
      </c>
      <c r="G640" t="s">
        <v>11</v>
      </c>
      <c r="H640" t="s">
        <v>12</v>
      </c>
      <c r="I640">
        <v>1976</v>
      </c>
    </row>
    <row r="641" spans="1:9" x14ac:dyDescent="0.35">
      <c r="A641">
        <v>4347914</v>
      </c>
      <c r="B641" s="12">
        <v>42872.29724537037</v>
      </c>
      <c r="C641" s="12">
        <v>42872.299247685187</v>
      </c>
      <c r="D641">
        <v>173</v>
      </c>
      <c r="E641" t="s">
        <v>349</v>
      </c>
      <c r="F641" t="s">
        <v>141</v>
      </c>
      <c r="G641" t="s">
        <v>11</v>
      </c>
      <c r="H641" t="s">
        <v>12</v>
      </c>
      <c r="I641">
        <v>1991</v>
      </c>
    </row>
    <row r="642" spans="1:9" x14ac:dyDescent="0.35">
      <c r="A642">
        <v>6248195</v>
      </c>
      <c r="B642" s="12">
        <v>42907.749710648146</v>
      </c>
      <c r="C642" s="12">
        <v>42907.758090277777</v>
      </c>
      <c r="D642">
        <v>724</v>
      </c>
      <c r="E642" t="s">
        <v>80</v>
      </c>
      <c r="F642" t="s">
        <v>242</v>
      </c>
      <c r="G642" t="s">
        <v>11</v>
      </c>
      <c r="H642" t="s">
        <v>12</v>
      </c>
      <c r="I642">
        <v>1983</v>
      </c>
    </row>
    <row r="643" spans="1:9" x14ac:dyDescent="0.35">
      <c r="A643">
        <v>238151</v>
      </c>
      <c r="B643" s="12">
        <v>42747.768171296295</v>
      </c>
      <c r="C643" s="12">
        <v>42747.776423611111</v>
      </c>
      <c r="D643">
        <v>713</v>
      </c>
      <c r="E643" t="s">
        <v>444</v>
      </c>
      <c r="F643" t="s">
        <v>275</v>
      </c>
      <c r="G643" t="s">
        <v>11</v>
      </c>
      <c r="H643" t="s">
        <v>12</v>
      </c>
      <c r="I643">
        <v>1956</v>
      </c>
    </row>
    <row r="644" spans="1:9" x14ac:dyDescent="0.35">
      <c r="A644">
        <v>6190901</v>
      </c>
      <c r="B644" s="12">
        <v>42906.81108796296</v>
      </c>
      <c r="C644" s="12">
        <v>42906.813078703701</v>
      </c>
      <c r="D644">
        <v>171</v>
      </c>
      <c r="E644" t="s">
        <v>445</v>
      </c>
      <c r="F644" t="s">
        <v>446</v>
      </c>
      <c r="G644" t="s">
        <v>11</v>
      </c>
      <c r="H644" t="s">
        <v>12</v>
      </c>
      <c r="I644">
        <v>1961</v>
      </c>
    </row>
    <row r="645" spans="1:9" x14ac:dyDescent="0.35">
      <c r="A645">
        <v>6645191</v>
      </c>
      <c r="B645" s="12">
        <v>42914.446284722224</v>
      </c>
      <c r="C645" s="12">
        <v>42914.452847222223</v>
      </c>
      <c r="D645">
        <v>566</v>
      </c>
      <c r="E645" t="s">
        <v>143</v>
      </c>
      <c r="F645" t="s">
        <v>60</v>
      </c>
      <c r="G645" t="s">
        <v>11</v>
      </c>
      <c r="H645" t="s">
        <v>18</v>
      </c>
      <c r="I645">
        <v>1984</v>
      </c>
    </row>
    <row r="646" spans="1:9" x14ac:dyDescent="0.35">
      <c r="A646">
        <v>6116823</v>
      </c>
      <c r="B646" s="12">
        <v>42905.463634259257</v>
      </c>
      <c r="C646" s="12">
        <v>42905.474085648151</v>
      </c>
      <c r="D646">
        <v>903</v>
      </c>
      <c r="E646" t="s">
        <v>209</v>
      </c>
      <c r="F646" t="s">
        <v>184</v>
      </c>
      <c r="G646" t="s">
        <v>11</v>
      </c>
      <c r="H646" t="s">
        <v>12</v>
      </c>
      <c r="I646">
        <v>1985</v>
      </c>
    </row>
    <row r="647" spans="1:9" x14ac:dyDescent="0.35">
      <c r="A647">
        <v>937987</v>
      </c>
      <c r="B647" s="12">
        <v>42774.532858796294</v>
      </c>
      <c r="C647" s="12">
        <v>42774.537951388891</v>
      </c>
      <c r="D647">
        <v>439</v>
      </c>
      <c r="E647" t="s">
        <v>61</v>
      </c>
      <c r="F647" t="s">
        <v>129</v>
      </c>
      <c r="G647" t="s">
        <v>11</v>
      </c>
      <c r="H647" t="s">
        <v>18</v>
      </c>
      <c r="I647">
        <v>1966</v>
      </c>
    </row>
    <row r="648" spans="1:9" x14ac:dyDescent="0.35">
      <c r="A648">
        <v>5411923</v>
      </c>
      <c r="B648" s="12">
        <v>42892.961261574077</v>
      </c>
      <c r="C648" s="12">
        <v>42892.969502314816</v>
      </c>
      <c r="D648">
        <v>712</v>
      </c>
      <c r="E648" t="s">
        <v>220</v>
      </c>
      <c r="F648" t="s">
        <v>239</v>
      </c>
      <c r="G648" t="s">
        <v>11</v>
      </c>
      <c r="H648" t="s">
        <v>12</v>
      </c>
      <c r="I648">
        <v>1987</v>
      </c>
    </row>
    <row r="649" spans="1:9" x14ac:dyDescent="0.35">
      <c r="A649">
        <v>1614911</v>
      </c>
      <c r="B649" s="12">
        <v>42797.691145833334</v>
      </c>
      <c r="C649" s="12">
        <v>42797.702824074076</v>
      </c>
      <c r="D649">
        <v>1008</v>
      </c>
      <c r="E649" t="s">
        <v>139</v>
      </c>
      <c r="F649" t="s">
        <v>269</v>
      </c>
      <c r="G649" t="s">
        <v>11</v>
      </c>
      <c r="H649" t="s">
        <v>12</v>
      </c>
      <c r="I649">
        <v>1974</v>
      </c>
    </row>
    <row r="650" spans="1:9" x14ac:dyDescent="0.35">
      <c r="A650">
        <v>5260053</v>
      </c>
      <c r="B650" s="12">
        <v>42889.746342592596</v>
      </c>
      <c r="C650" s="12">
        <v>42889.765729166669</v>
      </c>
      <c r="D650">
        <v>1674</v>
      </c>
      <c r="E650" t="s">
        <v>447</v>
      </c>
      <c r="F650" t="s">
        <v>66</v>
      </c>
      <c r="G650" t="s">
        <v>11</v>
      </c>
      <c r="H650" t="s">
        <v>12</v>
      </c>
      <c r="I650">
        <v>1992</v>
      </c>
    </row>
    <row r="651" spans="1:9" x14ac:dyDescent="0.35">
      <c r="A651">
        <v>350707</v>
      </c>
      <c r="B651" s="12">
        <v>42752.693668981483</v>
      </c>
      <c r="C651" s="12">
        <v>42752.696539351855</v>
      </c>
      <c r="D651">
        <v>247</v>
      </c>
      <c r="E651" t="s">
        <v>292</v>
      </c>
      <c r="F651" t="s">
        <v>95</v>
      </c>
      <c r="G651" t="s">
        <v>11</v>
      </c>
      <c r="H651" t="s">
        <v>18</v>
      </c>
      <c r="I651">
        <v>1975</v>
      </c>
    </row>
    <row r="652" spans="1:9" x14ac:dyDescent="0.35">
      <c r="A652">
        <v>1526858</v>
      </c>
      <c r="B652" s="12">
        <v>42795.36546296296</v>
      </c>
      <c r="C652" s="12">
        <v>42795.374050925922</v>
      </c>
      <c r="D652">
        <v>741</v>
      </c>
      <c r="E652" t="s">
        <v>42</v>
      </c>
      <c r="F652" t="s">
        <v>266</v>
      </c>
      <c r="G652" t="s">
        <v>11</v>
      </c>
      <c r="H652" t="s">
        <v>12</v>
      </c>
      <c r="I652">
        <v>1987</v>
      </c>
    </row>
    <row r="653" spans="1:9" x14ac:dyDescent="0.35">
      <c r="A653">
        <v>1818265</v>
      </c>
      <c r="B653" s="12">
        <v>42804.69840277778</v>
      </c>
      <c r="C653" s="12">
        <v>42804.707384259258</v>
      </c>
      <c r="D653">
        <v>776</v>
      </c>
      <c r="E653" t="s">
        <v>197</v>
      </c>
      <c r="F653" t="s">
        <v>111</v>
      </c>
      <c r="G653" t="s">
        <v>11</v>
      </c>
      <c r="H653" t="s">
        <v>12</v>
      </c>
      <c r="I653">
        <v>1981</v>
      </c>
    </row>
    <row r="654" spans="1:9" x14ac:dyDescent="0.35">
      <c r="A654">
        <v>5729780</v>
      </c>
      <c r="B654" s="12">
        <v>42898.413206018522</v>
      </c>
      <c r="C654" s="12">
        <v>42898.42596064815</v>
      </c>
      <c r="D654">
        <v>1101</v>
      </c>
      <c r="E654" t="s">
        <v>130</v>
      </c>
      <c r="F654" t="s">
        <v>196</v>
      </c>
      <c r="G654" t="s">
        <v>11</v>
      </c>
      <c r="H654" t="s">
        <v>18</v>
      </c>
      <c r="I654">
        <v>1981</v>
      </c>
    </row>
    <row r="655" spans="1:9" x14ac:dyDescent="0.35">
      <c r="A655">
        <v>1391893</v>
      </c>
      <c r="B655" s="12">
        <v>42791.491805555554</v>
      </c>
      <c r="C655" s="12">
        <v>42791.500613425924</v>
      </c>
      <c r="D655">
        <v>760</v>
      </c>
      <c r="E655" t="s">
        <v>192</v>
      </c>
      <c r="F655" t="s">
        <v>428</v>
      </c>
      <c r="G655" t="s">
        <v>11</v>
      </c>
      <c r="H655" t="s">
        <v>12</v>
      </c>
      <c r="I655">
        <v>1987</v>
      </c>
    </row>
    <row r="656" spans="1:9" x14ac:dyDescent="0.35">
      <c r="A656">
        <v>6789894</v>
      </c>
      <c r="B656" s="12">
        <v>42916.643796296295</v>
      </c>
      <c r="C656" s="12">
        <v>42916.659872685188</v>
      </c>
      <c r="D656">
        <v>1388</v>
      </c>
      <c r="E656" t="s">
        <v>114</v>
      </c>
      <c r="F656" t="s">
        <v>448</v>
      </c>
      <c r="G656" t="s">
        <v>28</v>
      </c>
    </row>
    <row r="657" spans="1:9" x14ac:dyDescent="0.35">
      <c r="A657">
        <v>2378391</v>
      </c>
      <c r="B657" s="12">
        <v>42829.820532407408</v>
      </c>
      <c r="C657" s="12">
        <v>42829.84574074074</v>
      </c>
      <c r="D657">
        <v>2178</v>
      </c>
      <c r="E657" t="s">
        <v>207</v>
      </c>
      <c r="F657" t="s">
        <v>77</v>
      </c>
      <c r="G657" t="s">
        <v>11</v>
      </c>
      <c r="H657" t="s">
        <v>12</v>
      </c>
      <c r="I657">
        <v>1962</v>
      </c>
    </row>
    <row r="658" spans="1:9" x14ac:dyDescent="0.35">
      <c r="A658">
        <v>146803</v>
      </c>
      <c r="B658" s="12">
        <v>42744.719155092593</v>
      </c>
      <c r="C658" s="12">
        <v>42744.72550925926</v>
      </c>
      <c r="D658">
        <v>548</v>
      </c>
      <c r="E658" t="s">
        <v>146</v>
      </c>
      <c r="F658" t="s">
        <v>288</v>
      </c>
      <c r="G658" t="s">
        <v>11</v>
      </c>
      <c r="H658" t="s">
        <v>12</v>
      </c>
      <c r="I658">
        <v>1974</v>
      </c>
    </row>
    <row r="659" spans="1:9" x14ac:dyDescent="0.35">
      <c r="A659">
        <v>3184895</v>
      </c>
      <c r="B659" s="12">
        <v>42847.812060185184</v>
      </c>
      <c r="C659" s="12">
        <v>42847.819374999999</v>
      </c>
      <c r="D659">
        <v>631</v>
      </c>
      <c r="E659" t="s">
        <v>317</v>
      </c>
      <c r="F659" t="s">
        <v>230</v>
      </c>
      <c r="G659" t="s">
        <v>11</v>
      </c>
      <c r="H659" t="s">
        <v>12</v>
      </c>
      <c r="I659">
        <v>1968</v>
      </c>
    </row>
    <row r="660" spans="1:9" x14ac:dyDescent="0.35">
      <c r="A660">
        <v>5619352</v>
      </c>
      <c r="B660" s="12">
        <v>42896.484965277778</v>
      </c>
      <c r="C660" s="12">
        <v>42896.493009259262</v>
      </c>
      <c r="D660">
        <v>694</v>
      </c>
      <c r="E660" t="s">
        <v>113</v>
      </c>
      <c r="F660" t="s">
        <v>112</v>
      </c>
      <c r="G660" t="s">
        <v>11</v>
      </c>
      <c r="H660" t="s">
        <v>18</v>
      </c>
      <c r="I660">
        <v>1968</v>
      </c>
    </row>
    <row r="661" spans="1:9" x14ac:dyDescent="0.35">
      <c r="A661">
        <v>1831535</v>
      </c>
      <c r="B661" s="12">
        <v>42805.510775462964</v>
      </c>
      <c r="C661" s="12">
        <v>42805.517175925925</v>
      </c>
      <c r="D661">
        <v>552</v>
      </c>
      <c r="E661" t="s">
        <v>233</v>
      </c>
      <c r="F661" t="s">
        <v>346</v>
      </c>
      <c r="G661" t="s">
        <v>11</v>
      </c>
      <c r="H661" t="s">
        <v>12</v>
      </c>
      <c r="I661">
        <v>1992</v>
      </c>
    </row>
    <row r="662" spans="1:9" x14ac:dyDescent="0.35">
      <c r="A662">
        <v>5111514</v>
      </c>
      <c r="B662" s="12">
        <v>42887.555925925924</v>
      </c>
      <c r="C662" s="12">
        <v>42887.557384259257</v>
      </c>
      <c r="D662">
        <v>125</v>
      </c>
      <c r="E662" t="s">
        <v>207</v>
      </c>
      <c r="F662" t="s">
        <v>425</v>
      </c>
      <c r="G662" t="s">
        <v>11</v>
      </c>
      <c r="H662" t="s">
        <v>12</v>
      </c>
      <c r="I662">
        <v>1987</v>
      </c>
    </row>
    <row r="663" spans="1:9" x14ac:dyDescent="0.35">
      <c r="A663">
        <v>5797505</v>
      </c>
      <c r="B663" s="12">
        <v>42899.554872685185</v>
      </c>
      <c r="C663" s="12">
        <v>42899.560011574074</v>
      </c>
      <c r="D663">
        <v>444</v>
      </c>
      <c r="E663" t="s">
        <v>84</v>
      </c>
      <c r="F663" t="s">
        <v>98</v>
      </c>
      <c r="G663" t="s">
        <v>11</v>
      </c>
      <c r="H663" t="s">
        <v>12</v>
      </c>
      <c r="I663">
        <v>1978</v>
      </c>
    </row>
    <row r="664" spans="1:9" x14ac:dyDescent="0.35">
      <c r="A664">
        <v>2010334</v>
      </c>
      <c r="B664" s="12">
        <v>42817.645613425928</v>
      </c>
      <c r="C664" s="12">
        <v>42817.656180555554</v>
      </c>
      <c r="D664">
        <v>912</v>
      </c>
      <c r="E664" t="s">
        <v>94</v>
      </c>
      <c r="F664" t="s">
        <v>390</v>
      </c>
      <c r="G664" t="s">
        <v>11</v>
      </c>
      <c r="H664" t="s">
        <v>12</v>
      </c>
      <c r="I664">
        <v>1978</v>
      </c>
    </row>
    <row r="665" spans="1:9" x14ac:dyDescent="0.35">
      <c r="A665">
        <v>3447958</v>
      </c>
      <c r="B665" s="12">
        <v>42853.777673611112</v>
      </c>
      <c r="C665" s="12">
        <v>42853.784143518518</v>
      </c>
      <c r="D665">
        <v>559</v>
      </c>
      <c r="E665" t="s">
        <v>9</v>
      </c>
      <c r="F665" t="s">
        <v>393</v>
      </c>
      <c r="G665" t="s">
        <v>11</v>
      </c>
      <c r="H665" t="s">
        <v>12</v>
      </c>
      <c r="I665">
        <v>1990</v>
      </c>
    </row>
    <row r="666" spans="1:9" x14ac:dyDescent="0.35">
      <c r="A666">
        <v>2854090</v>
      </c>
      <c r="B666" s="12">
        <v>42840.663946759261</v>
      </c>
      <c r="C666" s="12">
        <v>42840.669421296298</v>
      </c>
      <c r="D666">
        <v>472</v>
      </c>
      <c r="E666" t="s">
        <v>217</v>
      </c>
      <c r="F666" t="s">
        <v>177</v>
      </c>
      <c r="G666" t="s">
        <v>11</v>
      </c>
      <c r="H666" t="s">
        <v>12</v>
      </c>
      <c r="I666">
        <v>1966</v>
      </c>
    </row>
    <row r="667" spans="1:9" x14ac:dyDescent="0.35">
      <c r="A667">
        <v>3795615</v>
      </c>
      <c r="B667" s="12">
        <v>42860.010254629633</v>
      </c>
      <c r="C667" s="12">
        <v>42860.026956018519</v>
      </c>
      <c r="D667">
        <v>1443</v>
      </c>
      <c r="E667" t="s">
        <v>344</v>
      </c>
      <c r="F667" t="s">
        <v>449</v>
      </c>
      <c r="G667" t="s">
        <v>11</v>
      </c>
      <c r="H667" t="s">
        <v>18</v>
      </c>
      <c r="I667">
        <v>1983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5CD47-18A2-47E0-BD08-D4872D2FF741}">
  <dimension ref="A1:M667"/>
  <sheetViews>
    <sheetView topLeftCell="C1" workbookViewId="0">
      <pane ySplit="1" topLeftCell="A224" activePane="bottomLeft" state="frozen"/>
      <selection activeCell="C1" sqref="C1"/>
      <selection pane="bottomLeft" activeCell="E221" sqref="E221"/>
    </sheetView>
  </sheetViews>
  <sheetFormatPr defaultRowHeight="14.5" x14ac:dyDescent="0.35"/>
  <cols>
    <col min="1" max="1" width="32.1796875" customWidth="1"/>
    <col min="2" max="2" width="43.81640625" customWidth="1"/>
    <col min="3" max="3" width="43.6328125" bestFit="1" customWidth="1"/>
    <col min="4" max="4" width="18.453125" style="13" customWidth="1"/>
    <col min="5" max="5" width="18.453125" customWidth="1"/>
    <col min="6" max="6" width="15.54296875" style="13" bestFit="1" customWidth="1"/>
  </cols>
  <sheetData>
    <row r="1" spans="1:13" x14ac:dyDescent="0.35">
      <c r="A1" s="2" t="s">
        <v>4</v>
      </c>
      <c r="B1" s="2" t="s">
        <v>5</v>
      </c>
      <c r="C1" s="2" t="s">
        <v>452</v>
      </c>
      <c r="D1" s="13" t="s">
        <v>1</v>
      </c>
      <c r="E1" t="s">
        <v>495</v>
      </c>
      <c r="F1" s="13" t="s">
        <v>2</v>
      </c>
      <c r="G1" t="s">
        <v>496</v>
      </c>
    </row>
    <row r="2" spans="1:13" x14ac:dyDescent="0.35">
      <c r="A2" s="1" t="s">
        <v>21</v>
      </c>
      <c r="B2" s="23" t="s">
        <v>22</v>
      </c>
      <c r="C2" t="str">
        <f>CONCATENATE(A2, " ", "to"," ", B2)</f>
        <v>State St &amp; Smith St to Bond St &amp; Fulton St</v>
      </c>
      <c r="D2" s="13">
        <v>42897.62158564815</v>
      </c>
      <c r="E2" s="12" t="str">
        <f>TEXT(DATEVALUE(TEXT(D2,"dd-mm-yyy")),"DD-MM-YYY")</f>
        <v>11-06-2017</v>
      </c>
      <c r="F2" s="13">
        <v>42897.630798611113</v>
      </c>
      <c r="G2" s="13">
        <f>F2-D2</f>
        <v>9.2129629629198462E-3</v>
      </c>
    </row>
    <row r="3" spans="1:13" x14ac:dyDescent="0.35">
      <c r="A3" s="1" t="s">
        <v>23</v>
      </c>
      <c r="B3" s="1" t="s">
        <v>24</v>
      </c>
      <c r="C3" t="str">
        <f t="shared" ref="C3:C66" si="0">CONCATENATE(A3, " ", "to"," ", B3)</f>
        <v>Front St &amp; Gold St to Lafayette Ave &amp; Fort Greene Pl</v>
      </c>
      <c r="D3" s="13">
        <v>42866.645960648151</v>
      </c>
      <c r="E3" s="12" t="str">
        <f t="shared" ref="E3:E66" si="1">TEXT(DATEVALUE(TEXT(D3,"dd-mm-yyy")),"DD-MM-YYY")</f>
        <v>11-05-2017</v>
      </c>
      <c r="F3" s="13">
        <v>42866.653969907406</v>
      </c>
      <c r="G3" s="13">
        <f t="shared" ref="G3:G66" si="2">F3-D3</f>
        <v>8.0092592543223873E-3</v>
      </c>
    </row>
    <row r="4" spans="1:13" x14ac:dyDescent="0.35">
      <c r="A4" s="1" t="s">
        <v>25</v>
      </c>
      <c r="B4" s="1" t="s">
        <v>26</v>
      </c>
      <c r="C4" t="str">
        <f t="shared" si="0"/>
        <v>E 89 St &amp; York Ave to Broadway &amp; Battery Pl</v>
      </c>
      <c r="D4" s="13">
        <v>42823.560023148151</v>
      </c>
      <c r="E4" s="12" t="str">
        <f t="shared" si="1"/>
        <v>29-03-2017</v>
      </c>
      <c r="F4" s="13">
        <v>42823.575358796297</v>
      </c>
      <c r="G4" s="13">
        <f t="shared" si="2"/>
        <v>1.5335648145992309E-2</v>
      </c>
      <c r="K4" s="14"/>
      <c r="L4" s="15"/>
      <c r="M4" s="16"/>
    </row>
    <row r="5" spans="1:13" x14ac:dyDescent="0.35">
      <c r="A5" s="1" t="s">
        <v>27</v>
      </c>
      <c r="B5" s="1" t="s">
        <v>27</v>
      </c>
      <c r="C5" t="str">
        <f t="shared" si="0"/>
        <v>Central Park S &amp; 6 Ave to Central Park S &amp; 6 Ave</v>
      </c>
      <c r="D5" s="13">
        <v>42863.824513888889</v>
      </c>
      <c r="E5" s="12" t="str">
        <f t="shared" si="1"/>
        <v>08-05-2017</v>
      </c>
      <c r="F5" s="13">
        <v>42863.832650462966</v>
      </c>
      <c r="G5" s="13">
        <f t="shared" si="2"/>
        <v>8.1365740770706907E-3</v>
      </c>
      <c r="K5" s="17"/>
      <c r="L5" s="18"/>
      <c r="M5" s="19"/>
    </row>
    <row r="6" spans="1:13" x14ac:dyDescent="0.35">
      <c r="A6" s="1" t="s">
        <v>29</v>
      </c>
      <c r="B6" s="1" t="s">
        <v>30</v>
      </c>
      <c r="C6" t="str">
        <f t="shared" si="0"/>
        <v>E 3 St &amp; 1 Ave to E 25 St &amp; 2 Ave</v>
      </c>
      <c r="D6" s="13">
        <v>42907.325879629629</v>
      </c>
      <c r="E6" s="12" t="str">
        <f t="shared" si="1"/>
        <v>21-06-2017</v>
      </c>
      <c r="F6" s="13">
        <v>42907.329699074071</v>
      </c>
      <c r="G6" s="13">
        <f t="shared" si="2"/>
        <v>3.8194444423425011E-3</v>
      </c>
      <c r="K6" s="17"/>
      <c r="L6" s="18"/>
      <c r="M6" s="19"/>
    </row>
    <row r="7" spans="1:13" x14ac:dyDescent="0.35">
      <c r="A7" s="1" t="s">
        <v>31</v>
      </c>
      <c r="B7" s="1" t="s">
        <v>32</v>
      </c>
      <c r="C7" t="str">
        <f t="shared" si="0"/>
        <v>Bank St &amp; Washington St to Little West St &amp; 1 Pl</v>
      </c>
      <c r="D7" s="13">
        <v>42788.788472222222</v>
      </c>
      <c r="E7" s="12" t="str">
        <f t="shared" si="1"/>
        <v>22-02-2017</v>
      </c>
      <c r="F7" s="13">
        <v>42788.800034722219</v>
      </c>
      <c r="G7" s="13">
        <f t="shared" si="2"/>
        <v>1.1562499996216502E-2</v>
      </c>
      <c r="K7" s="17"/>
      <c r="L7" s="18"/>
      <c r="M7" s="19"/>
    </row>
    <row r="8" spans="1:13" x14ac:dyDescent="0.35">
      <c r="A8" s="1" t="s">
        <v>33</v>
      </c>
      <c r="B8" s="1" t="s">
        <v>34</v>
      </c>
      <c r="C8" t="str">
        <f t="shared" si="0"/>
        <v>Front St &amp; Maiden Ln to Liberty St &amp; Broadway</v>
      </c>
      <c r="D8" s="13">
        <v>42800.682557870372</v>
      </c>
      <c r="E8" s="12" t="str">
        <f t="shared" si="1"/>
        <v>06-03-2017</v>
      </c>
      <c r="F8" s="13">
        <v>42800.688090277778</v>
      </c>
      <c r="G8" s="13">
        <f t="shared" si="2"/>
        <v>5.5324074055533856E-3</v>
      </c>
      <c r="K8" s="17"/>
      <c r="L8" s="18"/>
      <c r="M8" s="19"/>
    </row>
    <row r="9" spans="1:13" x14ac:dyDescent="0.35">
      <c r="A9" s="1" t="s">
        <v>35</v>
      </c>
      <c r="B9" s="1" t="s">
        <v>36</v>
      </c>
      <c r="C9" t="str">
        <f t="shared" si="0"/>
        <v>E 10 St &amp; 5 Ave to Columbus Ave &amp; W 72 St</v>
      </c>
      <c r="D9" s="13">
        <v>42801.321111111109</v>
      </c>
      <c r="E9" s="12" t="str">
        <f t="shared" si="1"/>
        <v>07-03-2017</v>
      </c>
      <c r="F9" s="13">
        <v>42801.367847222224</v>
      </c>
      <c r="G9" s="13">
        <f t="shared" si="2"/>
        <v>4.6736111115023959E-2</v>
      </c>
      <c r="K9" s="17"/>
      <c r="L9" s="18"/>
      <c r="M9" s="19"/>
    </row>
    <row r="10" spans="1:13" x14ac:dyDescent="0.35">
      <c r="A10" s="1" t="s">
        <v>37</v>
      </c>
      <c r="B10" s="1" t="s">
        <v>38</v>
      </c>
      <c r="C10" t="str">
        <f t="shared" si="0"/>
        <v>1 Ave &amp; E 68 St to E 47 St &amp; Park Ave</v>
      </c>
      <c r="D10" s="13">
        <v>42827.335138888891</v>
      </c>
      <c r="E10" s="12" t="str">
        <f t="shared" si="1"/>
        <v>02-04-2017</v>
      </c>
      <c r="F10" s="13">
        <v>42827.394537037035</v>
      </c>
      <c r="G10" s="13">
        <f t="shared" si="2"/>
        <v>5.9398148143372964E-2</v>
      </c>
      <c r="K10" s="17"/>
      <c r="L10" s="18"/>
      <c r="M10" s="19"/>
    </row>
    <row r="11" spans="1:13" x14ac:dyDescent="0.35">
      <c r="A11" s="1" t="s">
        <v>39</v>
      </c>
      <c r="B11" s="1" t="s">
        <v>40</v>
      </c>
      <c r="C11" t="str">
        <f t="shared" si="0"/>
        <v>N 11 St &amp; Wythe Ave to Bushwick Ave &amp; Powers St</v>
      </c>
      <c r="D11" s="13">
        <v>42795.959386574075</v>
      </c>
      <c r="E11" s="12" t="str">
        <f t="shared" si="1"/>
        <v>01-03-2017</v>
      </c>
      <c r="F11" s="13">
        <v>42795.96297453704</v>
      </c>
      <c r="G11" s="13">
        <f t="shared" si="2"/>
        <v>3.5879629649571143E-3</v>
      </c>
      <c r="K11" s="17"/>
      <c r="L11" s="18"/>
      <c r="M11" s="19"/>
    </row>
    <row r="12" spans="1:13" x14ac:dyDescent="0.35">
      <c r="A12" s="1" t="s">
        <v>41</v>
      </c>
      <c r="B12" s="1" t="s">
        <v>42</v>
      </c>
      <c r="C12" t="str">
        <f t="shared" si="0"/>
        <v>E 17 St &amp; Broadway to W 17 St &amp; 8 Ave</v>
      </c>
      <c r="D12" s="13">
        <v>42827.609259259261</v>
      </c>
      <c r="E12" s="12" t="str">
        <f t="shared" si="1"/>
        <v>02-04-2017</v>
      </c>
      <c r="F12" s="13">
        <v>42827.622361111113</v>
      </c>
      <c r="G12" s="13">
        <f t="shared" si="2"/>
        <v>1.3101851851388346E-2</v>
      </c>
      <c r="K12" s="17"/>
      <c r="L12" s="18"/>
      <c r="M12" s="19"/>
    </row>
    <row r="13" spans="1:13" x14ac:dyDescent="0.35">
      <c r="A13" s="1" t="s">
        <v>21</v>
      </c>
      <c r="B13" s="1" t="s">
        <v>43</v>
      </c>
      <c r="C13" t="str">
        <f t="shared" si="0"/>
        <v>State St &amp; Smith St to Johnson St &amp; Gold St</v>
      </c>
      <c r="D13" s="13">
        <v>42838.569895833331</v>
      </c>
      <c r="E13" s="12" t="str">
        <f t="shared" si="1"/>
        <v>13-04-2017</v>
      </c>
      <c r="F13" s="13">
        <v>42838.573599537034</v>
      </c>
      <c r="G13" s="13">
        <f t="shared" si="2"/>
        <v>3.7037037036498077E-3</v>
      </c>
      <c r="K13" s="17"/>
      <c r="L13" s="18"/>
      <c r="M13" s="19"/>
    </row>
    <row r="14" spans="1:13" x14ac:dyDescent="0.35">
      <c r="A14" s="1" t="s">
        <v>44</v>
      </c>
      <c r="B14" s="4" t="s">
        <v>490</v>
      </c>
      <c r="C14" t="str">
        <f t="shared" si="0"/>
        <v>E 2 St &amp; Avenue C to Trip da</v>
      </c>
      <c r="D14" s="13">
        <v>42852.977442129632</v>
      </c>
      <c r="E14" s="12" t="str">
        <f t="shared" si="1"/>
        <v>27-04-2017</v>
      </c>
      <c r="F14" s="13">
        <v>42853.00408564815</v>
      </c>
      <c r="G14" s="13">
        <f t="shared" si="2"/>
        <v>2.6643518518540077E-2</v>
      </c>
      <c r="K14" s="17"/>
      <c r="L14" s="18"/>
      <c r="M14" s="19"/>
    </row>
    <row r="15" spans="1:13" x14ac:dyDescent="0.35">
      <c r="A15" s="1" t="s">
        <v>46</v>
      </c>
      <c r="B15" s="1" t="s">
        <v>47</v>
      </c>
      <c r="C15" t="str">
        <f t="shared" si="0"/>
        <v>Central Park West &amp; W 76 St to E 72 St &amp; York Ave</v>
      </c>
      <c r="D15" s="13">
        <v>42779.653391203705</v>
      </c>
      <c r="E15" s="12" t="str">
        <f t="shared" si="1"/>
        <v>13-02-2017</v>
      </c>
      <c r="F15" s="13">
        <v>42779.666967592595</v>
      </c>
      <c r="G15" s="13">
        <f t="shared" si="2"/>
        <v>1.357638889021473E-2</v>
      </c>
      <c r="K15" s="17"/>
      <c r="L15" s="18"/>
      <c r="M15" s="19"/>
    </row>
    <row r="16" spans="1:13" x14ac:dyDescent="0.35">
      <c r="A16" s="1" t="s">
        <v>48</v>
      </c>
      <c r="B16" s="23" t="s">
        <v>49</v>
      </c>
      <c r="C16" t="str">
        <f t="shared" si="0"/>
        <v>W 22 St &amp; 8 Ave to W 45 St &amp; 6 Ave</v>
      </c>
      <c r="D16" s="13">
        <v>42794.810219907406</v>
      </c>
      <c r="E16" s="12" t="str">
        <f t="shared" si="1"/>
        <v>28-02-2017</v>
      </c>
      <c r="F16" s="13">
        <v>42794.81621527778</v>
      </c>
      <c r="G16" s="13">
        <f t="shared" si="2"/>
        <v>5.9953703748760745E-3</v>
      </c>
      <c r="K16" s="17"/>
      <c r="L16" s="18"/>
      <c r="M16" s="19"/>
    </row>
    <row r="17" spans="1:13" x14ac:dyDescent="0.35">
      <c r="A17" s="1" t="s">
        <v>50</v>
      </c>
      <c r="B17" s="1" t="s">
        <v>37</v>
      </c>
      <c r="C17" t="str">
        <f t="shared" si="0"/>
        <v>E 71 St &amp; 1 Ave to 1 Ave &amp; E 68 St</v>
      </c>
      <c r="D17" s="13">
        <v>42746.479513888888</v>
      </c>
      <c r="E17" s="12" t="str">
        <f t="shared" si="1"/>
        <v>11-01-2017</v>
      </c>
      <c r="F17" s="13">
        <v>42746.482812499999</v>
      </c>
      <c r="G17" s="13">
        <f t="shared" si="2"/>
        <v>3.2986111109494232E-3</v>
      </c>
      <c r="K17" s="17"/>
      <c r="L17" s="18"/>
      <c r="M17" s="19"/>
    </row>
    <row r="18" spans="1:13" x14ac:dyDescent="0.35">
      <c r="A18" s="1" t="s">
        <v>51</v>
      </c>
      <c r="B18" s="1" t="s">
        <v>52</v>
      </c>
      <c r="C18" t="str">
        <f t="shared" si="0"/>
        <v>University Pl &amp; E 14 St to Washington Pl &amp; Broadway</v>
      </c>
      <c r="D18" s="13">
        <v>42823.847037037034</v>
      </c>
      <c r="E18" s="12" t="str">
        <f t="shared" si="1"/>
        <v>29-03-2017</v>
      </c>
      <c r="F18" s="13">
        <v>42823.850081018521</v>
      </c>
      <c r="G18" s="13">
        <f t="shared" si="2"/>
        <v>3.0439814872806892E-3</v>
      </c>
      <c r="K18" s="17"/>
      <c r="L18" s="18"/>
      <c r="M18" s="19"/>
    </row>
    <row r="19" spans="1:13" x14ac:dyDescent="0.35">
      <c r="A19" s="1" t="s">
        <v>30</v>
      </c>
      <c r="B19" s="1" t="s">
        <v>9</v>
      </c>
      <c r="C19" t="str">
        <f t="shared" si="0"/>
        <v>E 25 St &amp; 2 Ave to Suffolk St &amp; Stanton St</v>
      </c>
      <c r="D19" s="13">
        <v>42909.890266203707</v>
      </c>
      <c r="E19" s="12" t="str">
        <f t="shared" si="1"/>
        <v>23-06-2017</v>
      </c>
      <c r="F19" s="13">
        <v>42909.896354166667</v>
      </c>
      <c r="G19" s="13">
        <f t="shared" si="2"/>
        <v>6.0879629600094631E-3</v>
      </c>
      <c r="K19" s="17"/>
      <c r="L19" s="18"/>
      <c r="M19" s="19"/>
    </row>
    <row r="20" spans="1:13" x14ac:dyDescent="0.35">
      <c r="A20" s="1" t="s">
        <v>53</v>
      </c>
      <c r="B20" s="1" t="s">
        <v>54</v>
      </c>
      <c r="C20" t="str">
        <f t="shared" si="0"/>
        <v>Dean St &amp; Hoyt St to Plaza St West &amp; Flatbush Ave</v>
      </c>
      <c r="D20" s="13">
        <v>42879.370509259257</v>
      </c>
      <c r="E20" s="12" t="str">
        <f t="shared" si="1"/>
        <v>24-05-2017</v>
      </c>
      <c r="F20" s="13">
        <v>42879.378125000003</v>
      </c>
      <c r="G20" s="13">
        <f t="shared" si="2"/>
        <v>7.6157407456776127E-3</v>
      </c>
      <c r="K20" s="17"/>
      <c r="L20" s="18"/>
      <c r="M20" s="19"/>
    </row>
    <row r="21" spans="1:13" x14ac:dyDescent="0.35">
      <c r="A21" s="1" t="s">
        <v>55</v>
      </c>
      <c r="B21" s="1" t="s">
        <v>56</v>
      </c>
      <c r="C21" t="str">
        <f t="shared" si="0"/>
        <v>Allen St &amp; Stanton St to Mott St &amp; Prince St</v>
      </c>
      <c r="D21" s="13">
        <v>42736.564340277779</v>
      </c>
      <c r="E21" s="12" t="str">
        <f t="shared" si="1"/>
        <v>01-01-2017</v>
      </c>
      <c r="F21" s="13">
        <v>42736.576354166667</v>
      </c>
      <c r="G21" s="13">
        <f t="shared" si="2"/>
        <v>1.2013888888759539E-2</v>
      </c>
      <c r="K21" s="20"/>
      <c r="L21" s="21"/>
      <c r="M21" s="22"/>
    </row>
    <row r="22" spans="1:13" x14ac:dyDescent="0.35">
      <c r="A22" s="1" t="s">
        <v>13</v>
      </c>
      <c r="B22" s="1" t="s">
        <v>37</v>
      </c>
      <c r="C22" t="str">
        <f t="shared" si="0"/>
        <v>Lexington Ave &amp; E 63 St to 1 Ave &amp; E 68 St</v>
      </c>
      <c r="D22" s="13">
        <v>42784.561898148146</v>
      </c>
      <c r="E22" s="12" t="str">
        <f t="shared" si="1"/>
        <v>18-02-2017</v>
      </c>
      <c r="F22" s="13">
        <v>42784.562858796293</v>
      </c>
      <c r="G22" s="13">
        <f t="shared" si="2"/>
        <v>9.6064814715646207E-4</v>
      </c>
    </row>
    <row r="23" spans="1:13" x14ac:dyDescent="0.35">
      <c r="A23" s="1" t="s">
        <v>57</v>
      </c>
      <c r="B23" s="1" t="s">
        <v>58</v>
      </c>
      <c r="C23" t="str">
        <f t="shared" si="0"/>
        <v>NYCBS Depot - SSP to Columbia St &amp; Degraw St</v>
      </c>
      <c r="D23" s="13">
        <v>42852.405960648146</v>
      </c>
      <c r="E23" s="12" t="str">
        <f t="shared" si="1"/>
        <v>27-04-2017</v>
      </c>
      <c r="F23" s="13">
        <v>42852.408333333333</v>
      </c>
      <c r="G23" s="13">
        <f t="shared" si="2"/>
        <v>2.3726851868559606E-3</v>
      </c>
    </row>
    <row r="24" spans="1:13" x14ac:dyDescent="0.35">
      <c r="A24" s="1" t="s">
        <v>59</v>
      </c>
      <c r="B24" s="1" t="s">
        <v>60</v>
      </c>
      <c r="C24" t="str">
        <f t="shared" si="0"/>
        <v>W 26 St &amp; 8 Ave to W 38 St &amp; 8 Ave</v>
      </c>
      <c r="D24" s="13">
        <v>42803.469201388885</v>
      </c>
      <c r="E24" s="12" t="str">
        <f t="shared" si="1"/>
        <v>09-03-2017</v>
      </c>
      <c r="F24" s="13">
        <v>42803.478506944448</v>
      </c>
      <c r="G24" s="13">
        <f t="shared" si="2"/>
        <v>9.30555556260515E-3</v>
      </c>
    </row>
    <row r="25" spans="1:13" x14ac:dyDescent="0.35">
      <c r="A25" s="1" t="s">
        <v>61</v>
      </c>
      <c r="B25" s="1" t="s">
        <v>56</v>
      </c>
      <c r="C25" t="str">
        <f t="shared" si="0"/>
        <v>Great Jones St to Mott St &amp; Prince St</v>
      </c>
      <c r="D25" s="13">
        <v>42833.569305555553</v>
      </c>
      <c r="E25" s="12" t="str">
        <f t="shared" si="1"/>
        <v>08-04-2017</v>
      </c>
      <c r="F25" s="13">
        <v>42833.586388888885</v>
      </c>
      <c r="G25" s="13">
        <f t="shared" si="2"/>
        <v>1.7083333332266193E-2</v>
      </c>
    </row>
    <row r="26" spans="1:13" x14ac:dyDescent="0.35">
      <c r="A26" s="1" t="s">
        <v>62</v>
      </c>
      <c r="B26" s="1" t="s">
        <v>63</v>
      </c>
      <c r="C26" t="str">
        <f t="shared" si="0"/>
        <v>W 43 St &amp; 10 Ave to 9 Ave &amp; W 45 St</v>
      </c>
      <c r="D26" s="13">
        <v>42841.733402777776</v>
      </c>
      <c r="E26" s="12" t="str">
        <f t="shared" si="1"/>
        <v>16-04-2017</v>
      </c>
      <c r="F26" s="13">
        <v>42841.75199074074</v>
      </c>
      <c r="G26" s="13">
        <f t="shared" si="2"/>
        <v>1.8587962964375038E-2</v>
      </c>
    </row>
    <row r="27" spans="1:13" x14ac:dyDescent="0.35">
      <c r="A27" s="1" t="s">
        <v>64</v>
      </c>
      <c r="B27" s="1" t="s">
        <v>65</v>
      </c>
      <c r="C27" t="str">
        <f t="shared" si="0"/>
        <v>Grand St &amp; Elizabeth St to Grand St &amp; Greene St</v>
      </c>
      <c r="D27" s="13">
        <v>42846.403634259259</v>
      </c>
      <c r="E27" s="12" t="str">
        <f t="shared" si="1"/>
        <v>21-04-2017</v>
      </c>
      <c r="F27" s="13">
        <v>42846.408750000002</v>
      </c>
      <c r="G27" s="13">
        <f t="shared" si="2"/>
        <v>5.1157407433493063E-3</v>
      </c>
    </row>
    <row r="28" spans="1:13" x14ac:dyDescent="0.35">
      <c r="A28" s="1" t="s">
        <v>66</v>
      </c>
      <c r="B28" s="1" t="s">
        <v>67</v>
      </c>
      <c r="C28" t="str">
        <f t="shared" si="0"/>
        <v>W 20 St &amp; 11 Ave to St Marks Pl &amp; 2 Ave</v>
      </c>
      <c r="D28" s="13">
        <v>42842.769016203703</v>
      </c>
      <c r="E28" s="12" t="str">
        <f t="shared" si="1"/>
        <v>17-04-2017</v>
      </c>
      <c r="F28" s="13">
        <v>42842.789270833331</v>
      </c>
      <c r="G28" s="13">
        <f t="shared" si="2"/>
        <v>2.025462962774327E-2</v>
      </c>
    </row>
    <row r="29" spans="1:13" x14ac:dyDescent="0.35">
      <c r="A29" s="1" t="s">
        <v>68</v>
      </c>
      <c r="B29" s="1" t="s">
        <v>69</v>
      </c>
      <c r="C29" t="str">
        <f t="shared" si="0"/>
        <v>Old Fulton St to Broadway &amp; E 14 St</v>
      </c>
      <c r="D29" s="13">
        <v>42819.501516203702</v>
      </c>
      <c r="E29" s="12" t="str">
        <f t="shared" si="1"/>
        <v>25-03-2017</v>
      </c>
      <c r="F29" s="13">
        <v>42819.506064814814</v>
      </c>
      <c r="G29" s="13">
        <f t="shared" si="2"/>
        <v>4.5486111121135764E-3</v>
      </c>
    </row>
    <row r="30" spans="1:13" x14ac:dyDescent="0.35">
      <c r="A30" s="1" t="s">
        <v>70</v>
      </c>
      <c r="B30" s="1" t="s">
        <v>71</v>
      </c>
      <c r="C30" t="str">
        <f t="shared" si="0"/>
        <v>Allen St &amp; Hester St to Rivington St &amp; Chrystie St</v>
      </c>
      <c r="D30" s="13">
        <v>42854.999120370368</v>
      </c>
      <c r="E30" s="12" t="str">
        <f t="shared" si="1"/>
        <v>29-04-2017</v>
      </c>
      <c r="F30" s="13">
        <v>42855.001608796294</v>
      </c>
      <c r="G30" s="13">
        <f t="shared" si="2"/>
        <v>2.488425925548654E-3</v>
      </c>
    </row>
    <row r="31" spans="1:13" x14ac:dyDescent="0.35">
      <c r="A31" s="1" t="s">
        <v>72</v>
      </c>
      <c r="B31" s="1" t="s">
        <v>73</v>
      </c>
      <c r="C31" t="str">
        <f t="shared" si="0"/>
        <v>E 55 St &amp; 3 Ave to Milton St &amp; Franklin St</v>
      </c>
      <c r="D31" s="13">
        <v>42892.474652777775</v>
      </c>
      <c r="E31" s="12" t="str">
        <f t="shared" si="1"/>
        <v>06-06-2017</v>
      </c>
      <c r="F31" s="13">
        <v>42892.477037037039</v>
      </c>
      <c r="G31" s="13">
        <f t="shared" si="2"/>
        <v>2.384259263635613E-3</v>
      </c>
    </row>
    <row r="32" spans="1:13" x14ac:dyDescent="0.35">
      <c r="A32" s="1" t="s">
        <v>74</v>
      </c>
      <c r="B32" s="1" t="s">
        <v>75</v>
      </c>
      <c r="C32" t="str">
        <f t="shared" si="0"/>
        <v>8 Ave &amp; W 52 St to W 54 St &amp; 9 Ave</v>
      </c>
      <c r="D32" s="13">
        <v>42846.756493055553</v>
      </c>
      <c r="E32" s="12" t="str">
        <f t="shared" si="1"/>
        <v>21-04-2017</v>
      </c>
      <c r="F32" s="13">
        <v>42846.759895833333</v>
      </c>
      <c r="G32" s="13">
        <f t="shared" si="2"/>
        <v>3.4027777801384218E-3</v>
      </c>
    </row>
    <row r="33" spans="1:7" x14ac:dyDescent="0.35">
      <c r="A33" s="1" t="s">
        <v>76</v>
      </c>
      <c r="B33" s="1" t="s">
        <v>41</v>
      </c>
      <c r="C33" t="str">
        <f t="shared" si="0"/>
        <v>Broadway &amp; W 29 St to E 17 St &amp; Broadway</v>
      </c>
      <c r="D33" s="13">
        <v>42817.774375000001</v>
      </c>
      <c r="E33" s="12" t="str">
        <f t="shared" si="1"/>
        <v>23-03-2017</v>
      </c>
      <c r="F33" s="13">
        <v>42817.78502314815</v>
      </c>
      <c r="G33" s="13">
        <f t="shared" si="2"/>
        <v>1.0648148148902692E-2</v>
      </c>
    </row>
    <row r="34" spans="1:7" x14ac:dyDescent="0.35">
      <c r="A34" s="1" t="s">
        <v>77</v>
      </c>
      <c r="B34" s="1" t="s">
        <v>27</v>
      </c>
      <c r="C34" t="str">
        <f t="shared" si="0"/>
        <v>Cathedral Pkwy &amp; Broadway to Central Park S &amp; 6 Ave</v>
      </c>
      <c r="D34" s="13">
        <v>42857.905185185184</v>
      </c>
      <c r="E34" s="12" t="str">
        <f t="shared" si="1"/>
        <v>02-05-2017</v>
      </c>
      <c r="F34" s="13">
        <v>42857.936979166669</v>
      </c>
      <c r="G34" s="13">
        <f t="shared" si="2"/>
        <v>3.1793981484952383E-2</v>
      </c>
    </row>
    <row r="35" spans="1:7" x14ac:dyDescent="0.35">
      <c r="A35" s="1" t="s">
        <v>78</v>
      </c>
      <c r="B35" s="1" t="s">
        <v>78</v>
      </c>
      <c r="C35" t="str">
        <f t="shared" si="0"/>
        <v>Bayard St &amp; Baxter St to Bayard St &amp; Baxter St</v>
      </c>
      <c r="D35" s="13">
        <v>42791.457048611112</v>
      </c>
      <c r="E35" s="12" t="str">
        <f t="shared" si="1"/>
        <v>25-02-2017</v>
      </c>
      <c r="F35" s="13">
        <v>42791.460509259261</v>
      </c>
      <c r="G35" s="13">
        <f t="shared" si="2"/>
        <v>3.4606481494847685E-3</v>
      </c>
    </row>
    <row r="36" spans="1:7" x14ac:dyDescent="0.35">
      <c r="A36" s="1" t="s">
        <v>79</v>
      </c>
      <c r="B36" s="1" t="s">
        <v>80</v>
      </c>
      <c r="C36" t="str">
        <f t="shared" si="0"/>
        <v>Driggs Ave &amp; N Henry St to N 8 St &amp; Driggs Ave</v>
      </c>
      <c r="D36" s="13">
        <v>42908.786585648151</v>
      </c>
      <c r="E36" s="12" t="str">
        <f t="shared" si="1"/>
        <v>22-06-2017</v>
      </c>
      <c r="F36" s="13">
        <v>42908.802662037036</v>
      </c>
      <c r="G36" s="13">
        <f t="shared" si="2"/>
        <v>1.6076388885267079E-2</v>
      </c>
    </row>
    <row r="37" spans="1:7" x14ac:dyDescent="0.35">
      <c r="A37" s="1" t="s">
        <v>81</v>
      </c>
      <c r="B37" s="1" t="s">
        <v>82</v>
      </c>
      <c r="C37" t="str">
        <f t="shared" si="0"/>
        <v>Perry St &amp; Bleecker St to 8 Ave &amp; W 31 St</v>
      </c>
      <c r="D37" s="13">
        <v>42774.504745370374</v>
      </c>
      <c r="E37" s="12" t="str">
        <f t="shared" si="1"/>
        <v>08-02-2017</v>
      </c>
      <c r="F37" s="13">
        <v>42774.506030092591</v>
      </c>
      <c r="G37" s="13">
        <f t="shared" si="2"/>
        <v>1.2847222169511952E-3</v>
      </c>
    </row>
    <row r="38" spans="1:7" x14ac:dyDescent="0.35">
      <c r="A38" s="1" t="s">
        <v>83</v>
      </c>
      <c r="B38" s="1" t="s">
        <v>84</v>
      </c>
      <c r="C38" t="str">
        <f t="shared" si="0"/>
        <v>Broadway &amp; E 22 St to Pershing Square South</v>
      </c>
      <c r="D38" s="13">
        <v>42816.372719907406</v>
      </c>
      <c r="E38" s="12" t="str">
        <f t="shared" si="1"/>
        <v>22-03-2017</v>
      </c>
      <c r="F38" s="13">
        <v>42816.380011574074</v>
      </c>
      <c r="G38" s="13">
        <f t="shared" si="2"/>
        <v>7.291666668606922E-3</v>
      </c>
    </row>
    <row r="39" spans="1:7" x14ac:dyDescent="0.35">
      <c r="A39" s="1" t="s">
        <v>85</v>
      </c>
      <c r="B39" s="1" t="s">
        <v>86</v>
      </c>
      <c r="C39" t="str">
        <f t="shared" si="0"/>
        <v>Carmine St &amp; 6 Ave to W 13 St &amp; 7 Ave</v>
      </c>
      <c r="D39" s="13">
        <v>42763.689236111109</v>
      </c>
      <c r="E39" s="12" t="str">
        <f t="shared" si="1"/>
        <v>28-01-2017</v>
      </c>
      <c r="F39" s="13">
        <v>42763.704108796293</v>
      </c>
      <c r="G39" s="13">
        <f t="shared" si="2"/>
        <v>1.4872685183945578E-2</v>
      </c>
    </row>
    <row r="40" spans="1:7" x14ac:dyDescent="0.35">
      <c r="A40" s="1" t="s">
        <v>87</v>
      </c>
      <c r="B40" s="1" t="s">
        <v>88</v>
      </c>
      <c r="C40" t="str">
        <f t="shared" si="0"/>
        <v>Fulton St &amp; Clermont Ave to Hanson Pl &amp; Ashland Pl</v>
      </c>
      <c r="D40" s="13">
        <v>42896.585914351854</v>
      </c>
      <c r="E40" s="12" t="str">
        <f t="shared" si="1"/>
        <v>10-06-2017</v>
      </c>
      <c r="F40" s="13">
        <v>42896.586805555555</v>
      </c>
      <c r="G40" s="13">
        <f t="shared" si="2"/>
        <v>8.9120370103046298E-4</v>
      </c>
    </row>
    <row r="41" spans="1:7" x14ac:dyDescent="0.35">
      <c r="A41" s="1" t="s">
        <v>59</v>
      </c>
      <c r="B41" s="1" t="s">
        <v>89</v>
      </c>
      <c r="C41" t="str">
        <f t="shared" si="0"/>
        <v>W 26 St &amp; 8 Ave to Greenwich St &amp; W Houston St</v>
      </c>
      <c r="D41" s="13">
        <v>42894.309583333335</v>
      </c>
      <c r="E41" s="12" t="str">
        <f t="shared" si="1"/>
        <v>08-06-2017</v>
      </c>
      <c r="F41" s="13">
        <v>42894.313391203701</v>
      </c>
      <c r="G41" s="13">
        <f t="shared" si="2"/>
        <v>3.8078703655628487E-3</v>
      </c>
    </row>
    <row r="42" spans="1:7" x14ac:dyDescent="0.35">
      <c r="A42" s="1" t="s">
        <v>90</v>
      </c>
      <c r="B42" s="1" t="s">
        <v>38</v>
      </c>
      <c r="C42" t="str">
        <f t="shared" si="0"/>
        <v>Broadway &amp; W 56 St to E 47 St &amp; Park Ave</v>
      </c>
      <c r="D42" s="13">
        <v>42862.451643518521</v>
      </c>
      <c r="E42" s="12" t="str">
        <f t="shared" si="1"/>
        <v>07-05-2017</v>
      </c>
      <c r="F42" s="13">
        <v>42862.456064814818</v>
      </c>
      <c r="G42" s="13">
        <f t="shared" si="2"/>
        <v>4.4212962966412306E-3</v>
      </c>
    </row>
    <row r="43" spans="1:7" x14ac:dyDescent="0.35">
      <c r="A43" s="1" t="s">
        <v>91</v>
      </c>
      <c r="B43" s="1" t="s">
        <v>60</v>
      </c>
      <c r="C43" t="str">
        <f t="shared" si="0"/>
        <v>8 Ave &amp; W 16 St to W 38 St &amp; 8 Ave</v>
      </c>
      <c r="D43" s="13">
        <v>42835.314085648148</v>
      </c>
      <c r="E43" s="12" t="str">
        <f t="shared" si="1"/>
        <v>10-04-2017</v>
      </c>
      <c r="F43" s="13">
        <v>42835.320185185185</v>
      </c>
      <c r="G43" s="13">
        <f t="shared" si="2"/>
        <v>6.0995370367891155E-3</v>
      </c>
    </row>
    <row r="44" spans="1:7" x14ac:dyDescent="0.35">
      <c r="A44" s="1" t="s">
        <v>51</v>
      </c>
      <c r="B44" s="1" t="s">
        <v>92</v>
      </c>
      <c r="C44" t="str">
        <f t="shared" si="0"/>
        <v>University Pl &amp; E 14 St to W 13 St &amp; Hudson St</v>
      </c>
      <c r="D44" s="13">
        <v>42910.801203703704</v>
      </c>
      <c r="E44" s="12" t="str">
        <f t="shared" si="1"/>
        <v>24-06-2017</v>
      </c>
      <c r="F44" s="13">
        <v>42910.804768518516</v>
      </c>
      <c r="G44" s="13">
        <f t="shared" si="2"/>
        <v>3.5648148113978095E-3</v>
      </c>
    </row>
    <row r="45" spans="1:7" x14ac:dyDescent="0.35">
      <c r="A45" s="1" t="s">
        <v>93</v>
      </c>
      <c r="B45" s="1" t="s">
        <v>94</v>
      </c>
      <c r="C45" t="str">
        <f t="shared" si="0"/>
        <v>W 84 St &amp; Columbus Ave to W 104 St &amp; Amsterdam Ave</v>
      </c>
      <c r="D45" s="13">
        <v>42814.380902777775</v>
      </c>
      <c r="E45" s="12" t="str">
        <f t="shared" si="1"/>
        <v>20-03-2017</v>
      </c>
      <c r="F45" s="13">
        <v>42814.38453703704</v>
      </c>
      <c r="G45" s="13">
        <f t="shared" si="2"/>
        <v>3.6342592647997662E-3</v>
      </c>
    </row>
    <row r="46" spans="1:7" x14ac:dyDescent="0.35">
      <c r="A46" s="1" t="s">
        <v>95</v>
      </c>
      <c r="B46" s="1" t="s">
        <v>96</v>
      </c>
      <c r="C46" t="str">
        <f t="shared" si="0"/>
        <v>E 53 St &amp; Madison Ave to E 58 St &amp; 1 Ave</v>
      </c>
      <c r="D46" s="13">
        <v>42885.425196759257</v>
      </c>
      <c r="E46" s="12" t="str">
        <f t="shared" si="1"/>
        <v>30-05-2017</v>
      </c>
      <c r="F46" s="13">
        <v>42885.435081018521</v>
      </c>
      <c r="G46" s="13">
        <f t="shared" si="2"/>
        <v>9.8842592633445747E-3</v>
      </c>
    </row>
    <row r="47" spans="1:7" x14ac:dyDescent="0.35">
      <c r="A47" s="1" t="s">
        <v>97</v>
      </c>
      <c r="B47" s="1" t="s">
        <v>85</v>
      </c>
      <c r="C47" t="str">
        <f t="shared" si="0"/>
        <v>W 43 St &amp; 6 Ave to Carmine St &amp; 6 Ave</v>
      </c>
      <c r="D47" s="13">
        <v>42874.368969907409</v>
      </c>
      <c r="E47" s="12" t="str">
        <f t="shared" si="1"/>
        <v>19-05-2017</v>
      </c>
      <c r="F47" s="13">
        <v>42874.373981481483</v>
      </c>
      <c r="G47" s="13">
        <f t="shared" si="2"/>
        <v>5.0115740741603076E-3</v>
      </c>
    </row>
    <row r="48" spans="1:7" x14ac:dyDescent="0.35">
      <c r="A48" s="1" t="s">
        <v>98</v>
      </c>
      <c r="B48" s="1" t="s">
        <v>99</v>
      </c>
      <c r="C48" t="str">
        <f t="shared" si="0"/>
        <v>Broadway &amp; W 36 St to E 41 St &amp; Madison Ave</v>
      </c>
      <c r="D48" s="13">
        <v>42914.854120370372</v>
      </c>
      <c r="E48" s="12" t="str">
        <f t="shared" si="1"/>
        <v>28-06-2017</v>
      </c>
      <c r="F48" s="13">
        <v>42914.861111111109</v>
      </c>
      <c r="G48" s="13">
        <f t="shared" si="2"/>
        <v>6.9907407378195785E-3</v>
      </c>
    </row>
    <row r="49" spans="1:7" x14ac:dyDescent="0.35">
      <c r="A49" s="1" t="s">
        <v>100</v>
      </c>
      <c r="B49" s="1" t="s">
        <v>101</v>
      </c>
      <c r="C49" t="str">
        <f t="shared" si="0"/>
        <v>Cleveland Pl &amp; Spring St to S 5 Pl &amp; S 4 St</v>
      </c>
      <c r="D49" s="13">
        <v>42910.463356481479</v>
      </c>
      <c r="E49" s="12" t="str">
        <f t="shared" si="1"/>
        <v>24-06-2017</v>
      </c>
      <c r="F49" s="13">
        <v>42910.467418981483</v>
      </c>
      <c r="G49" s="13">
        <f t="shared" si="2"/>
        <v>4.062500003783498E-3</v>
      </c>
    </row>
    <row r="50" spans="1:7" x14ac:dyDescent="0.35">
      <c r="A50" s="1" t="s">
        <v>102</v>
      </c>
      <c r="B50" s="1" t="s">
        <v>103</v>
      </c>
      <c r="C50" t="str">
        <f t="shared" si="0"/>
        <v>E 45 St &amp; 3 Ave to W 34 St &amp; 11 Ave</v>
      </c>
      <c r="D50" s="13">
        <v>42842.810983796298</v>
      </c>
      <c r="E50" s="12" t="str">
        <f t="shared" si="1"/>
        <v>17-04-2017</v>
      </c>
      <c r="F50" s="13">
        <v>42842.820439814815</v>
      </c>
      <c r="G50" s="13">
        <f t="shared" si="2"/>
        <v>9.4560185170848854E-3</v>
      </c>
    </row>
    <row r="51" spans="1:7" x14ac:dyDescent="0.35">
      <c r="A51" s="1" t="s">
        <v>104</v>
      </c>
      <c r="B51" s="1" t="s">
        <v>105</v>
      </c>
      <c r="C51" t="str">
        <f t="shared" si="0"/>
        <v>Columbus Ave &amp; W 103 St to W 106 St &amp; Central Park West</v>
      </c>
      <c r="D51" s="13">
        <v>42891.516122685185</v>
      </c>
      <c r="E51" s="12" t="str">
        <f t="shared" si="1"/>
        <v>05-06-2017</v>
      </c>
      <c r="F51" s="13">
        <v>42891.52039351852</v>
      </c>
      <c r="G51" s="13">
        <f t="shared" si="2"/>
        <v>4.2708333348855376E-3</v>
      </c>
    </row>
    <row r="52" spans="1:7" x14ac:dyDescent="0.35">
      <c r="A52" s="1" t="s">
        <v>106</v>
      </c>
      <c r="B52" s="1" t="s">
        <v>107</v>
      </c>
      <c r="C52" t="str">
        <f t="shared" si="0"/>
        <v>E 39 St &amp; 3 Ave to Central Park North &amp; Adam Clayton Powell Blvd</v>
      </c>
      <c r="D52" s="13">
        <v>42761.527986111112</v>
      </c>
      <c r="E52" s="12" t="str">
        <f t="shared" si="1"/>
        <v>26-01-2017</v>
      </c>
      <c r="F52" s="13">
        <v>42761.546215277776</v>
      </c>
      <c r="G52" s="13">
        <f t="shared" si="2"/>
        <v>1.8229166664241347E-2</v>
      </c>
    </row>
    <row r="53" spans="1:7" x14ac:dyDescent="0.35">
      <c r="A53" s="1" t="s">
        <v>108</v>
      </c>
      <c r="B53" s="1" t="s">
        <v>109</v>
      </c>
      <c r="C53" t="str">
        <f t="shared" si="0"/>
        <v>Vesey Pl &amp; River Terrace to Mercer St &amp; Spring St</v>
      </c>
      <c r="D53" s="13">
        <v>42902.552314814813</v>
      </c>
      <c r="E53" s="12" t="str">
        <f t="shared" si="1"/>
        <v>16-06-2017</v>
      </c>
      <c r="F53" s="13">
        <v>42902.556064814817</v>
      </c>
      <c r="G53" s="13">
        <f t="shared" si="2"/>
        <v>3.7500000034924597E-3</v>
      </c>
    </row>
    <row r="54" spans="1:7" x14ac:dyDescent="0.35">
      <c r="A54" s="1" t="s">
        <v>110</v>
      </c>
      <c r="B54" s="1" t="s">
        <v>111</v>
      </c>
      <c r="C54" t="str">
        <f t="shared" si="0"/>
        <v>E 39 St &amp; 2 Ave to E 20 St &amp; FDR Drive</v>
      </c>
      <c r="D54" s="13">
        <v>42841.641469907408</v>
      </c>
      <c r="E54" s="12" t="str">
        <f t="shared" si="1"/>
        <v>16-04-2017</v>
      </c>
      <c r="F54" s="13">
        <v>42841.655740740738</v>
      </c>
      <c r="G54" s="13">
        <f t="shared" si="2"/>
        <v>1.4270833329646848E-2</v>
      </c>
    </row>
    <row r="55" spans="1:7" x14ac:dyDescent="0.35">
      <c r="A55" s="1" t="s">
        <v>112</v>
      </c>
      <c r="B55" s="1" t="s">
        <v>113</v>
      </c>
      <c r="C55" t="str">
        <f t="shared" si="0"/>
        <v>Washington St &amp; Gansevoort St to West St &amp; Chambers St</v>
      </c>
      <c r="D55" s="13">
        <v>42856.563668981478</v>
      </c>
      <c r="E55" s="12" t="str">
        <f t="shared" si="1"/>
        <v>01-05-2017</v>
      </c>
      <c r="F55" s="13">
        <v>42856.573877314811</v>
      </c>
      <c r="G55" s="13">
        <f t="shared" si="2"/>
        <v>1.0208333333139308E-2</v>
      </c>
    </row>
    <row r="56" spans="1:7" x14ac:dyDescent="0.35">
      <c r="A56" s="1" t="s">
        <v>114</v>
      </c>
      <c r="B56" s="1" t="s">
        <v>115</v>
      </c>
      <c r="C56" t="str">
        <f t="shared" si="0"/>
        <v>E 85 St &amp; 3 Ave to Spruce St &amp; Nassau St</v>
      </c>
      <c r="D56" s="13">
        <v>42794.752418981479</v>
      </c>
      <c r="E56" s="12" t="str">
        <f t="shared" si="1"/>
        <v>28-02-2017</v>
      </c>
      <c r="F56" s="13">
        <v>42794.757268518515</v>
      </c>
      <c r="G56" s="13">
        <f t="shared" si="2"/>
        <v>4.8495370356249623E-3</v>
      </c>
    </row>
    <row r="57" spans="1:7" x14ac:dyDescent="0.35">
      <c r="A57" s="1" t="s">
        <v>33</v>
      </c>
      <c r="B57" s="1" t="s">
        <v>68</v>
      </c>
      <c r="C57" t="str">
        <f t="shared" si="0"/>
        <v>Front St &amp; Maiden Ln to Old Fulton St</v>
      </c>
      <c r="D57" s="13">
        <v>42893.691620370373</v>
      </c>
      <c r="E57" s="12" t="str">
        <f t="shared" si="1"/>
        <v>07-06-2017</v>
      </c>
      <c r="F57" s="13">
        <v>42893.707326388889</v>
      </c>
      <c r="G57" s="13">
        <f t="shared" si="2"/>
        <v>1.5706018515629694E-2</v>
      </c>
    </row>
    <row r="58" spans="1:7" x14ac:dyDescent="0.35">
      <c r="A58" s="1" t="s">
        <v>116</v>
      </c>
      <c r="B58" s="1" t="s">
        <v>117</v>
      </c>
      <c r="C58" t="str">
        <f t="shared" si="0"/>
        <v>Avenue D &amp; E 12 St to E 15 St &amp; 3 Ave</v>
      </c>
      <c r="D58" s="13">
        <v>42875.883993055555</v>
      </c>
      <c r="E58" s="12" t="str">
        <f t="shared" si="1"/>
        <v>20-05-2017</v>
      </c>
      <c r="F58" s="13">
        <v>42875.893854166665</v>
      </c>
      <c r="G58" s="13">
        <f t="shared" si="2"/>
        <v>9.8611111097852699E-3</v>
      </c>
    </row>
    <row r="59" spans="1:7" x14ac:dyDescent="0.35">
      <c r="A59" s="1" t="s">
        <v>89</v>
      </c>
      <c r="B59" s="1" t="s">
        <v>118</v>
      </c>
      <c r="C59" t="str">
        <f t="shared" si="0"/>
        <v>Greenwich St &amp; W Houston St to 9 Ave &amp; W 28 St</v>
      </c>
      <c r="D59" s="13">
        <v>42894.713321759256</v>
      </c>
      <c r="E59" s="12" t="str">
        <f t="shared" si="1"/>
        <v>08-06-2017</v>
      </c>
      <c r="F59" s="13">
        <v>42894.723298611112</v>
      </c>
      <c r="G59" s="13">
        <f t="shared" si="2"/>
        <v>9.976851855753921E-3</v>
      </c>
    </row>
    <row r="60" spans="1:7" x14ac:dyDescent="0.35">
      <c r="A60" s="1" t="s">
        <v>119</v>
      </c>
      <c r="B60" s="1" t="s">
        <v>120</v>
      </c>
      <c r="C60" t="str">
        <f t="shared" si="0"/>
        <v>W 78 St &amp; Broadway to W 63 St &amp; Broadway</v>
      </c>
      <c r="D60" s="13">
        <v>42882.695289351854</v>
      </c>
      <c r="E60" s="12" t="str">
        <f t="shared" si="1"/>
        <v>27-05-2017</v>
      </c>
      <c r="F60" s="13">
        <v>42882.707175925927</v>
      </c>
      <c r="G60" s="13">
        <f t="shared" si="2"/>
        <v>1.1886574073287193E-2</v>
      </c>
    </row>
    <row r="61" spans="1:7" x14ac:dyDescent="0.35">
      <c r="A61" s="1" t="s">
        <v>27</v>
      </c>
      <c r="B61" s="1" t="s">
        <v>27</v>
      </c>
      <c r="C61" t="str">
        <f t="shared" si="0"/>
        <v>Central Park S &amp; 6 Ave to Central Park S &amp; 6 Ave</v>
      </c>
      <c r="D61" s="13">
        <v>42865.430821759262</v>
      </c>
      <c r="E61" s="12" t="str">
        <f t="shared" si="1"/>
        <v>10-05-2017</v>
      </c>
      <c r="F61" s="13">
        <v>42865.454027777778</v>
      </c>
      <c r="G61" s="13">
        <f t="shared" si="2"/>
        <v>2.3206018515338656E-2</v>
      </c>
    </row>
    <row r="62" spans="1:7" x14ac:dyDescent="0.35">
      <c r="A62" s="1" t="s">
        <v>121</v>
      </c>
      <c r="B62" s="1" t="s">
        <v>121</v>
      </c>
      <c r="C62" t="str">
        <f t="shared" si="0"/>
        <v>Pier 40 - Hudson River Park to Pier 40 - Hudson River Park</v>
      </c>
      <c r="D62" s="13">
        <v>42861.665277777778</v>
      </c>
      <c r="E62" s="12" t="str">
        <f t="shared" si="1"/>
        <v>06-05-2017</v>
      </c>
      <c r="F62" s="13">
        <v>42861.688391203701</v>
      </c>
      <c r="G62" s="13">
        <f t="shared" si="2"/>
        <v>2.3113425922929309E-2</v>
      </c>
    </row>
    <row r="63" spans="1:7" x14ac:dyDescent="0.35">
      <c r="A63" s="1" t="s">
        <v>122</v>
      </c>
      <c r="B63" s="1" t="s">
        <v>36</v>
      </c>
      <c r="C63" t="str">
        <f t="shared" si="0"/>
        <v>W 84 St &amp; Broadway to Columbus Ave &amp; W 72 St</v>
      </c>
      <c r="D63" s="13">
        <v>42876.350254629629</v>
      </c>
      <c r="E63" s="12" t="str">
        <f t="shared" si="1"/>
        <v>21-05-2017</v>
      </c>
      <c r="F63" s="13">
        <v>42876.358622685184</v>
      </c>
      <c r="G63" s="13">
        <f t="shared" si="2"/>
        <v>8.3680555544560775E-3</v>
      </c>
    </row>
    <row r="64" spans="1:7" x14ac:dyDescent="0.35">
      <c r="A64" s="1" t="s">
        <v>41</v>
      </c>
      <c r="B64" s="1" t="s">
        <v>123</v>
      </c>
      <c r="C64" t="str">
        <f t="shared" si="0"/>
        <v>E 17 St &amp; Broadway to Avenue D &amp; E 3 St</v>
      </c>
      <c r="D64" s="13">
        <v>42850.626423611109</v>
      </c>
      <c r="E64" s="12" t="str">
        <f t="shared" si="1"/>
        <v>25-04-2017</v>
      </c>
      <c r="F64" s="13">
        <v>42850.637604166666</v>
      </c>
      <c r="G64" s="13">
        <f t="shared" si="2"/>
        <v>1.1180555557075422E-2</v>
      </c>
    </row>
    <row r="65" spans="1:7" x14ac:dyDescent="0.35">
      <c r="A65" s="1" t="s">
        <v>27</v>
      </c>
      <c r="B65" s="1" t="s">
        <v>124</v>
      </c>
      <c r="C65" t="str">
        <f t="shared" si="0"/>
        <v>Central Park S &amp; 6 Ave to E 88 St &amp; 1 Ave</v>
      </c>
      <c r="D65" s="13">
        <v>42915.603738425925</v>
      </c>
      <c r="E65" s="12" t="str">
        <f t="shared" si="1"/>
        <v>29-06-2017</v>
      </c>
      <c r="F65" s="13">
        <v>42915.62605324074</v>
      </c>
      <c r="G65" s="13">
        <f t="shared" si="2"/>
        <v>2.2314814814308193E-2</v>
      </c>
    </row>
    <row r="66" spans="1:7" x14ac:dyDescent="0.35">
      <c r="A66" s="1" t="s">
        <v>125</v>
      </c>
      <c r="B66" s="1" t="s">
        <v>126</v>
      </c>
      <c r="C66" t="str">
        <f t="shared" si="0"/>
        <v>Allen St &amp; Rivington St to Stanton St &amp; Chrystie St</v>
      </c>
      <c r="D66" s="13">
        <v>42879.355682870373</v>
      </c>
      <c r="E66" s="12" t="str">
        <f t="shared" si="1"/>
        <v>24-05-2017</v>
      </c>
      <c r="F66" s="13">
        <v>42879.38</v>
      </c>
      <c r="G66" s="13">
        <f t="shared" si="2"/>
        <v>2.4317129624250811E-2</v>
      </c>
    </row>
    <row r="67" spans="1:7" x14ac:dyDescent="0.35">
      <c r="A67" s="1" t="s">
        <v>127</v>
      </c>
      <c r="B67" s="1" t="s">
        <v>128</v>
      </c>
      <c r="C67" t="str">
        <f t="shared" ref="C67:C130" si="3">CONCATENATE(A67, " ", "to"," ", B67)</f>
        <v>E 59 St &amp; Madison Ave to W 14 St &amp; The High Line</v>
      </c>
      <c r="D67" s="13">
        <v>42903.338159722225</v>
      </c>
      <c r="E67" s="12" t="str">
        <f t="shared" ref="E67:E130" si="4">TEXT(DATEVALUE(TEXT(D67,"dd-mm-yyy")),"DD-MM-YYY")</f>
        <v>17-06-2017</v>
      </c>
      <c r="F67" s="13">
        <v>42903.358148148145</v>
      </c>
      <c r="G67" s="13">
        <f t="shared" ref="G67:G130" si="5">F67-D67</f>
        <v>1.9988425920018926E-2</v>
      </c>
    </row>
    <row r="68" spans="1:7" x14ac:dyDescent="0.35">
      <c r="A68" s="1" t="s">
        <v>84</v>
      </c>
      <c r="B68" s="1" t="s">
        <v>30</v>
      </c>
      <c r="C68" t="str">
        <f t="shared" si="3"/>
        <v>Pershing Square South to E 25 St &amp; 2 Ave</v>
      </c>
      <c r="D68" s="13">
        <v>42866.377291666664</v>
      </c>
      <c r="E68" s="12" t="str">
        <f t="shared" si="4"/>
        <v>11-05-2017</v>
      </c>
      <c r="F68" s="13">
        <v>42866.381203703706</v>
      </c>
      <c r="G68" s="13">
        <f t="shared" si="5"/>
        <v>3.912037042027805E-3</v>
      </c>
    </row>
    <row r="69" spans="1:7" x14ac:dyDescent="0.35">
      <c r="A69" s="1" t="s">
        <v>126</v>
      </c>
      <c r="B69" s="1" t="s">
        <v>129</v>
      </c>
      <c r="C69" t="str">
        <f t="shared" si="3"/>
        <v>Stanton St &amp; Chrystie St to MacDougal St &amp; Prince St</v>
      </c>
      <c r="D69" s="13">
        <v>42740.604745370372</v>
      </c>
      <c r="E69" s="12" t="str">
        <f t="shared" si="4"/>
        <v>05-01-2017</v>
      </c>
      <c r="F69" s="13">
        <v>42740.612847222219</v>
      </c>
      <c r="G69" s="13">
        <f t="shared" si="5"/>
        <v>8.1018518467317335E-3</v>
      </c>
    </row>
    <row r="70" spans="1:7" x14ac:dyDescent="0.35">
      <c r="A70" s="1" t="s">
        <v>117</v>
      </c>
      <c r="B70" s="1" t="s">
        <v>130</v>
      </c>
      <c r="C70" t="str">
        <f t="shared" si="3"/>
        <v>E 15 St &amp; 3 Ave to E 14 St &amp; Avenue B</v>
      </c>
      <c r="D70" s="13">
        <v>42823.72488425926</v>
      </c>
      <c r="E70" s="12" t="str">
        <f t="shared" si="4"/>
        <v>29-03-2017</v>
      </c>
      <c r="F70" s="13">
        <v>42823.736435185187</v>
      </c>
      <c r="G70" s="13">
        <f t="shared" si="5"/>
        <v>1.1550925926712807E-2</v>
      </c>
    </row>
    <row r="71" spans="1:7" x14ac:dyDescent="0.35">
      <c r="A71" s="1" t="s">
        <v>131</v>
      </c>
      <c r="B71" s="1" t="s">
        <v>132</v>
      </c>
      <c r="C71" t="str">
        <f t="shared" si="3"/>
        <v>Front St &amp; Washington St to Clark St &amp; Henry St</v>
      </c>
      <c r="D71" s="13">
        <v>42840.675486111111</v>
      </c>
      <c r="E71" s="12" t="str">
        <f t="shared" si="4"/>
        <v>15-04-2017</v>
      </c>
      <c r="F71" s="13">
        <v>42840.676689814813</v>
      </c>
      <c r="G71" s="13">
        <f t="shared" si="5"/>
        <v>1.2037037013215013E-3</v>
      </c>
    </row>
    <row r="72" spans="1:7" x14ac:dyDescent="0.35">
      <c r="A72" s="1" t="s">
        <v>133</v>
      </c>
      <c r="B72" s="1" t="s">
        <v>84</v>
      </c>
      <c r="C72" t="str">
        <f t="shared" si="3"/>
        <v>Broadway &amp; W 51 St to Pershing Square South</v>
      </c>
      <c r="D72" s="13">
        <v>42800.66815972222</v>
      </c>
      <c r="E72" s="12" t="str">
        <f t="shared" si="4"/>
        <v>06-03-2017</v>
      </c>
      <c r="F72" s="13">
        <v>42800.683668981481</v>
      </c>
      <c r="G72" s="13">
        <f t="shared" si="5"/>
        <v>1.5509259261307307E-2</v>
      </c>
    </row>
    <row r="73" spans="1:7" x14ac:dyDescent="0.35">
      <c r="A73" s="1" t="s">
        <v>134</v>
      </c>
      <c r="B73" s="1" t="s">
        <v>135</v>
      </c>
      <c r="C73" t="str">
        <f t="shared" si="3"/>
        <v>Duane St &amp; Greenwich St to W 16 St &amp; The High Line</v>
      </c>
      <c r="D73" s="13">
        <v>42752.279988425929</v>
      </c>
      <c r="E73" s="12" t="str">
        <f t="shared" si="4"/>
        <v>17-01-2017</v>
      </c>
      <c r="F73" s="13">
        <v>42752.286006944443</v>
      </c>
      <c r="G73" s="13">
        <f t="shared" si="5"/>
        <v>6.018518513883464E-3</v>
      </c>
    </row>
    <row r="74" spans="1:7" x14ac:dyDescent="0.35">
      <c r="A74" s="1" t="s">
        <v>136</v>
      </c>
      <c r="B74" s="1" t="s">
        <v>137</v>
      </c>
      <c r="C74" t="str">
        <f t="shared" si="3"/>
        <v>Leonard St &amp; Maujer St to Myrtle Ave &amp; Lewis Ave</v>
      </c>
      <c r="D74" s="13">
        <v>42755.792384259257</v>
      </c>
      <c r="E74" s="12" t="str">
        <f t="shared" si="4"/>
        <v>20-01-2017</v>
      </c>
      <c r="F74" s="13">
        <v>42755.796203703707</v>
      </c>
      <c r="G74" s="13">
        <f t="shared" si="5"/>
        <v>3.8194444496184587E-3</v>
      </c>
    </row>
    <row r="75" spans="1:7" x14ac:dyDescent="0.35">
      <c r="A75" s="1" t="s">
        <v>138</v>
      </c>
      <c r="B75" s="1" t="s">
        <v>138</v>
      </c>
      <c r="C75" t="str">
        <f t="shared" si="3"/>
        <v>Centre St &amp; Chambers St to Centre St &amp; Chambers St</v>
      </c>
      <c r="D75" s="13">
        <v>42861.470810185187</v>
      </c>
      <c r="E75" s="12" t="str">
        <f t="shared" si="4"/>
        <v>06-05-2017</v>
      </c>
      <c r="F75" s="13">
        <v>42861.474976851852</v>
      </c>
      <c r="G75" s="13">
        <f t="shared" si="5"/>
        <v>4.166666665696539E-3</v>
      </c>
    </row>
    <row r="76" spans="1:7" x14ac:dyDescent="0.35">
      <c r="A76" s="1" t="s">
        <v>139</v>
      </c>
      <c r="B76" s="1" t="s">
        <v>140</v>
      </c>
      <c r="C76" t="str">
        <f t="shared" si="3"/>
        <v>1 Ave &amp; E 16 St to E 16 St &amp; 5 Ave</v>
      </c>
      <c r="D76" s="13">
        <v>42901.702881944446</v>
      </c>
      <c r="E76" s="12" t="str">
        <f t="shared" si="4"/>
        <v>15-06-2017</v>
      </c>
      <c r="F76" s="13">
        <v>42901.707442129627</v>
      </c>
      <c r="G76" s="13">
        <f t="shared" si="5"/>
        <v>4.5601851816172712E-3</v>
      </c>
    </row>
    <row r="77" spans="1:7" x14ac:dyDescent="0.35">
      <c r="A77" s="1" t="s">
        <v>141</v>
      </c>
      <c r="B77" s="1" t="s">
        <v>142</v>
      </c>
      <c r="C77" t="str">
        <f t="shared" si="3"/>
        <v>Reade St &amp; Broadway to E 10 St &amp; Avenue A</v>
      </c>
      <c r="D77" s="13">
        <v>42849.409641203703</v>
      </c>
      <c r="E77" s="12" t="str">
        <f t="shared" si="4"/>
        <v>24-04-2017</v>
      </c>
      <c r="F77" s="13">
        <v>42849.414699074077</v>
      </c>
      <c r="G77" s="13">
        <f t="shared" si="5"/>
        <v>5.0578703740029596E-3</v>
      </c>
    </row>
    <row r="78" spans="1:7" x14ac:dyDescent="0.35">
      <c r="A78" s="1" t="s">
        <v>140</v>
      </c>
      <c r="B78" s="1" t="s">
        <v>143</v>
      </c>
      <c r="C78" t="str">
        <f t="shared" si="3"/>
        <v>E 16 St &amp; 5 Ave to Greenwich Ave &amp; 8 Ave</v>
      </c>
      <c r="D78" s="13">
        <v>42870.756354166668</v>
      </c>
      <c r="E78" s="12" t="str">
        <f t="shared" si="4"/>
        <v>15-05-2017</v>
      </c>
      <c r="F78" s="13">
        <v>42870.769849537035</v>
      </c>
      <c r="G78" s="13">
        <f t="shared" si="5"/>
        <v>1.3495370367309079E-2</v>
      </c>
    </row>
    <row r="79" spans="1:7" x14ac:dyDescent="0.35">
      <c r="A79" s="1" t="s">
        <v>144</v>
      </c>
      <c r="B79" s="1" t="s">
        <v>145</v>
      </c>
      <c r="C79" t="str">
        <f t="shared" si="3"/>
        <v>Barclay St &amp; Church St to South End Ave &amp; Liberty St</v>
      </c>
      <c r="D79" s="13">
        <v>42871.765462962961</v>
      </c>
      <c r="E79" s="12" t="str">
        <f t="shared" si="4"/>
        <v>16-05-2017</v>
      </c>
      <c r="F79" s="13">
        <v>42871.771180555559</v>
      </c>
      <c r="G79" s="13">
        <f t="shared" si="5"/>
        <v>5.7175925976480357E-3</v>
      </c>
    </row>
    <row r="80" spans="1:7" x14ac:dyDescent="0.35">
      <c r="A80" s="1" t="s">
        <v>146</v>
      </c>
      <c r="B80" s="1" t="s">
        <v>147</v>
      </c>
      <c r="C80" t="str">
        <f t="shared" si="3"/>
        <v>E 33 St &amp; 2 Ave to Cherry St</v>
      </c>
      <c r="D80" s="13">
        <v>42874.576863425929</v>
      </c>
      <c r="E80" s="12" t="str">
        <f t="shared" si="4"/>
        <v>19-05-2017</v>
      </c>
      <c r="F80" s="13">
        <v>42874.58488425926</v>
      </c>
      <c r="G80" s="13">
        <f t="shared" si="5"/>
        <v>8.0208333311020397E-3</v>
      </c>
    </row>
    <row r="81" spans="1:7" x14ac:dyDescent="0.35">
      <c r="A81" s="1" t="s">
        <v>148</v>
      </c>
      <c r="B81" s="1" t="s">
        <v>73</v>
      </c>
      <c r="C81" t="str">
        <f t="shared" si="3"/>
        <v>Broadway &amp; Roebling St to Milton St &amp; Franklin St</v>
      </c>
      <c r="D81" s="13">
        <v>42817.430266203701</v>
      </c>
      <c r="E81" s="12" t="str">
        <f t="shared" si="4"/>
        <v>23-03-2017</v>
      </c>
      <c r="F81" s="13">
        <v>42817.436342592591</v>
      </c>
      <c r="G81" s="13">
        <f t="shared" si="5"/>
        <v>6.0763888905057684E-3</v>
      </c>
    </row>
    <row r="82" spans="1:7" x14ac:dyDescent="0.35">
      <c r="A82" s="1" t="s">
        <v>149</v>
      </c>
      <c r="B82" s="1" t="s">
        <v>150</v>
      </c>
      <c r="C82" t="str">
        <f t="shared" si="3"/>
        <v>Adelphi St &amp; Myrtle Ave to DeKalb Ave &amp; S Portland Ave</v>
      </c>
      <c r="D82" s="13">
        <v>42790.82671296296</v>
      </c>
      <c r="E82" s="12" t="str">
        <f t="shared" si="4"/>
        <v>24-02-2017</v>
      </c>
      <c r="F82" s="13">
        <v>42790.844675925924</v>
      </c>
      <c r="G82" s="13">
        <f t="shared" si="5"/>
        <v>1.7962962963792961E-2</v>
      </c>
    </row>
    <row r="83" spans="1:7" x14ac:dyDescent="0.35">
      <c r="A83" s="1" t="s">
        <v>151</v>
      </c>
      <c r="B83" s="1" t="s">
        <v>152</v>
      </c>
      <c r="C83" t="str">
        <f t="shared" si="3"/>
        <v>Bergen St &amp; Smith St to Bedford Ave &amp; Nassau Ave</v>
      </c>
      <c r="D83" s="13">
        <v>42915.754236111112</v>
      </c>
      <c r="E83" s="12" t="str">
        <f t="shared" si="4"/>
        <v>29-06-2017</v>
      </c>
      <c r="F83" s="13">
        <v>42915.757291666669</v>
      </c>
      <c r="G83" s="13">
        <f t="shared" si="5"/>
        <v>3.055555556784384E-3</v>
      </c>
    </row>
    <row r="84" spans="1:7" x14ac:dyDescent="0.35">
      <c r="A84" s="1" t="s">
        <v>153</v>
      </c>
      <c r="B84" s="1" t="s">
        <v>154</v>
      </c>
      <c r="C84" t="str">
        <f t="shared" si="3"/>
        <v>11 Ave &amp; W 41 St to 8 Ave &amp; W 33 St</v>
      </c>
      <c r="D84" s="13">
        <v>42854.54246527778</v>
      </c>
      <c r="E84" s="12" t="str">
        <f t="shared" si="4"/>
        <v>29-04-2017</v>
      </c>
      <c r="F84" s="13">
        <v>42854.545856481483</v>
      </c>
      <c r="G84" s="13">
        <f t="shared" si="5"/>
        <v>3.3912037033587694E-3</v>
      </c>
    </row>
    <row r="85" spans="1:7" x14ac:dyDescent="0.35">
      <c r="A85" s="1" t="s">
        <v>155</v>
      </c>
      <c r="B85" s="1" t="s">
        <v>45</v>
      </c>
      <c r="C85" t="str">
        <f t="shared" si="3"/>
        <v>University Pl &amp; E 8 St to E 11 St &amp; 2 Ave</v>
      </c>
      <c r="D85" s="13">
        <v>42904.566944444443</v>
      </c>
      <c r="E85" s="12" t="str">
        <f t="shared" si="4"/>
        <v>18-06-2017</v>
      </c>
      <c r="F85" s="13">
        <v>42904.59065972222</v>
      </c>
      <c r="G85" s="13">
        <f t="shared" si="5"/>
        <v>2.3715277777228039E-2</v>
      </c>
    </row>
    <row r="86" spans="1:7" x14ac:dyDescent="0.35">
      <c r="A86" s="1" t="s">
        <v>156</v>
      </c>
      <c r="B86" s="1" t="s">
        <v>74</v>
      </c>
      <c r="C86" t="str">
        <f t="shared" si="3"/>
        <v>Broadway &amp; W 58 St to 8 Ave &amp; W 52 St</v>
      </c>
      <c r="D86" s="13">
        <v>42900.869872685187</v>
      </c>
      <c r="E86" s="12" t="str">
        <f t="shared" si="4"/>
        <v>14-06-2017</v>
      </c>
      <c r="F86" s="13">
        <v>42900.880648148152</v>
      </c>
      <c r="G86" s="13">
        <f t="shared" si="5"/>
        <v>1.0775462964375038E-2</v>
      </c>
    </row>
    <row r="87" spans="1:7" x14ac:dyDescent="0.35">
      <c r="A87" s="1" t="s">
        <v>156</v>
      </c>
      <c r="B87" s="1" t="s">
        <v>157</v>
      </c>
      <c r="C87" t="str">
        <f t="shared" si="3"/>
        <v>Broadway &amp; W 58 St to Broadway &amp; W 53 St</v>
      </c>
      <c r="D87" s="13">
        <v>42833.487685185188</v>
      </c>
      <c r="E87" s="12" t="str">
        <f t="shared" si="4"/>
        <v>08-04-2017</v>
      </c>
      <c r="F87" s="13">
        <v>42833.490023148152</v>
      </c>
      <c r="G87" s="13">
        <f t="shared" si="5"/>
        <v>2.3379629637929611E-3</v>
      </c>
    </row>
    <row r="88" spans="1:7" x14ac:dyDescent="0.35">
      <c r="A88" s="1" t="s">
        <v>16</v>
      </c>
      <c r="B88" s="1" t="s">
        <v>89</v>
      </c>
      <c r="C88" t="str">
        <f t="shared" si="3"/>
        <v>Barrow St &amp; Hudson St to Greenwich St &amp; W Houston St</v>
      </c>
      <c r="D88" s="13">
        <v>42910.556319444448</v>
      </c>
      <c r="E88" s="12" t="str">
        <f t="shared" si="4"/>
        <v>24-06-2017</v>
      </c>
      <c r="F88" s="13">
        <v>42910.58216435185</v>
      </c>
      <c r="G88" s="13">
        <f t="shared" si="5"/>
        <v>2.5844907402643003E-2</v>
      </c>
    </row>
    <row r="89" spans="1:7" x14ac:dyDescent="0.35">
      <c r="A89" s="1" t="s">
        <v>158</v>
      </c>
      <c r="B89" s="1" t="s">
        <v>85</v>
      </c>
      <c r="C89" t="str">
        <f t="shared" si="3"/>
        <v>Forsyth St &amp; Broome St to Carmine St &amp; 6 Ave</v>
      </c>
      <c r="D89" s="13">
        <v>42910.111354166664</v>
      </c>
      <c r="E89" s="12" t="str">
        <f t="shared" si="4"/>
        <v>24-06-2017</v>
      </c>
      <c r="F89" s="13">
        <v>42910.115752314814</v>
      </c>
      <c r="G89" s="13">
        <f t="shared" si="5"/>
        <v>4.3981481503578834E-3</v>
      </c>
    </row>
    <row r="90" spans="1:7" x14ac:dyDescent="0.35">
      <c r="A90" s="1" t="s">
        <v>159</v>
      </c>
      <c r="B90" s="1" t="s">
        <v>44</v>
      </c>
      <c r="C90" t="str">
        <f t="shared" si="3"/>
        <v>Lafayette St &amp; E 8 St to E 2 St &amp; Avenue C</v>
      </c>
      <c r="D90" s="13">
        <v>42870.868067129632</v>
      </c>
      <c r="E90" s="12" t="str">
        <f t="shared" si="4"/>
        <v>15-05-2017</v>
      </c>
      <c r="F90" s="13">
        <v>42870.872858796298</v>
      </c>
      <c r="G90" s="13">
        <f t="shared" si="5"/>
        <v>4.7916666662786156E-3</v>
      </c>
    </row>
    <row r="91" spans="1:7" x14ac:dyDescent="0.35">
      <c r="A91" s="1" t="s">
        <v>160</v>
      </c>
      <c r="B91" s="1" t="s">
        <v>161</v>
      </c>
      <c r="C91" t="str">
        <f t="shared" si="3"/>
        <v>W 45 St &amp; 8 Ave to W 44 St &amp; 5 Ave</v>
      </c>
      <c r="D91" s="13">
        <v>42838.73777777778</v>
      </c>
      <c r="E91" s="12" t="str">
        <f t="shared" si="4"/>
        <v>13-04-2017</v>
      </c>
      <c r="F91" s="13">
        <v>42838.74015046296</v>
      </c>
      <c r="G91" s="13">
        <f t="shared" si="5"/>
        <v>2.372685179580003E-3</v>
      </c>
    </row>
    <row r="92" spans="1:7" x14ac:dyDescent="0.35">
      <c r="A92" s="1" t="s">
        <v>162</v>
      </c>
      <c r="B92" s="1" t="s">
        <v>163</v>
      </c>
      <c r="C92" t="str">
        <f t="shared" si="3"/>
        <v>Bond St &amp; Bergen St to Dean St &amp; 4 Ave</v>
      </c>
      <c r="D92" s="13">
        <v>42830.534375000003</v>
      </c>
      <c r="E92" s="12" t="str">
        <f t="shared" si="4"/>
        <v>05-04-2017</v>
      </c>
      <c r="F92" s="13">
        <v>42830.535960648151</v>
      </c>
      <c r="G92" s="13">
        <f t="shared" si="5"/>
        <v>1.5856481477385387E-3</v>
      </c>
    </row>
    <row r="93" spans="1:7" x14ac:dyDescent="0.35">
      <c r="A93" s="1" t="s">
        <v>56</v>
      </c>
      <c r="B93" s="1" t="s">
        <v>164</v>
      </c>
      <c r="C93" t="str">
        <f t="shared" si="3"/>
        <v>Mott St &amp; Prince St to E 51 St &amp; 1 Ave</v>
      </c>
      <c r="D93" s="13">
        <v>42899.791921296295</v>
      </c>
      <c r="E93" s="12" t="str">
        <f t="shared" si="4"/>
        <v>13-06-2017</v>
      </c>
      <c r="F93" s="13">
        <v>42899.793703703705</v>
      </c>
      <c r="G93" s="13">
        <f t="shared" si="5"/>
        <v>1.7824074093368836E-3</v>
      </c>
    </row>
    <row r="94" spans="1:7" x14ac:dyDescent="0.35">
      <c r="A94" s="1" t="s">
        <v>165</v>
      </c>
      <c r="B94" s="1" t="s">
        <v>166</v>
      </c>
      <c r="C94" t="str">
        <f t="shared" si="3"/>
        <v>W 92 St &amp; Broadway to W 76 St &amp; Columbus Ave</v>
      </c>
      <c r="D94" s="13">
        <v>42894.293796296297</v>
      </c>
      <c r="E94" s="12" t="str">
        <f t="shared" si="4"/>
        <v>08-06-2017</v>
      </c>
      <c r="F94" s="13">
        <v>42894.30027777778</v>
      </c>
      <c r="G94" s="13">
        <f t="shared" si="5"/>
        <v>6.4814814832061529E-3</v>
      </c>
    </row>
    <row r="95" spans="1:7" x14ac:dyDescent="0.35">
      <c r="A95" s="1" t="s">
        <v>74</v>
      </c>
      <c r="B95" s="1" t="s">
        <v>167</v>
      </c>
      <c r="C95" t="str">
        <f t="shared" si="3"/>
        <v>8 Ave &amp; W 52 St to 5 Ave &amp; E 88 St</v>
      </c>
      <c r="D95" s="13">
        <v>42815.677395833336</v>
      </c>
      <c r="E95" s="12" t="str">
        <f t="shared" si="4"/>
        <v>21-03-2017</v>
      </c>
      <c r="F95" s="13">
        <v>42815.682870370372</v>
      </c>
      <c r="G95" s="13">
        <f t="shared" si="5"/>
        <v>5.4745370362070389E-3</v>
      </c>
    </row>
    <row r="96" spans="1:7" x14ac:dyDescent="0.35">
      <c r="A96" s="1" t="s">
        <v>168</v>
      </c>
      <c r="B96" s="1" t="s">
        <v>69</v>
      </c>
      <c r="C96" t="str">
        <f t="shared" si="3"/>
        <v>E 24 St &amp; Park Ave S to Broadway &amp; E 14 St</v>
      </c>
      <c r="D96" s="13">
        <v>42843.700914351852</v>
      </c>
      <c r="E96" s="12" t="str">
        <f t="shared" si="4"/>
        <v>18-04-2017</v>
      </c>
      <c r="F96" s="13">
        <v>42843.704791666663</v>
      </c>
      <c r="G96" s="13">
        <f t="shared" si="5"/>
        <v>3.8773148116888478E-3</v>
      </c>
    </row>
    <row r="97" spans="1:7" x14ac:dyDescent="0.35">
      <c r="A97" s="1" t="s">
        <v>98</v>
      </c>
      <c r="B97" s="1" t="s">
        <v>169</v>
      </c>
      <c r="C97" t="str">
        <f t="shared" si="3"/>
        <v>Broadway &amp; W 36 St to W 52 St &amp; 6 Ave</v>
      </c>
      <c r="D97" s="13">
        <v>42869.693692129629</v>
      </c>
      <c r="E97" s="12" t="str">
        <f t="shared" si="4"/>
        <v>14-05-2017</v>
      </c>
      <c r="F97" s="13">
        <v>42869.696527777778</v>
      </c>
      <c r="G97" s="13">
        <f t="shared" si="5"/>
        <v>2.8356481489026919E-3</v>
      </c>
    </row>
    <row r="98" spans="1:7" x14ac:dyDescent="0.35">
      <c r="A98" s="1" t="s">
        <v>170</v>
      </c>
      <c r="B98" s="1" t="s">
        <v>171</v>
      </c>
      <c r="C98" t="str">
        <f t="shared" si="3"/>
        <v>Central Park West &amp; W 102 St to E 48 St &amp; 5 Ave</v>
      </c>
      <c r="D98" s="13">
        <v>42837.6718287037</v>
      </c>
      <c r="E98" s="12" t="str">
        <f t="shared" si="4"/>
        <v>12-04-2017</v>
      </c>
      <c r="F98" s="13">
        <v>42837.690034722225</v>
      </c>
      <c r="G98" s="13">
        <f t="shared" si="5"/>
        <v>1.8206018525233958E-2</v>
      </c>
    </row>
    <row r="99" spans="1:7" x14ac:dyDescent="0.35">
      <c r="A99" s="1" t="s">
        <v>172</v>
      </c>
      <c r="B99" s="1" t="s">
        <v>34</v>
      </c>
      <c r="C99" t="str">
        <f t="shared" si="3"/>
        <v>W 42 St &amp; Dyer Ave to Liberty St &amp; Broadway</v>
      </c>
      <c r="D99" s="13">
        <v>42872.768692129626</v>
      </c>
      <c r="E99" s="12" t="str">
        <f t="shared" si="4"/>
        <v>17-05-2017</v>
      </c>
      <c r="F99" s="13">
        <v>42872.774768518517</v>
      </c>
      <c r="G99" s="13">
        <f t="shared" si="5"/>
        <v>6.0763888905057684E-3</v>
      </c>
    </row>
    <row r="100" spans="1:7" x14ac:dyDescent="0.35">
      <c r="A100" s="1" t="s">
        <v>173</v>
      </c>
      <c r="B100" s="1" t="s">
        <v>174</v>
      </c>
      <c r="C100" t="str">
        <f t="shared" si="3"/>
        <v>Clinton St &amp; Joralemon St to E 47 St &amp; 2 Ave</v>
      </c>
      <c r="D100" s="13">
        <v>42862.764166666668</v>
      </c>
      <c r="E100" s="12" t="str">
        <f t="shared" si="4"/>
        <v>07-05-2017</v>
      </c>
      <c r="F100" s="13">
        <v>42862.779780092591</v>
      </c>
      <c r="G100" s="13">
        <f t="shared" si="5"/>
        <v>1.5613425923220348E-2</v>
      </c>
    </row>
    <row r="101" spans="1:7" x14ac:dyDescent="0.35">
      <c r="A101" s="1" t="s">
        <v>155</v>
      </c>
      <c r="B101" s="1" t="s">
        <v>117</v>
      </c>
      <c r="C101" t="str">
        <f t="shared" si="3"/>
        <v>University Pl &amp; E 8 St to E 15 St &amp; 3 Ave</v>
      </c>
      <c r="D101" s="13">
        <v>42804.352638888886</v>
      </c>
      <c r="E101" s="12" t="str">
        <f t="shared" si="4"/>
        <v>10-03-2017</v>
      </c>
      <c r="F101" s="13">
        <v>42804.355578703704</v>
      </c>
      <c r="G101" s="13">
        <f t="shared" si="5"/>
        <v>2.9398148180916905E-3</v>
      </c>
    </row>
    <row r="102" spans="1:7" x14ac:dyDescent="0.35">
      <c r="A102" s="1" t="s">
        <v>175</v>
      </c>
      <c r="B102" s="1" t="s">
        <v>91</v>
      </c>
      <c r="C102" t="str">
        <f t="shared" si="3"/>
        <v>Cooper Square &amp; E 7 St to 8 Ave &amp; W 16 St</v>
      </c>
      <c r="D102" s="13">
        <v>42754.315763888888</v>
      </c>
      <c r="E102" s="12" t="str">
        <f t="shared" si="4"/>
        <v>19-01-2017</v>
      </c>
      <c r="F102" s="13">
        <v>42754.320902777778</v>
      </c>
      <c r="G102" s="13">
        <f t="shared" si="5"/>
        <v>5.1388888896326534E-3</v>
      </c>
    </row>
    <row r="103" spans="1:7" x14ac:dyDescent="0.35">
      <c r="A103" s="1" t="s">
        <v>176</v>
      </c>
      <c r="B103" s="1" t="s">
        <v>177</v>
      </c>
      <c r="C103" t="str">
        <f t="shared" si="3"/>
        <v>Broadway &amp; W 24 St to W 52 St &amp; 5 Ave</v>
      </c>
      <c r="D103" s="13">
        <v>42878.291226851848</v>
      </c>
      <c r="E103" s="12" t="str">
        <f t="shared" si="4"/>
        <v>23-05-2017</v>
      </c>
      <c r="F103" s="13">
        <v>42878.307615740741</v>
      </c>
      <c r="G103" s="13">
        <f t="shared" si="5"/>
        <v>1.6388888892834075E-2</v>
      </c>
    </row>
    <row r="104" spans="1:7" x14ac:dyDescent="0.35">
      <c r="A104" s="1" t="s">
        <v>27</v>
      </c>
      <c r="B104" s="1" t="s">
        <v>178</v>
      </c>
      <c r="C104" t="str">
        <f t="shared" si="3"/>
        <v>Central Park S &amp; 6 Ave to 9 Ave &amp; W 22 St</v>
      </c>
      <c r="D104" s="13">
        <v>42849.27171296296</v>
      </c>
      <c r="E104" s="12" t="str">
        <f t="shared" si="4"/>
        <v>24-04-2017</v>
      </c>
      <c r="F104" s="13">
        <v>42849.288946759261</v>
      </c>
      <c r="G104" s="13">
        <f t="shared" si="5"/>
        <v>1.7233796301297843E-2</v>
      </c>
    </row>
    <row r="105" spans="1:7" x14ac:dyDescent="0.35">
      <c r="A105" s="1" t="s">
        <v>179</v>
      </c>
      <c r="B105" s="1" t="s">
        <v>158</v>
      </c>
      <c r="C105" t="str">
        <f t="shared" si="3"/>
        <v>Clinton St &amp; Grand St to Forsyth St &amp; Broome St</v>
      </c>
      <c r="D105" s="13">
        <v>42871.335659722223</v>
      </c>
      <c r="E105" s="12" t="str">
        <f t="shared" si="4"/>
        <v>16-05-2017</v>
      </c>
      <c r="F105" s="13">
        <v>42871.359363425923</v>
      </c>
      <c r="G105" s="13">
        <f t="shared" si="5"/>
        <v>2.3703703700448386E-2</v>
      </c>
    </row>
    <row r="106" spans="1:7" x14ac:dyDescent="0.35">
      <c r="A106" s="1" t="s">
        <v>92</v>
      </c>
      <c r="B106" s="1" t="s">
        <v>108</v>
      </c>
      <c r="C106" t="str">
        <f t="shared" si="3"/>
        <v>W 13 St &amp; Hudson St to Vesey Pl &amp; River Terrace</v>
      </c>
      <c r="D106" s="13">
        <v>42842.966539351852</v>
      </c>
      <c r="E106" s="12" t="str">
        <f t="shared" si="4"/>
        <v>17-04-2017</v>
      </c>
      <c r="F106" s="13">
        <v>42842.969699074078</v>
      </c>
      <c r="G106" s="13">
        <f t="shared" si="5"/>
        <v>3.1597222259733826E-3</v>
      </c>
    </row>
    <row r="107" spans="1:7" x14ac:dyDescent="0.35">
      <c r="A107" s="1" t="s">
        <v>147</v>
      </c>
      <c r="B107" s="1" t="s">
        <v>70</v>
      </c>
      <c r="C107" t="str">
        <f t="shared" si="3"/>
        <v>Cherry St to Allen St &amp; Hester St</v>
      </c>
      <c r="D107" s="13">
        <v>42901.345173611109</v>
      </c>
      <c r="E107" s="12" t="str">
        <f t="shared" si="4"/>
        <v>15-06-2017</v>
      </c>
      <c r="F107" s="13">
        <v>42901.352037037039</v>
      </c>
      <c r="G107" s="13">
        <f t="shared" si="5"/>
        <v>6.8634259296231903E-3</v>
      </c>
    </row>
    <row r="108" spans="1:7" x14ac:dyDescent="0.35">
      <c r="A108" s="1" t="s">
        <v>180</v>
      </c>
      <c r="B108" s="1" t="s">
        <v>60</v>
      </c>
      <c r="C108" t="str">
        <f t="shared" si="3"/>
        <v>E 31 St &amp; 3 Ave to W 38 St &amp; 8 Ave</v>
      </c>
      <c r="D108" s="13">
        <v>42845.417337962965</v>
      </c>
      <c r="E108" s="12" t="str">
        <f t="shared" si="4"/>
        <v>20-04-2017</v>
      </c>
      <c r="F108" s="13">
        <v>42845.431261574071</v>
      </c>
      <c r="G108" s="13">
        <f t="shared" si="5"/>
        <v>1.392361110629281E-2</v>
      </c>
    </row>
    <row r="109" spans="1:7" x14ac:dyDescent="0.35">
      <c r="A109" s="1" t="s">
        <v>37</v>
      </c>
      <c r="B109" s="1" t="s">
        <v>181</v>
      </c>
      <c r="C109" t="str">
        <f t="shared" si="3"/>
        <v>1 Ave &amp; E 68 St to 2 Ave &amp; E 96 St</v>
      </c>
      <c r="D109" s="13">
        <v>42909.501111111109</v>
      </c>
      <c r="E109" s="12" t="str">
        <f t="shared" si="4"/>
        <v>23-06-2017</v>
      </c>
      <c r="F109" s="13">
        <v>42909.528217592589</v>
      </c>
      <c r="G109" s="13">
        <f t="shared" si="5"/>
        <v>2.7106481480586808E-2</v>
      </c>
    </row>
    <row r="110" spans="1:7" x14ac:dyDescent="0.35">
      <c r="A110" s="1" t="s">
        <v>182</v>
      </c>
      <c r="B110" s="1" t="s">
        <v>182</v>
      </c>
      <c r="C110" t="str">
        <f t="shared" si="3"/>
        <v>Bus Slip &amp; State St to Bus Slip &amp; State St</v>
      </c>
      <c r="D110" s="13">
        <v>42910.861724537041</v>
      </c>
      <c r="E110" s="12" t="str">
        <f t="shared" si="4"/>
        <v>24-06-2017</v>
      </c>
      <c r="F110" s="13">
        <v>42910.878900462965</v>
      </c>
      <c r="G110" s="13">
        <f t="shared" si="5"/>
        <v>1.7175925924675539E-2</v>
      </c>
    </row>
    <row r="111" spans="1:7" x14ac:dyDescent="0.35">
      <c r="A111" s="1" t="s">
        <v>183</v>
      </c>
      <c r="B111" s="1" t="s">
        <v>82</v>
      </c>
      <c r="C111" t="str">
        <f t="shared" si="3"/>
        <v>E 6 St &amp; Avenue B to 8 Ave &amp; W 31 St</v>
      </c>
      <c r="D111" s="13">
        <v>42865.338958333334</v>
      </c>
      <c r="E111" s="12" t="str">
        <f t="shared" si="4"/>
        <v>10-05-2017</v>
      </c>
      <c r="F111" s="13">
        <v>42865.350034722222</v>
      </c>
      <c r="G111" s="13">
        <f t="shared" si="5"/>
        <v>1.1076388887886424E-2</v>
      </c>
    </row>
    <row r="112" spans="1:7" x14ac:dyDescent="0.35">
      <c r="A112" s="1" t="s">
        <v>134</v>
      </c>
      <c r="B112" s="1" t="s">
        <v>184</v>
      </c>
      <c r="C112" t="str">
        <f t="shared" si="3"/>
        <v>Duane St &amp; Greenwich St to W 22 St &amp; 10 Ave</v>
      </c>
      <c r="D112" s="13">
        <v>42910.651504629626</v>
      </c>
      <c r="E112" s="12" t="str">
        <f t="shared" si="4"/>
        <v>24-06-2017</v>
      </c>
      <c r="F112" s="13">
        <v>42910.655706018515</v>
      </c>
      <c r="G112" s="13">
        <f t="shared" si="5"/>
        <v>4.2013888887595385E-3</v>
      </c>
    </row>
    <row r="113" spans="1:7" x14ac:dyDescent="0.35">
      <c r="A113" s="1" t="s">
        <v>10</v>
      </c>
      <c r="B113" s="1" t="s">
        <v>185</v>
      </c>
      <c r="C113" t="str">
        <f t="shared" si="3"/>
        <v>W Broadway &amp; Spring St to 11 Ave &amp; W 27 St</v>
      </c>
      <c r="D113" s="13">
        <v>42906.504664351851</v>
      </c>
      <c r="E113" s="12" t="str">
        <f t="shared" si="4"/>
        <v>20-06-2017</v>
      </c>
      <c r="F113" s="13">
        <v>42906.512013888889</v>
      </c>
      <c r="G113" s="13">
        <f t="shared" si="5"/>
        <v>7.3495370379532687E-3</v>
      </c>
    </row>
    <row r="114" spans="1:7" x14ac:dyDescent="0.35">
      <c r="A114" s="1" t="s">
        <v>143</v>
      </c>
      <c r="B114" s="1" t="s">
        <v>186</v>
      </c>
      <c r="C114" t="str">
        <f t="shared" si="3"/>
        <v>Greenwich Ave &amp; 8 Ave to E 23 St &amp; 1 Ave</v>
      </c>
      <c r="D114" s="13">
        <v>42879.481134259258</v>
      </c>
      <c r="E114" s="12" t="str">
        <f t="shared" si="4"/>
        <v>24-05-2017</v>
      </c>
      <c r="F114" s="13">
        <v>42879.488171296296</v>
      </c>
      <c r="G114" s="13">
        <f t="shared" si="5"/>
        <v>7.0370370376622304E-3</v>
      </c>
    </row>
    <row r="115" spans="1:7" x14ac:dyDescent="0.35">
      <c r="A115" s="1" t="s">
        <v>187</v>
      </c>
      <c r="B115" s="1" t="s">
        <v>188</v>
      </c>
      <c r="C115" t="str">
        <f t="shared" si="3"/>
        <v>Kent Ave &amp; N 7 St to N 6 St &amp; Bedford Ave</v>
      </c>
      <c r="D115" s="13">
        <v>42786.738171296296</v>
      </c>
      <c r="E115" s="12" t="str">
        <f t="shared" si="4"/>
        <v>20-02-2017</v>
      </c>
      <c r="F115" s="13">
        <v>42786.759618055556</v>
      </c>
      <c r="G115" s="13">
        <f t="shared" si="5"/>
        <v>2.1446759259561077E-2</v>
      </c>
    </row>
    <row r="116" spans="1:7" x14ac:dyDescent="0.35">
      <c r="A116" s="1" t="s">
        <v>155</v>
      </c>
      <c r="B116" s="1" t="s">
        <v>189</v>
      </c>
      <c r="C116" t="str">
        <f t="shared" si="3"/>
        <v>University Pl &amp; E 8 St to W 4 St &amp; 7 Ave S</v>
      </c>
      <c r="D116" s="13">
        <v>42844.941192129627</v>
      </c>
      <c r="E116" s="12" t="str">
        <f t="shared" si="4"/>
        <v>19-04-2017</v>
      </c>
      <c r="F116" s="13">
        <v>42844.955567129633</v>
      </c>
      <c r="G116" s="13">
        <f t="shared" si="5"/>
        <v>1.4375000006111804E-2</v>
      </c>
    </row>
    <row r="117" spans="1:7" x14ac:dyDescent="0.35">
      <c r="A117" s="1" t="s">
        <v>190</v>
      </c>
      <c r="B117" s="1" t="s">
        <v>191</v>
      </c>
      <c r="C117" t="str">
        <f t="shared" si="3"/>
        <v>Sands St &amp; Navy St to York St &amp; Jay St</v>
      </c>
      <c r="D117" s="13">
        <v>42838.795046296298</v>
      </c>
      <c r="E117" s="12" t="str">
        <f t="shared" si="4"/>
        <v>13-04-2017</v>
      </c>
      <c r="F117" s="13">
        <v>42838.806585648148</v>
      </c>
      <c r="G117" s="13">
        <f t="shared" si="5"/>
        <v>1.1539351849933155E-2</v>
      </c>
    </row>
    <row r="118" spans="1:7" x14ac:dyDescent="0.35">
      <c r="A118" s="1" t="s">
        <v>192</v>
      </c>
      <c r="B118" s="1" t="s">
        <v>193</v>
      </c>
      <c r="C118" t="str">
        <f t="shared" si="3"/>
        <v>Rivington St &amp; Ridge St to Montrose Ave &amp; Bushwick Ave</v>
      </c>
      <c r="D118" s="13">
        <v>42807.733113425929</v>
      </c>
      <c r="E118" s="12" t="str">
        <f t="shared" si="4"/>
        <v>13-03-2017</v>
      </c>
      <c r="F118" s="13">
        <v>42807.74790509259</v>
      </c>
      <c r="G118" s="13">
        <f t="shared" si="5"/>
        <v>1.4791666661039926E-2</v>
      </c>
    </row>
    <row r="119" spans="1:7" x14ac:dyDescent="0.35">
      <c r="A119" s="1" t="s">
        <v>194</v>
      </c>
      <c r="B119" s="1" t="s">
        <v>195</v>
      </c>
      <c r="C119" t="str">
        <f t="shared" si="3"/>
        <v>E 91 St &amp; Park Ave to E 88 St &amp; Park Ave</v>
      </c>
      <c r="D119" s="13">
        <v>42908.971087962964</v>
      </c>
      <c r="E119" s="12" t="str">
        <f t="shared" si="4"/>
        <v>22-06-2017</v>
      </c>
      <c r="F119" s="13">
        <v>42908.987800925926</v>
      </c>
      <c r="G119" s="13">
        <f t="shared" si="5"/>
        <v>1.6712962962628808E-2</v>
      </c>
    </row>
    <row r="120" spans="1:7" x14ac:dyDescent="0.35">
      <c r="A120" s="1" t="s">
        <v>196</v>
      </c>
      <c r="B120" s="1" t="s">
        <v>32</v>
      </c>
      <c r="C120" t="str">
        <f t="shared" si="3"/>
        <v>6 Ave &amp; Canal St to Little West St &amp; 1 Pl</v>
      </c>
      <c r="D120" s="13">
        <v>42881.585787037038</v>
      </c>
      <c r="E120" s="12" t="str">
        <f t="shared" si="4"/>
        <v>26-05-2017</v>
      </c>
      <c r="F120" s="13">
        <v>42881.60056712963</v>
      </c>
      <c r="G120" s="13">
        <f t="shared" si="5"/>
        <v>1.4780092591536231E-2</v>
      </c>
    </row>
    <row r="121" spans="1:7" x14ac:dyDescent="0.35">
      <c r="A121" s="1" t="s">
        <v>141</v>
      </c>
      <c r="B121" s="1" t="s">
        <v>145</v>
      </c>
      <c r="C121" t="str">
        <f t="shared" si="3"/>
        <v>Reade St &amp; Broadway to South End Ave &amp; Liberty St</v>
      </c>
      <c r="D121" s="13">
        <v>42888.857627314814</v>
      </c>
      <c r="E121" s="12" t="str">
        <f t="shared" si="4"/>
        <v>02-06-2017</v>
      </c>
      <c r="F121" s="13">
        <v>42888.86078703704</v>
      </c>
      <c r="G121" s="13">
        <f t="shared" si="5"/>
        <v>3.1597222259733826E-3</v>
      </c>
    </row>
    <row r="122" spans="1:7" x14ac:dyDescent="0.35">
      <c r="A122" s="1" t="s">
        <v>197</v>
      </c>
      <c r="B122" s="1" t="s">
        <v>41</v>
      </c>
      <c r="C122" t="str">
        <f t="shared" si="3"/>
        <v>2 Ave &amp; E 31 St to E 17 St &amp; Broadway</v>
      </c>
      <c r="D122" s="13">
        <v>42796.63994212963</v>
      </c>
      <c r="E122" s="12" t="str">
        <f t="shared" si="4"/>
        <v>02-03-2017</v>
      </c>
      <c r="F122" s="13">
        <v>42796.642361111109</v>
      </c>
      <c r="G122" s="13">
        <f t="shared" si="5"/>
        <v>2.418981479422655E-3</v>
      </c>
    </row>
    <row r="123" spans="1:7" x14ac:dyDescent="0.35">
      <c r="A123" s="1" t="s">
        <v>198</v>
      </c>
      <c r="B123" s="1" t="s">
        <v>199</v>
      </c>
      <c r="C123" t="str">
        <f t="shared" si="3"/>
        <v>W 56 St &amp; 10 Ave to Broadway &amp; W 49 St</v>
      </c>
      <c r="D123" s="13">
        <v>42753.767083333332</v>
      </c>
      <c r="E123" s="12" t="str">
        <f t="shared" si="4"/>
        <v>18-01-2017</v>
      </c>
      <c r="F123" s="13">
        <v>42753.782430555555</v>
      </c>
      <c r="G123" s="13">
        <f t="shared" si="5"/>
        <v>1.5347222222771961E-2</v>
      </c>
    </row>
    <row r="124" spans="1:7" x14ac:dyDescent="0.35">
      <c r="A124" s="1" t="s">
        <v>200</v>
      </c>
      <c r="B124" s="1" t="s">
        <v>176</v>
      </c>
      <c r="C124" t="str">
        <f t="shared" si="3"/>
        <v>Henry St &amp; Grand St to Broadway &amp; W 24 St</v>
      </c>
      <c r="D124" s="13">
        <v>42802.862638888888</v>
      </c>
      <c r="E124" s="12" t="str">
        <f t="shared" si="4"/>
        <v>08-03-2017</v>
      </c>
      <c r="F124" s="13">
        <v>42802.86445601852</v>
      </c>
      <c r="G124" s="13">
        <f t="shared" si="5"/>
        <v>1.8171296323998831E-3</v>
      </c>
    </row>
    <row r="125" spans="1:7" x14ac:dyDescent="0.35">
      <c r="A125" s="1" t="s">
        <v>164</v>
      </c>
      <c r="B125" s="1" t="s">
        <v>201</v>
      </c>
      <c r="C125" t="str">
        <f t="shared" si="3"/>
        <v>E 51 St &amp; 1 Ave to Maiden Ln &amp; Pearl St</v>
      </c>
      <c r="D125" s="13">
        <v>42839.511956018519</v>
      </c>
      <c r="E125" s="12" t="str">
        <f t="shared" si="4"/>
        <v>14-04-2017</v>
      </c>
      <c r="F125" s="13">
        <v>42839.526226851849</v>
      </c>
      <c r="G125" s="13">
        <f t="shared" si="5"/>
        <v>1.4270833329646848E-2</v>
      </c>
    </row>
    <row r="126" spans="1:7" x14ac:dyDescent="0.35">
      <c r="A126" s="1" t="s">
        <v>202</v>
      </c>
      <c r="B126" s="1" t="s">
        <v>203</v>
      </c>
      <c r="C126" t="str">
        <f t="shared" si="3"/>
        <v>South St &amp; Gouverneur Ln to Richards St &amp; Delavan St</v>
      </c>
      <c r="D126" s="13">
        <v>42843.709652777776</v>
      </c>
      <c r="E126" s="12" t="str">
        <f t="shared" si="4"/>
        <v>18-04-2017</v>
      </c>
      <c r="F126" s="13">
        <v>42843.720219907409</v>
      </c>
      <c r="G126" s="13">
        <f t="shared" si="5"/>
        <v>1.0567129633272998E-2</v>
      </c>
    </row>
    <row r="127" spans="1:7" x14ac:dyDescent="0.35">
      <c r="A127" s="1" t="s">
        <v>204</v>
      </c>
      <c r="B127" s="1" t="s">
        <v>205</v>
      </c>
      <c r="C127" t="str">
        <f t="shared" si="3"/>
        <v>Christopher St &amp; Greenwich St to Amsterdam Ave &amp; W 79 St</v>
      </c>
      <c r="D127" s="13">
        <v>42834.847372685188</v>
      </c>
      <c r="E127" s="12" t="str">
        <f t="shared" si="4"/>
        <v>09-04-2017</v>
      </c>
      <c r="F127" s="13">
        <v>42834.854189814818</v>
      </c>
      <c r="G127" s="13">
        <f t="shared" si="5"/>
        <v>6.8171296297805384E-3</v>
      </c>
    </row>
    <row r="128" spans="1:7" x14ac:dyDescent="0.35">
      <c r="A128" s="1" t="s">
        <v>97</v>
      </c>
      <c r="B128" s="1" t="s">
        <v>206</v>
      </c>
      <c r="C128" t="str">
        <f t="shared" si="3"/>
        <v>W 43 St &amp; 6 Ave to W 53 St &amp; 10 Ave</v>
      </c>
      <c r="D128" s="13">
        <v>42770.779942129629</v>
      </c>
      <c r="E128" s="12" t="str">
        <f t="shared" si="4"/>
        <v>04-02-2017</v>
      </c>
      <c r="F128" s="13">
        <v>42770.785219907404</v>
      </c>
      <c r="G128" s="13">
        <f t="shared" si="5"/>
        <v>5.277777774608694E-3</v>
      </c>
    </row>
    <row r="129" spans="1:7" x14ac:dyDescent="0.35">
      <c r="A129" s="1" t="s">
        <v>207</v>
      </c>
      <c r="B129" s="1" t="s">
        <v>41</v>
      </c>
      <c r="C129" t="str">
        <f t="shared" si="3"/>
        <v>E 32 St &amp; Park Ave to E 17 St &amp; Broadway</v>
      </c>
      <c r="D129" s="13">
        <v>42897.049351851849</v>
      </c>
      <c r="E129" s="12" t="str">
        <f t="shared" si="4"/>
        <v>11-06-2017</v>
      </c>
      <c r="F129" s="13">
        <v>42897.071493055555</v>
      </c>
      <c r="G129" s="13">
        <f t="shared" si="5"/>
        <v>2.2141203706269152E-2</v>
      </c>
    </row>
    <row r="130" spans="1:7" x14ac:dyDescent="0.35">
      <c r="A130" s="1" t="s">
        <v>113</v>
      </c>
      <c r="B130" s="1" t="s">
        <v>138</v>
      </c>
      <c r="C130" t="str">
        <f t="shared" si="3"/>
        <v>West St &amp; Chambers St to Centre St &amp; Chambers St</v>
      </c>
      <c r="D130" s="13">
        <v>42859.834479166668</v>
      </c>
      <c r="E130" s="12" t="str">
        <f t="shared" si="4"/>
        <v>04-05-2017</v>
      </c>
      <c r="F130" s="13">
        <v>42859.858796296299</v>
      </c>
      <c r="G130" s="13">
        <f t="shared" si="5"/>
        <v>2.4317129631526768E-2</v>
      </c>
    </row>
    <row r="131" spans="1:7" x14ac:dyDescent="0.35">
      <c r="A131" s="1" t="s">
        <v>170</v>
      </c>
      <c r="B131" s="1" t="s">
        <v>208</v>
      </c>
      <c r="C131" t="str">
        <f t="shared" ref="C131:C194" si="6">CONCATENATE(A131, " ", "to"," ", B131)</f>
        <v>Central Park West &amp; W 102 St to Central Park West &amp; W 72 St</v>
      </c>
      <c r="D131" s="13">
        <v>42891.733981481484</v>
      </c>
      <c r="E131" s="12" t="str">
        <f t="shared" ref="E131:E194" si="7">TEXT(DATEVALUE(TEXT(D131,"dd-mm-yyy")),"DD-MM-YYY")</f>
        <v>05-06-2017</v>
      </c>
      <c r="F131" s="13">
        <v>42891.754293981481</v>
      </c>
      <c r="G131" s="13">
        <f t="shared" ref="G131:G194" si="8">F131-D131</f>
        <v>2.0312499997089617E-2</v>
      </c>
    </row>
    <row r="132" spans="1:7" x14ac:dyDescent="0.35">
      <c r="A132" s="1" t="s">
        <v>209</v>
      </c>
      <c r="B132" s="1" t="s">
        <v>127</v>
      </c>
      <c r="C132" t="str">
        <f t="shared" si="6"/>
        <v>W 49 St &amp; 8 Ave to E 59 St &amp; Madison Ave</v>
      </c>
      <c r="D132" s="13">
        <v>42879.830694444441</v>
      </c>
      <c r="E132" s="12" t="str">
        <f t="shared" si="7"/>
        <v>24-05-2017</v>
      </c>
      <c r="F132" s="13">
        <v>42879.851435185185</v>
      </c>
      <c r="G132" s="13">
        <f t="shared" si="8"/>
        <v>2.0740740743349306E-2</v>
      </c>
    </row>
    <row r="133" spans="1:7" x14ac:dyDescent="0.35">
      <c r="A133" s="1" t="s">
        <v>210</v>
      </c>
      <c r="B133" s="1" t="s">
        <v>211</v>
      </c>
      <c r="C133" t="str">
        <f t="shared" si="6"/>
        <v>Columbia St &amp; Rivington St to Division St &amp; Bowery</v>
      </c>
      <c r="D133" s="13">
        <v>42907.490624999999</v>
      </c>
      <c r="E133" s="12" t="str">
        <f t="shared" si="7"/>
        <v>21-06-2017</v>
      </c>
      <c r="F133" s="13">
        <v>42907.500578703701</v>
      </c>
      <c r="G133" s="13">
        <f t="shared" si="8"/>
        <v>9.9537037021946162E-3</v>
      </c>
    </row>
    <row r="134" spans="1:7" x14ac:dyDescent="0.35">
      <c r="A134" s="1" t="s">
        <v>212</v>
      </c>
      <c r="B134" s="1" t="s">
        <v>213</v>
      </c>
      <c r="C134" t="str">
        <f t="shared" si="6"/>
        <v>Centre St &amp; Worth St to Clinton St &amp; Tillary St</v>
      </c>
      <c r="D134" s="13">
        <v>42910.619849537034</v>
      </c>
      <c r="E134" s="12" t="str">
        <f t="shared" si="7"/>
        <v>24-06-2017</v>
      </c>
      <c r="F134" s="13">
        <v>42910.623611111114</v>
      </c>
      <c r="G134" s="13">
        <f t="shared" si="8"/>
        <v>3.761574080272112E-3</v>
      </c>
    </row>
    <row r="135" spans="1:7" x14ac:dyDescent="0.35">
      <c r="A135" s="1" t="s">
        <v>214</v>
      </c>
      <c r="B135" s="1" t="s">
        <v>138</v>
      </c>
      <c r="C135" t="str">
        <f t="shared" si="6"/>
        <v>Carroll St &amp; Smith St to Centre St &amp; Chambers St</v>
      </c>
      <c r="D135" s="13">
        <v>42844.284571759257</v>
      </c>
      <c r="E135" s="12" t="str">
        <f t="shared" si="7"/>
        <v>19-04-2017</v>
      </c>
      <c r="F135" s="13">
        <v>42844.286863425928</v>
      </c>
      <c r="G135" s="13">
        <f t="shared" si="8"/>
        <v>2.2916666712262668E-3</v>
      </c>
    </row>
    <row r="136" spans="1:7" x14ac:dyDescent="0.35">
      <c r="A136" s="1" t="s">
        <v>103</v>
      </c>
      <c r="B136" s="1" t="s">
        <v>215</v>
      </c>
      <c r="C136" t="str">
        <f t="shared" si="6"/>
        <v>W 34 St &amp; 11 Ave to Fulton St &amp; Broadway</v>
      </c>
      <c r="D136" s="13">
        <v>42848.751712962963</v>
      </c>
      <c r="E136" s="12" t="str">
        <f t="shared" si="7"/>
        <v>23-04-2017</v>
      </c>
      <c r="F136" s="13">
        <v>42848.761388888888</v>
      </c>
      <c r="G136" s="13">
        <f t="shared" si="8"/>
        <v>9.6759259249665774E-3</v>
      </c>
    </row>
    <row r="137" spans="1:7" x14ac:dyDescent="0.35">
      <c r="A137" s="1" t="s">
        <v>112</v>
      </c>
      <c r="B137" s="1" t="s">
        <v>216</v>
      </c>
      <c r="C137" t="str">
        <f t="shared" si="6"/>
        <v>Washington St &amp; Gansevoort St to W 46 St &amp; 11 Ave</v>
      </c>
      <c r="D137" s="13">
        <v>42789.338587962964</v>
      </c>
      <c r="E137" s="12" t="str">
        <f t="shared" si="7"/>
        <v>23-02-2017</v>
      </c>
      <c r="F137" s="13">
        <v>42789.344502314816</v>
      </c>
      <c r="G137" s="13">
        <f t="shared" si="8"/>
        <v>5.914351851970423E-3</v>
      </c>
    </row>
    <row r="138" spans="1:7" x14ac:dyDescent="0.35">
      <c r="A138" s="1" t="s">
        <v>217</v>
      </c>
      <c r="B138" s="1" t="s">
        <v>218</v>
      </c>
      <c r="C138" t="str">
        <f t="shared" si="6"/>
        <v>E 66 St &amp; Madison Ave to 5 Ave &amp; E 103 St</v>
      </c>
      <c r="D138" s="13">
        <v>42803.478703703702</v>
      </c>
      <c r="E138" s="12" t="str">
        <f t="shared" si="7"/>
        <v>09-03-2017</v>
      </c>
      <c r="F138" s="13">
        <v>42803.485289351855</v>
      </c>
      <c r="G138" s="13">
        <f t="shared" si="8"/>
        <v>6.5856481523951516E-3</v>
      </c>
    </row>
    <row r="139" spans="1:7" x14ac:dyDescent="0.35">
      <c r="A139" s="1" t="s">
        <v>173</v>
      </c>
      <c r="B139" s="1" t="s">
        <v>219</v>
      </c>
      <c r="C139" t="str">
        <f t="shared" si="6"/>
        <v>Clinton St &amp; Joralemon St to Cadman Plaza E &amp; Red Cross Pl</v>
      </c>
      <c r="D139" s="13">
        <v>42800.498506944445</v>
      </c>
      <c r="E139" s="12" t="str">
        <f t="shared" si="7"/>
        <v>06-03-2017</v>
      </c>
      <c r="F139" s="13">
        <v>42800.518020833333</v>
      </c>
      <c r="G139" s="13">
        <f t="shared" si="8"/>
        <v>1.95138888884685E-2</v>
      </c>
    </row>
    <row r="140" spans="1:7" x14ac:dyDescent="0.35">
      <c r="A140" s="1" t="s">
        <v>220</v>
      </c>
      <c r="B140" s="1" t="s">
        <v>221</v>
      </c>
      <c r="C140" t="str">
        <f t="shared" si="6"/>
        <v>W 13 St &amp; 5 Ave to Sullivan St &amp; Washington Sq</v>
      </c>
      <c r="D140" s="13">
        <v>42906.670775462961</v>
      </c>
      <c r="E140" s="12" t="str">
        <f t="shared" si="7"/>
        <v>20-06-2017</v>
      </c>
      <c r="F140" s="13">
        <v>42906.687731481485</v>
      </c>
      <c r="G140" s="13">
        <f t="shared" si="8"/>
        <v>1.6956018524069805E-2</v>
      </c>
    </row>
    <row r="141" spans="1:7" x14ac:dyDescent="0.35">
      <c r="A141" s="1" t="s">
        <v>222</v>
      </c>
      <c r="B141" s="1" t="s">
        <v>151</v>
      </c>
      <c r="C141" t="str">
        <f t="shared" si="6"/>
        <v>Berkeley Pl &amp; 7 Ave to Bergen St &amp; Smith St</v>
      </c>
      <c r="D141" s="13">
        <v>42858.680590277778</v>
      </c>
      <c r="E141" s="12" t="str">
        <f t="shared" si="7"/>
        <v>03-05-2017</v>
      </c>
      <c r="F141" s="13">
        <v>42858.733287037037</v>
      </c>
      <c r="G141" s="13">
        <f t="shared" si="8"/>
        <v>5.2696759259561077E-2</v>
      </c>
    </row>
    <row r="142" spans="1:7" x14ac:dyDescent="0.35">
      <c r="A142" s="1" t="s">
        <v>223</v>
      </c>
      <c r="B142" s="1" t="s">
        <v>221</v>
      </c>
      <c r="C142" t="str">
        <f t="shared" si="6"/>
        <v>MacDougal St &amp; Washington Sq to Sullivan St &amp; Washington Sq</v>
      </c>
      <c r="D142" s="13">
        <v>42894.801863425928</v>
      </c>
      <c r="E142" s="12" t="str">
        <f t="shared" si="7"/>
        <v>08-06-2017</v>
      </c>
      <c r="F142" s="13">
        <v>42894.823958333334</v>
      </c>
      <c r="G142" s="13">
        <f t="shared" si="8"/>
        <v>2.2094907406426501E-2</v>
      </c>
    </row>
    <row r="143" spans="1:7" x14ac:dyDescent="0.35">
      <c r="A143" s="1" t="s">
        <v>76</v>
      </c>
      <c r="B143" s="1" t="s">
        <v>221</v>
      </c>
      <c r="C143" t="str">
        <f t="shared" si="6"/>
        <v>Broadway &amp; W 29 St to Sullivan St &amp; Washington Sq</v>
      </c>
      <c r="D143" s="13">
        <v>42911.606585648151</v>
      </c>
      <c r="E143" s="12" t="str">
        <f t="shared" si="7"/>
        <v>25-06-2017</v>
      </c>
      <c r="F143" s="13">
        <v>42911.623703703706</v>
      </c>
      <c r="G143" s="13">
        <f t="shared" si="8"/>
        <v>1.7118055555329192E-2</v>
      </c>
    </row>
    <row r="144" spans="1:7" x14ac:dyDescent="0.35">
      <c r="A144" s="1" t="s">
        <v>224</v>
      </c>
      <c r="B144" s="1" t="s">
        <v>225</v>
      </c>
      <c r="C144" t="str">
        <f t="shared" si="6"/>
        <v>FDR Drive &amp; E 35 St to 31 St &amp; Thomson Ave</v>
      </c>
      <c r="D144" s="13">
        <v>42909.444421296299</v>
      </c>
      <c r="E144" s="12" t="str">
        <f t="shared" si="7"/>
        <v>23-06-2017</v>
      </c>
      <c r="F144" s="13">
        <v>42909.448310185187</v>
      </c>
      <c r="G144" s="13">
        <f t="shared" si="8"/>
        <v>3.8888888884685002E-3</v>
      </c>
    </row>
    <row r="145" spans="1:7" x14ac:dyDescent="0.35">
      <c r="A145" s="1" t="s">
        <v>112</v>
      </c>
      <c r="B145" s="1" t="s">
        <v>32</v>
      </c>
      <c r="C145" t="str">
        <f t="shared" si="6"/>
        <v>Washington St &amp; Gansevoort St to Little West St &amp; 1 Pl</v>
      </c>
      <c r="D145" s="13">
        <v>42768.512800925928</v>
      </c>
      <c r="E145" s="12" t="str">
        <f t="shared" si="7"/>
        <v>02-02-2017</v>
      </c>
      <c r="F145" s="13">
        <v>42768.5155787037</v>
      </c>
      <c r="G145" s="13">
        <f t="shared" si="8"/>
        <v>2.7777777722803876E-3</v>
      </c>
    </row>
    <row r="146" spans="1:7" x14ac:dyDescent="0.35">
      <c r="A146" s="1" t="s">
        <v>180</v>
      </c>
      <c r="B146" s="1" t="s">
        <v>146</v>
      </c>
      <c r="C146" t="str">
        <f t="shared" si="6"/>
        <v>E 31 St &amp; 3 Ave to E 33 St &amp; 2 Ave</v>
      </c>
      <c r="D146" s="13">
        <v>42770.631203703706</v>
      </c>
      <c r="E146" s="12" t="str">
        <f t="shared" si="7"/>
        <v>04-02-2017</v>
      </c>
      <c r="F146" s="13">
        <v>42770.636412037034</v>
      </c>
      <c r="G146" s="13">
        <f t="shared" si="8"/>
        <v>5.2083333284826949E-3</v>
      </c>
    </row>
    <row r="147" spans="1:7" x14ac:dyDescent="0.35">
      <c r="A147" s="1" t="s">
        <v>197</v>
      </c>
      <c r="B147" s="1" t="s">
        <v>30</v>
      </c>
      <c r="C147" t="str">
        <f t="shared" si="6"/>
        <v>2 Ave &amp; E 31 St to E 25 St &amp; 2 Ave</v>
      </c>
      <c r="D147" s="13">
        <v>42831.30609953704</v>
      </c>
      <c r="E147" s="12" t="str">
        <f t="shared" si="7"/>
        <v>06-04-2017</v>
      </c>
      <c r="F147" s="13">
        <v>42831.307037037041</v>
      </c>
      <c r="G147" s="13">
        <f t="shared" si="8"/>
        <v>9.3750000087311491E-4</v>
      </c>
    </row>
    <row r="148" spans="1:7" x14ac:dyDescent="0.35">
      <c r="A148" s="1" t="s">
        <v>153</v>
      </c>
      <c r="B148" s="1" t="s">
        <v>226</v>
      </c>
      <c r="C148" t="str">
        <f t="shared" si="6"/>
        <v>11 Ave &amp; W 41 St to W 42 St &amp; 8 Ave</v>
      </c>
      <c r="D148" s="13">
        <v>42914.490983796299</v>
      </c>
      <c r="E148" s="12" t="str">
        <f t="shared" si="7"/>
        <v>28-06-2017</v>
      </c>
      <c r="F148" s="13">
        <v>42914.498159722221</v>
      </c>
      <c r="G148" s="13">
        <f t="shared" si="8"/>
        <v>7.175925922638271E-3</v>
      </c>
    </row>
    <row r="149" spans="1:7" x14ac:dyDescent="0.35">
      <c r="A149" s="1" t="s">
        <v>176</v>
      </c>
      <c r="B149" s="1" t="s">
        <v>227</v>
      </c>
      <c r="C149" t="str">
        <f t="shared" si="6"/>
        <v>Broadway &amp; W 24 St to Canal St &amp; Rutgers St</v>
      </c>
      <c r="D149" s="13">
        <v>42906.69091435185</v>
      </c>
      <c r="E149" s="12" t="str">
        <f t="shared" si="7"/>
        <v>20-06-2017</v>
      </c>
      <c r="F149" s="13">
        <v>42906.715590277781</v>
      </c>
      <c r="G149" s="13">
        <f t="shared" si="8"/>
        <v>2.4675925931660458E-2</v>
      </c>
    </row>
    <row r="150" spans="1:7" x14ac:dyDescent="0.35">
      <c r="A150" s="1" t="s">
        <v>10</v>
      </c>
      <c r="B150" s="1" t="s">
        <v>228</v>
      </c>
      <c r="C150" t="str">
        <f t="shared" si="6"/>
        <v>W Broadway &amp; Spring St to Howard St &amp; Centre St</v>
      </c>
      <c r="D150" s="13">
        <v>42881.704236111109</v>
      </c>
      <c r="E150" s="12" t="str">
        <f t="shared" si="7"/>
        <v>26-05-2017</v>
      </c>
      <c r="F150" s="13">
        <v>42881.719027777777</v>
      </c>
      <c r="G150" s="13">
        <f t="shared" si="8"/>
        <v>1.4791666668315884E-2</v>
      </c>
    </row>
    <row r="151" spans="1:7" x14ac:dyDescent="0.35">
      <c r="A151" s="1" t="s">
        <v>226</v>
      </c>
      <c r="B151" s="1" t="s">
        <v>170</v>
      </c>
      <c r="C151" t="str">
        <f t="shared" si="6"/>
        <v>W 42 St &amp; 8 Ave to Central Park West &amp; W 102 St</v>
      </c>
      <c r="D151" s="13">
        <v>42894.264421296299</v>
      </c>
      <c r="E151" s="12" t="str">
        <f t="shared" si="7"/>
        <v>08-06-2017</v>
      </c>
      <c r="F151" s="13">
        <v>42894.265763888892</v>
      </c>
      <c r="G151" s="13">
        <f t="shared" si="8"/>
        <v>1.3425925935734995E-3</v>
      </c>
    </row>
    <row r="152" spans="1:7" x14ac:dyDescent="0.35">
      <c r="A152" s="1" t="s">
        <v>229</v>
      </c>
      <c r="B152" s="1" t="s">
        <v>114</v>
      </c>
      <c r="C152" t="str">
        <f t="shared" si="6"/>
        <v>E 65 St &amp; 2 Ave to E 85 St &amp; 3 Ave</v>
      </c>
      <c r="D152" s="13">
        <v>42739.960381944446</v>
      </c>
      <c r="E152" s="12" t="str">
        <f t="shared" si="7"/>
        <v>04-01-2017</v>
      </c>
      <c r="F152" s="13">
        <v>42739.961944444447</v>
      </c>
      <c r="G152" s="13">
        <f t="shared" si="8"/>
        <v>1.5625000014551915E-3</v>
      </c>
    </row>
    <row r="153" spans="1:7" x14ac:dyDescent="0.35">
      <c r="A153" s="1" t="s">
        <v>230</v>
      </c>
      <c r="B153" s="1" t="s">
        <v>226</v>
      </c>
      <c r="C153" t="str">
        <f t="shared" si="6"/>
        <v>Murray St &amp; West St to W 42 St &amp; 8 Ave</v>
      </c>
      <c r="D153" s="13">
        <v>42822.376631944448</v>
      </c>
      <c r="E153" s="12" t="str">
        <f t="shared" si="7"/>
        <v>28-03-2017</v>
      </c>
      <c r="F153" s="13">
        <v>42822.380011574074</v>
      </c>
      <c r="G153" s="13">
        <f t="shared" si="8"/>
        <v>3.379629626579117E-3</v>
      </c>
    </row>
    <row r="154" spans="1:7" x14ac:dyDescent="0.35">
      <c r="A154" s="1" t="s">
        <v>231</v>
      </c>
      <c r="B154" s="1" t="s">
        <v>232</v>
      </c>
      <c r="C154" t="str">
        <f t="shared" si="6"/>
        <v>President St &amp; Henry St to Schermerhorn St &amp; Court St</v>
      </c>
      <c r="D154" s="13">
        <v>42896.716354166667</v>
      </c>
      <c r="E154" s="12" t="str">
        <f t="shared" si="7"/>
        <v>10-06-2017</v>
      </c>
      <c r="F154" s="13">
        <v>42896.731273148151</v>
      </c>
      <c r="G154" s="13">
        <f t="shared" si="8"/>
        <v>1.491898148378823E-2</v>
      </c>
    </row>
    <row r="155" spans="1:7" x14ac:dyDescent="0.35">
      <c r="A155" s="1" t="s">
        <v>74</v>
      </c>
      <c r="B155" s="1" t="s">
        <v>196</v>
      </c>
      <c r="C155" t="str">
        <f t="shared" si="6"/>
        <v>8 Ave &amp; W 52 St to 6 Ave &amp; Canal St</v>
      </c>
      <c r="D155" s="13">
        <v>42914.753067129626</v>
      </c>
      <c r="E155" s="12" t="str">
        <f t="shared" si="7"/>
        <v>28-06-2017</v>
      </c>
      <c r="F155" s="13">
        <v>42914.756747685184</v>
      </c>
      <c r="G155" s="13">
        <f t="shared" si="8"/>
        <v>3.6805555573664606E-3</v>
      </c>
    </row>
    <row r="156" spans="1:7" x14ac:dyDescent="0.35">
      <c r="A156" s="1" t="s">
        <v>60</v>
      </c>
      <c r="B156" s="1" t="s">
        <v>186</v>
      </c>
      <c r="C156" t="str">
        <f t="shared" si="6"/>
        <v>W 38 St &amp; 8 Ave to E 23 St &amp; 1 Ave</v>
      </c>
      <c r="D156" s="13">
        <v>42747.721342592595</v>
      </c>
      <c r="E156" s="12" t="str">
        <f t="shared" si="7"/>
        <v>12-01-2017</v>
      </c>
      <c r="F156" s="13">
        <v>42747.735868055555</v>
      </c>
      <c r="G156" s="13">
        <f t="shared" si="8"/>
        <v>1.452546296059154E-2</v>
      </c>
    </row>
    <row r="157" spans="1:7" x14ac:dyDescent="0.35">
      <c r="A157" s="1" t="s">
        <v>201</v>
      </c>
      <c r="B157" s="1" t="s">
        <v>186</v>
      </c>
      <c r="C157" t="str">
        <f t="shared" si="6"/>
        <v>Maiden Ln &amp; Pearl St to E 23 St &amp; 1 Ave</v>
      </c>
      <c r="D157" s="13">
        <v>42811.458807870367</v>
      </c>
      <c r="E157" s="12" t="str">
        <f t="shared" si="7"/>
        <v>17-03-2017</v>
      </c>
      <c r="F157" s="13">
        <v>42811.464641203704</v>
      </c>
      <c r="G157" s="13">
        <f t="shared" si="8"/>
        <v>5.8333333363407291E-3</v>
      </c>
    </row>
    <row r="158" spans="1:7" x14ac:dyDescent="0.35">
      <c r="A158" s="1" t="s">
        <v>233</v>
      </c>
      <c r="B158" s="1" t="s">
        <v>101</v>
      </c>
      <c r="C158" t="str">
        <f t="shared" si="6"/>
        <v>Norfolk St &amp; Broome St to S 5 Pl &amp; S 4 St</v>
      </c>
      <c r="D158" s="13">
        <v>42891.339479166665</v>
      </c>
      <c r="E158" s="12" t="str">
        <f t="shared" si="7"/>
        <v>05-06-2017</v>
      </c>
      <c r="F158" s="13">
        <v>42891.360451388886</v>
      </c>
      <c r="G158" s="13">
        <f t="shared" si="8"/>
        <v>2.0972222220734693E-2</v>
      </c>
    </row>
    <row r="159" spans="1:7" x14ac:dyDescent="0.35">
      <c r="A159" s="1" t="s">
        <v>188</v>
      </c>
      <c r="B159" s="1" t="s">
        <v>234</v>
      </c>
      <c r="C159" t="str">
        <f t="shared" si="6"/>
        <v>N 6 St &amp; Bedford Ave to Clinton Ave &amp; Flushing Ave</v>
      </c>
      <c r="D159" s="13">
        <v>42859.332592592589</v>
      </c>
      <c r="E159" s="12" t="str">
        <f t="shared" si="7"/>
        <v>04-05-2017</v>
      </c>
      <c r="F159" s="13">
        <v>42859.340138888889</v>
      </c>
      <c r="G159" s="13">
        <f t="shared" si="8"/>
        <v>7.5462962995516136E-3</v>
      </c>
    </row>
    <row r="160" spans="1:7" x14ac:dyDescent="0.35">
      <c r="A160" s="1" t="s">
        <v>158</v>
      </c>
      <c r="B160" s="1" t="s">
        <v>41</v>
      </c>
      <c r="C160" t="str">
        <f t="shared" si="6"/>
        <v>Forsyth St &amp; Broome St to E 17 St &amp; Broadway</v>
      </c>
      <c r="D160" s="13">
        <v>42843.802523148152</v>
      </c>
      <c r="E160" s="12" t="str">
        <f t="shared" si="7"/>
        <v>18-04-2017</v>
      </c>
      <c r="F160" s="13">
        <v>42843.821261574078</v>
      </c>
      <c r="G160" s="13">
        <f t="shared" si="8"/>
        <v>1.8738425926130731E-2</v>
      </c>
    </row>
    <row r="161" spans="1:7" x14ac:dyDescent="0.35">
      <c r="A161" s="1" t="s">
        <v>235</v>
      </c>
      <c r="B161" s="1" t="s">
        <v>171</v>
      </c>
      <c r="C161" t="str">
        <f t="shared" si="6"/>
        <v>Grand Army Plaza &amp; Central Park S to E 48 St &amp; 5 Ave</v>
      </c>
      <c r="D161" s="13">
        <v>42828.351909722223</v>
      </c>
      <c r="E161" s="12" t="str">
        <f t="shared" si="7"/>
        <v>03-04-2017</v>
      </c>
      <c r="F161" s="13">
        <v>42828.359675925924</v>
      </c>
      <c r="G161" s="13">
        <f t="shared" si="8"/>
        <v>7.7662037001573481E-3</v>
      </c>
    </row>
    <row r="162" spans="1:7" x14ac:dyDescent="0.35">
      <c r="A162" s="1" t="s">
        <v>27</v>
      </c>
      <c r="B162" s="1" t="s">
        <v>236</v>
      </c>
      <c r="C162" t="str">
        <f t="shared" si="6"/>
        <v>Central Park S &amp; 6 Ave to Columbus Ave &amp; W 95 St</v>
      </c>
      <c r="D162" s="13">
        <v>42900.863009259258</v>
      </c>
      <c r="E162" s="12" t="str">
        <f t="shared" si="7"/>
        <v>14-06-2017</v>
      </c>
      <c r="F162" s="13">
        <v>42900.879942129628</v>
      </c>
      <c r="G162" s="13">
        <f t="shared" si="8"/>
        <v>1.69328703705105E-2</v>
      </c>
    </row>
    <row r="163" spans="1:7" x14ac:dyDescent="0.35">
      <c r="A163" s="1" t="s">
        <v>237</v>
      </c>
      <c r="B163" s="1" t="s">
        <v>71</v>
      </c>
      <c r="C163" t="str">
        <f t="shared" si="6"/>
        <v>Washington Pl &amp; 6 Ave to Rivington St &amp; Chrystie St</v>
      </c>
      <c r="D163" s="13">
        <v>42843.762314814812</v>
      </c>
      <c r="E163" s="12" t="str">
        <f t="shared" si="7"/>
        <v>18-04-2017</v>
      </c>
      <c r="F163" s="13">
        <v>42843.770312499997</v>
      </c>
      <c r="G163" s="13">
        <f t="shared" si="8"/>
        <v>7.9976851848186925E-3</v>
      </c>
    </row>
    <row r="164" spans="1:7" x14ac:dyDescent="0.35">
      <c r="A164" s="1" t="s">
        <v>25</v>
      </c>
      <c r="B164" s="1" t="s">
        <v>238</v>
      </c>
      <c r="C164" t="str">
        <f t="shared" si="6"/>
        <v>E 89 St &amp; York Ave to E 102 St &amp; 1 Ave</v>
      </c>
      <c r="D164" s="13">
        <v>42909.409745370373</v>
      </c>
      <c r="E164" s="12" t="str">
        <f t="shared" si="7"/>
        <v>23-06-2017</v>
      </c>
      <c r="F164" s="13">
        <v>42909.419351851851</v>
      </c>
      <c r="G164" s="13">
        <f t="shared" si="8"/>
        <v>9.6064814788405783E-3</v>
      </c>
    </row>
    <row r="165" spans="1:7" x14ac:dyDescent="0.35">
      <c r="A165" s="1" t="s">
        <v>66</v>
      </c>
      <c r="B165" s="1" t="s">
        <v>230</v>
      </c>
      <c r="C165" t="str">
        <f t="shared" si="6"/>
        <v>W 20 St &amp; 11 Ave to Murray St &amp; West St</v>
      </c>
      <c r="D165" s="13">
        <v>42899.83221064815</v>
      </c>
      <c r="E165" s="12" t="str">
        <f t="shared" si="7"/>
        <v>13-06-2017</v>
      </c>
      <c r="F165" s="13">
        <v>42899.838993055557</v>
      </c>
      <c r="G165" s="13">
        <f t="shared" si="8"/>
        <v>6.7824074067175388E-3</v>
      </c>
    </row>
    <row r="166" spans="1:7" x14ac:dyDescent="0.35">
      <c r="A166" s="1" t="s">
        <v>159</v>
      </c>
      <c r="B166" s="1" t="s">
        <v>239</v>
      </c>
      <c r="C166" t="str">
        <f t="shared" si="6"/>
        <v>Lafayette St &amp; E 8 St to E 7 St &amp; Avenue A</v>
      </c>
      <c r="D166" s="13">
        <v>42915.697106481479</v>
      </c>
      <c r="E166" s="12" t="str">
        <f t="shared" si="7"/>
        <v>29-06-2017</v>
      </c>
      <c r="F166" s="13">
        <v>42915.699988425928</v>
      </c>
      <c r="G166" s="13">
        <f t="shared" si="8"/>
        <v>2.8819444487453438E-3</v>
      </c>
    </row>
    <row r="167" spans="1:7" x14ac:dyDescent="0.35">
      <c r="A167" s="1" t="s">
        <v>240</v>
      </c>
      <c r="B167" s="1" t="s">
        <v>142</v>
      </c>
      <c r="C167" t="str">
        <f t="shared" si="6"/>
        <v>E 4 St &amp; 2 Ave to E 10 St &amp; Avenue A</v>
      </c>
      <c r="D167" s="13">
        <v>42804.968923611108</v>
      </c>
      <c r="E167" s="12" t="str">
        <f t="shared" si="7"/>
        <v>10-03-2017</v>
      </c>
      <c r="F167" s="13">
        <v>42804.978703703702</v>
      </c>
      <c r="G167" s="13">
        <f t="shared" si="8"/>
        <v>9.7800925941555761E-3</v>
      </c>
    </row>
    <row r="168" spans="1:7" x14ac:dyDescent="0.35">
      <c r="A168" s="1" t="s">
        <v>13</v>
      </c>
      <c r="B168" s="1" t="s">
        <v>241</v>
      </c>
      <c r="C168" t="str">
        <f t="shared" si="6"/>
        <v>Lexington Ave &amp; E 63 St to W 55 St &amp; 6 Ave</v>
      </c>
      <c r="D168" s="13">
        <v>42777.650335648148</v>
      </c>
      <c r="E168" s="12" t="str">
        <f t="shared" si="7"/>
        <v>11-02-2017</v>
      </c>
      <c r="F168" s="13">
        <v>42777.660567129627</v>
      </c>
      <c r="G168" s="13">
        <f t="shared" si="8"/>
        <v>1.0231481479422655E-2</v>
      </c>
    </row>
    <row r="169" spans="1:7" x14ac:dyDescent="0.35">
      <c r="A169" s="1" t="s">
        <v>188</v>
      </c>
      <c r="B169" s="1" t="s">
        <v>242</v>
      </c>
      <c r="C169" t="str">
        <f t="shared" si="6"/>
        <v>N 6 St &amp; Bedford Ave to Franklin St &amp; Dupont St</v>
      </c>
      <c r="D169" s="13">
        <v>42890.611851851849</v>
      </c>
      <c r="E169" s="12" t="str">
        <f t="shared" si="7"/>
        <v>04-06-2017</v>
      </c>
      <c r="F169" s="13">
        <v>42890.617754629631</v>
      </c>
      <c r="G169" s="13">
        <f t="shared" si="8"/>
        <v>5.9027777824667282E-3</v>
      </c>
    </row>
    <row r="170" spans="1:7" x14ac:dyDescent="0.35">
      <c r="A170" s="1" t="s">
        <v>113</v>
      </c>
      <c r="B170" s="1" t="s">
        <v>240</v>
      </c>
      <c r="C170" t="str">
        <f t="shared" si="6"/>
        <v>West St &amp; Chambers St to E 4 St &amp; 2 Ave</v>
      </c>
      <c r="D170" s="13">
        <v>42736.80064814815</v>
      </c>
      <c r="E170" s="12" t="str">
        <f t="shared" si="7"/>
        <v>01-01-2017</v>
      </c>
      <c r="F170" s="13">
        <v>42736.813703703701</v>
      </c>
      <c r="G170" s="13">
        <f t="shared" si="8"/>
        <v>1.3055555551545694E-2</v>
      </c>
    </row>
    <row r="171" spans="1:7" x14ac:dyDescent="0.35">
      <c r="A171" s="1" t="s">
        <v>159</v>
      </c>
      <c r="B171" s="1" t="s">
        <v>243</v>
      </c>
      <c r="C171" t="str">
        <f t="shared" si="6"/>
        <v>Lafayette St &amp; E 8 St to 12 Ave &amp; W 40 St</v>
      </c>
      <c r="D171" s="13">
        <v>42846.626736111109</v>
      </c>
      <c r="E171" s="12" t="str">
        <f t="shared" si="7"/>
        <v>21-04-2017</v>
      </c>
      <c r="F171" s="13">
        <v>42846.630706018521</v>
      </c>
      <c r="G171" s="13">
        <f t="shared" si="8"/>
        <v>3.9699074113741517E-3</v>
      </c>
    </row>
    <row r="172" spans="1:7" x14ac:dyDescent="0.35">
      <c r="A172" s="1" t="s">
        <v>89</v>
      </c>
      <c r="B172" s="1" t="s">
        <v>185</v>
      </c>
      <c r="C172" t="str">
        <f t="shared" si="6"/>
        <v>Greenwich St &amp; W Houston St to 11 Ave &amp; W 27 St</v>
      </c>
      <c r="D172" s="13">
        <v>42907.501770833333</v>
      </c>
      <c r="E172" s="12" t="str">
        <f t="shared" si="7"/>
        <v>21-06-2017</v>
      </c>
      <c r="F172" s="13">
        <v>42907.506238425929</v>
      </c>
      <c r="G172" s="13">
        <f t="shared" si="8"/>
        <v>4.4675925964838825E-3</v>
      </c>
    </row>
    <row r="173" spans="1:7" x14ac:dyDescent="0.35">
      <c r="A173" s="1" t="s">
        <v>178</v>
      </c>
      <c r="B173" s="1" t="s">
        <v>48</v>
      </c>
      <c r="C173" t="str">
        <f t="shared" si="6"/>
        <v>9 Ave &amp; W 22 St to W 22 St &amp; 8 Ave</v>
      </c>
      <c r="D173" s="13">
        <v>42903.782210648147</v>
      </c>
      <c r="E173" s="12" t="str">
        <f t="shared" si="7"/>
        <v>17-06-2017</v>
      </c>
      <c r="F173" s="13">
        <v>42903.787719907406</v>
      </c>
      <c r="G173" s="13">
        <f t="shared" si="8"/>
        <v>5.5092592592700385E-3</v>
      </c>
    </row>
    <row r="174" spans="1:7" x14ac:dyDescent="0.35">
      <c r="A174" s="1" t="s">
        <v>144</v>
      </c>
      <c r="B174" s="1" t="s">
        <v>215</v>
      </c>
      <c r="C174" t="str">
        <f t="shared" si="6"/>
        <v>Barclay St &amp; Church St to Fulton St &amp; Broadway</v>
      </c>
      <c r="D174" s="13">
        <v>42849.981817129628</v>
      </c>
      <c r="E174" s="12" t="str">
        <f t="shared" si="7"/>
        <v>24-04-2017</v>
      </c>
      <c r="F174" s="13">
        <v>42849.990428240744</v>
      </c>
      <c r="G174" s="13">
        <f t="shared" si="8"/>
        <v>8.6111111158970743E-3</v>
      </c>
    </row>
    <row r="175" spans="1:7" x14ac:dyDescent="0.35">
      <c r="A175" s="1" t="s">
        <v>244</v>
      </c>
      <c r="B175" s="1" t="s">
        <v>113</v>
      </c>
      <c r="C175" t="str">
        <f t="shared" si="6"/>
        <v>W 24 St &amp; 7 Ave to West St &amp; Chambers St</v>
      </c>
      <c r="D175" s="13">
        <v>42765.854120370372</v>
      </c>
      <c r="E175" s="12" t="str">
        <f t="shared" si="7"/>
        <v>30-01-2017</v>
      </c>
      <c r="F175" s="13">
        <v>42765.863576388889</v>
      </c>
      <c r="G175" s="13">
        <f t="shared" si="8"/>
        <v>9.4560185170848854E-3</v>
      </c>
    </row>
    <row r="176" spans="1:7" x14ac:dyDescent="0.35">
      <c r="A176" s="1" t="s">
        <v>59</v>
      </c>
      <c r="B176" s="1" t="s">
        <v>60</v>
      </c>
      <c r="C176" t="str">
        <f t="shared" si="6"/>
        <v>W 26 St &amp; 8 Ave to W 38 St &amp; 8 Ave</v>
      </c>
      <c r="D176" s="13">
        <v>42895.488935185182</v>
      </c>
      <c r="E176" s="12" t="str">
        <f t="shared" si="7"/>
        <v>09-06-2017</v>
      </c>
      <c r="F176" s="13">
        <v>42895.507349537038</v>
      </c>
      <c r="G176" s="13">
        <f t="shared" si="8"/>
        <v>1.8414351856335998E-2</v>
      </c>
    </row>
    <row r="177" spans="1:7" x14ac:dyDescent="0.35">
      <c r="A177" s="1" t="s">
        <v>187</v>
      </c>
      <c r="B177" s="1" t="s">
        <v>245</v>
      </c>
      <c r="C177" t="str">
        <f t="shared" si="6"/>
        <v>Kent Ave &amp; N 7 St to Metropolitan Ave &amp; Bedford Ave</v>
      </c>
      <c r="D177" s="13">
        <v>42894.702245370368</v>
      </c>
      <c r="E177" s="12" t="str">
        <f t="shared" si="7"/>
        <v>08-06-2017</v>
      </c>
      <c r="F177" s="13">
        <v>42894.712442129632</v>
      </c>
      <c r="G177" s="13">
        <f t="shared" si="8"/>
        <v>1.0196759263635613E-2</v>
      </c>
    </row>
    <row r="178" spans="1:7" x14ac:dyDescent="0.35">
      <c r="A178" s="1" t="s">
        <v>246</v>
      </c>
      <c r="B178" s="1" t="s">
        <v>27</v>
      </c>
      <c r="C178" t="str">
        <f t="shared" si="6"/>
        <v>Central Park West &amp; W 85 St to Central Park S &amp; 6 Ave</v>
      </c>
      <c r="D178" s="13">
        <v>42827.708472222221</v>
      </c>
      <c r="E178" s="12" t="str">
        <f t="shared" si="7"/>
        <v>02-04-2017</v>
      </c>
      <c r="F178" s="13">
        <v>42827.709351851852</v>
      </c>
      <c r="G178" s="13">
        <f t="shared" si="8"/>
        <v>8.7962963152676821E-4</v>
      </c>
    </row>
    <row r="179" spans="1:7" x14ac:dyDescent="0.35">
      <c r="A179" s="1" t="s">
        <v>247</v>
      </c>
      <c r="B179" s="1" t="s">
        <v>212</v>
      </c>
      <c r="C179" t="str">
        <f t="shared" si="6"/>
        <v>West Thames St to Centre St &amp; Worth St</v>
      </c>
      <c r="D179" s="13">
        <v>42910.463090277779</v>
      </c>
      <c r="E179" s="12" t="str">
        <f t="shared" si="7"/>
        <v>24-06-2017</v>
      </c>
      <c r="F179" s="13">
        <v>42910.465266203704</v>
      </c>
      <c r="G179" s="13">
        <f t="shared" si="8"/>
        <v>2.1759259252576157E-3</v>
      </c>
    </row>
    <row r="180" spans="1:7" x14ac:dyDescent="0.35">
      <c r="A180" s="1" t="s">
        <v>196</v>
      </c>
      <c r="B180" s="1" t="s">
        <v>85</v>
      </c>
      <c r="C180" t="str">
        <f t="shared" si="6"/>
        <v>6 Ave &amp; Canal St to Carmine St &amp; 6 Ave</v>
      </c>
      <c r="D180" s="13">
        <v>42834.684652777774</v>
      </c>
      <c r="E180" s="12" t="str">
        <f t="shared" si="7"/>
        <v>09-04-2017</v>
      </c>
      <c r="F180" s="13">
        <v>42834.698275462964</v>
      </c>
      <c r="G180" s="13">
        <f t="shared" si="8"/>
        <v>1.3622685190057382E-2</v>
      </c>
    </row>
    <row r="181" spans="1:7" x14ac:dyDescent="0.35">
      <c r="A181" s="1" t="s">
        <v>77</v>
      </c>
      <c r="B181" s="1" t="s">
        <v>169</v>
      </c>
      <c r="C181" t="str">
        <f t="shared" si="6"/>
        <v>Cathedral Pkwy &amp; Broadway to W 52 St &amp; 6 Ave</v>
      </c>
      <c r="D181" s="13">
        <v>42832.825474537036</v>
      </c>
      <c r="E181" s="12" t="str">
        <f t="shared" si="7"/>
        <v>07-04-2017</v>
      </c>
      <c r="F181" s="13">
        <v>42832.829004629632</v>
      </c>
      <c r="G181" s="13">
        <f t="shared" si="8"/>
        <v>3.5300925956107676E-3</v>
      </c>
    </row>
    <row r="182" spans="1:7" x14ac:dyDescent="0.35">
      <c r="A182" s="1" t="s">
        <v>248</v>
      </c>
      <c r="B182" s="1" t="s">
        <v>249</v>
      </c>
      <c r="C182" t="str">
        <f t="shared" si="6"/>
        <v>W 41 St &amp; 8 Ave to 6 Ave &amp; W 33 St</v>
      </c>
      <c r="D182" s="13">
        <v>42859.730543981481</v>
      </c>
      <c r="E182" s="12" t="str">
        <f t="shared" si="7"/>
        <v>04-05-2017</v>
      </c>
      <c r="F182" s="13">
        <v>42859.733032407406</v>
      </c>
      <c r="G182" s="13">
        <f t="shared" si="8"/>
        <v>2.488425925548654E-3</v>
      </c>
    </row>
    <row r="183" spans="1:7" x14ac:dyDescent="0.35">
      <c r="A183" s="1" t="s">
        <v>250</v>
      </c>
      <c r="B183" s="1" t="s">
        <v>251</v>
      </c>
      <c r="C183" t="str">
        <f t="shared" si="6"/>
        <v>1 Ave &amp; E 62 St to E 47 St &amp; 1 Ave</v>
      </c>
      <c r="D183" s="13">
        <v>42823.333287037036</v>
      </c>
      <c r="E183" s="12" t="str">
        <f t="shared" si="7"/>
        <v>29-03-2017</v>
      </c>
      <c r="F183" s="13">
        <v>42823.339432870373</v>
      </c>
      <c r="G183" s="13">
        <f t="shared" si="8"/>
        <v>6.1458333366317675E-3</v>
      </c>
    </row>
    <row r="184" spans="1:7" x14ac:dyDescent="0.35">
      <c r="A184" s="1" t="s">
        <v>134</v>
      </c>
      <c r="B184" s="1" t="s">
        <v>77</v>
      </c>
      <c r="C184" t="str">
        <f t="shared" si="6"/>
        <v>Duane St &amp; Greenwich St to Cathedral Pkwy &amp; Broadway</v>
      </c>
      <c r="D184" s="13">
        <v>42901.295706018522</v>
      </c>
      <c r="E184" s="12" t="str">
        <f t="shared" si="7"/>
        <v>15-06-2017</v>
      </c>
      <c r="F184" s="13">
        <v>42901.303981481484</v>
      </c>
      <c r="G184" s="13">
        <f t="shared" si="8"/>
        <v>8.2754629620467313E-3</v>
      </c>
    </row>
    <row r="185" spans="1:7" x14ac:dyDescent="0.35">
      <c r="A185" s="1" t="s">
        <v>128</v>
      </c>
      <c r="B185" s="1" t="s">
        <v>252</v>
      </c>
      <c r="C185" t="str">
        <f t="shared" si="6"/>
        <v>W 14 St &amp; The High Line to W 88 St &amp; West End Ave</v>
      </c>
      <c r="D185" s="13">
        <v>42910.931793981479</v>
      </c>
      <c r="E185" s="12" t="str">
        <f t="shared" si="7"/>
        <v>24-06-2017</v>
      </c>
      <c r="F185" s="13">
        <v>42910.945347222223</v>
      </c>
      <c r="G185" s="13">
        <f t="shared" si="8"/>
        <v>1.3553240743931383E-2</v>
      </c>
    </row>
    <row r="186" spans="1:7" x14ac:dyDescent="0.35">
      <c r="A186" s="1" t="s">
        <v>16</v>
      </c>
      <c r="B186" s="1" t="s">
        <v>253</v>
      </c>
      <c r="C186" t="str">
        <f t="shared" si="6"/>
        <v>Barrow St &amp; Hudson St to Bank St &amp; Hudson St</v>
      </c>
      <c r="D186" s="13">
        <v>42914.367569444446</v>
      </c>
      <c r="E186" s="12" t="str">
        <f t="shared" si="7"/>
        <v>28-06-2017</v>
      </c>
      <c r="F186" s="13">
        <v>42914.384988425925</v>
      </c>
      <c r="G186" s="13">
        <f t="shared" si="8"/>
        <v>1.7418981478840578E-2</v>
      </c>
    </row>
    <row r="187" spans="1:7" x14ac:dyDescent="0.35">
      <c r="A187" s="1" t="s">
        <v>254</v>
      </c>
      <c r="B187" s="1" t="s">
        <v>255</v>
      </c>
      <c r="C187" t="str">
        <f t="shared" si="6"/>
        <v>Pershing Square North to W 31 St &amp; 7 Ave</v>
      </c>
      <c r="D187" s="13">
        <v>42764.538321759261</v>
      </c>
      <c r="E187" s="12" t="str">
        <f t="shared" si="7"/>
        <v>29-01-2017</v>
      </c>
      <c r="F187" s="13">
        <v>42764.541388888887</v>
      </c>
      <c r="G187" s="13">
        <f t="shared" si="8"/>
        <v>3.0671296262880787E-3</v>
      </c>
    </row>
    <row r="188" spans="1:7" x14ac:dyDescent="0.35">
      <c r="A188" s="1" t="s">
        <v>256</v>
      </c>
      <c r="B188" s="1" t="s">
        <v>120</v>
      </c>
      <c r="C188" t="str">
        <f t="shared" si="6"/>
        <v>E 60 St &amp; York Ave to W 63 St &amp; Broadway</v>
      </c>
      <c r="D188" s="13">
        <v>42869.463171296295</v>
      </c>
      <c r="E188" s="12" t="str">
        <f t="shared" si="7"/>
        <v>14-05-2017</v>
      </c>
      <c r="F188" s="13">
        <v>42869.468368055554</v>
      </c>
      <c r="G188" s="13">
        <f t="shared" si="8"/>
        <v>5.1967592589790002E-3</v>
      </c>
    </row>
    <row r="189" spans="1:7" x14ac:dyDescent="0.35">
      <c r="A189" s="1" t="s">
        <v>257</v>
      </c>
      <c r="B189" s="1" t="s">
        <v>186</v>
      </c>
      <c r="C189" t="str">
        <f t="shared" si="6"/>
        <v>Cliff St &amp; Fulton St to E 23 St &amp; 1 Ave</v>
      </c>
      <c r="D189" s="13">
        <v>42838.778298611112</v>
      </c>
      <c r="E189" s="12" t="str">
        <f t="shared" si="7"/>
        <v>13-04-2017</v>
      </c>
      <c r="F189" s="13">
        <v>42838.802337962959</v>
      </c>
      <c r="G189" s="13">
        <f t="shared" si="8"/>
        <v>2.4039351847022772E-2</v>
      </c>
    </row>
    <row r="190" spans="1:7" x14ac:dyDescent="0.35">
      <c r="A190" s="1" t="s">
        <v>258</v>
      </c>
      <c r="B190" s="1" t="s">
        <v>259</v>
      </c>
      <c r="C190" t="str">
        <f t="shared" si="6"/>
        <v>3 Ave &amp; E 62 St to E 20 St &amp; 2 Ave</v>
      </c>
      <c r="D190" s="13">
        <v>42833.702152777776</v>
      </c>
      <c r="E190" s="12" t="str">
        <f t="shared" si="7"/>
        <v>08-04-2017</v>
      </c>
      <c r="F190" s="13">
        <v>42833.72314814815</v>
      </c>
      <c r="G190" s="13">
        <f t="shared" si="8"/>
        <v>2.0995370374293998E-2</v>
      </c>
    </row>
    <row r="191" spans="1:7" x14ac:dyDescent="0.35">
      <c r="A191" s="1" t="s">
        <v>260</v>
      </c>
      <c r="B191" s="1" t="s">
        <v>186</v>
      </c>
      <c r="C191" t="str">
        <f t="shared" si="6"/>
        <v>E 30 St &amp; Park Ave S to E 23 St &amp; 1 Ave</v>
      </c>
      <c r="D191" s="13">
        <v>42790.749710648146</v>
      </c>
      <c r="E191" s="12" t="str">
        <f t="shared" si="7"/>
        <v>24-02-2017</v>
      </c>
      <c r="F191" s="13">
        <v>42790.752152777779</v>
      </c>
      <c r="G191" s="13">
        <f t="shared" si="8"/>
        <v>2.4421296329819597E-3</v>
      </c>
    </row>
    <row r="192" spans="1:7" x14ac:dyDescent="0.35">
      <c r="A192" s="1" t="s">
        <v>235</v>
      </c>
      <c r="B192" s="1" t="s">
        <v>261</v>
      </c>
      <c r="C192" t="str">
        <f t="shared" si="6"/>
        <v>Grand Army Plaza &amp; Central Park S to W 70 St &amp; Amsterdam Ave</v>
      </c>
      <c r="D192" s="13">
        <v>42860.377175925925</v>
      </c>
      <c r="E192" s="12" t="str">
        <f t="shared" si="7"/>
        <v>05-05-2017</v>
      </c>
      <c r="F192" s="13">
        <v>42860.382534722223</v>
      </c>
      <c r="G192" s="13">
        <f t="shared" si="8"/>
        <v>5.3587962975143455E-3</v>
      </c>
    </row>
    <row r="193" spans="1:7" x14ac:dyDescent="0.35">
      <c r="A193" s="1" t="s">
        <v>262</v>
      </c>
      <c r="B193" s="1" t="s">
        <v>263</v>
      </c>
      <c r="C193" t="str">
        <f t="shared" si="6"/>
        <v>1 Ave &amp; E 94 St to Madison Ave &amp; E 99 St</v>
      </c>
      <c r="D193" s="13">
        <v>42833.376666666663</v>
      </c>
      <c r="E193" s="12" t="str">
        <f t="shared" si="7"/>
        <v>08-04-2017</v>
      </c>
      <c r="F193" s="13">
        <v>42833.389872685184</v>
      </c>
      <c r="G193" s="13">
        <f t="shared" si="8"/>
        <v>1.3206018520577345E-2</v>
      </c>
    </row>
    <row r="194" spans="1:7" x14ac:dyDescent="0.35">
      <c r="A194" s="1" t="s">
        <v>264</v>
      </c>
      <c r="B194" s="1" t="s">
        <v>264</v>
      </c>
      <c r="C194" t="str">
        <f t="shared" si="6"/>
        <v>Berkeley Pl &amp; 6 Ave to Berkeley Pl &amp; 6 Ave</v>
      </c>
      <c r="D194" s="13">
        <v>42815.768773148149</v>
      </c>
      <c r="E194" s="12" t="str">
        <f t="shared" si="7"/>
        <v>21-03-2017</v>
      </c>
      <c r="F194" s="13">
        <v>42815.782569444447</v>
      </c>
      <c r="G194" s="13">
        <f t="shared" si="8"/>
        <v>1.3796296298096422E-2</v>
      </c>
    </row>
    <row r="195" spans="1:7" x14ac:dyDescent="0.35">
      <c r="A195" s="1" t="s">
        <v>207</v>
      </c>
      <c r="B195" s="1" t="s">
        <v>102</v>
      </c>
      <c r="C195" t="str">
        <f t="shared" ref="C195:C258" si="9">CONCATENATE(A195, " ", "to"," ", B195)</f>
        <v>E 32 St &amp; Park Ave to E 45 St &amp; 3 Ave</v>
      </c>
      <c r="D195" s="13">
        <v>42900.781678240739</v>
      </c>
      <c r="E195" s="12" t="str">
        <f t="shared" ref="E195:E258" si="10">TEXT(DATEVALUE(TEXT(D195,"dd-mm-yyy")),"DD-MM-YYY")</f>
        <v>14-06-2017</v>
      </c>
      <c r="F195" s="13">
        <v>42900.807453703703</v>
      </c>
      <c r="G195" s="13">
        <f t="shared" ref="G195:G258" si="11">F195-D195</f>
        <v>2.5775462963792961E-2</v>
      </c>
    </row>
    <row r="196" spans="1:7" x14ac:dyDescent="0.35">
      <c r="A196" s="1" t="s">
        <v>265</v>
      </c>
      <c r="B196" s="1" t="s">
        <v>266</v>
      </c>
      <c r="C196" t="str">
        <f t="shared" si="9"/>
        <v>W 52 St &amp; 9 Ave to Broadway &amp; W 55 St</v>
      </c>
      <c r="D196" s="13">
        <v>42906.590949074074</v>
      </c>
      <c r="E196" s="12" t="str">
        <f t="shared" si="10"/>
        <v>20-06-2017</v>
      </c>
      <c r="F196" s="13">
        <v>42906.597615740742</v>
      </c>
      <c r="G196" s="13">
        <f t="shared" si="11"/>
        <v>6.6666666680248454E-3</v>
      </c>
    </row>
    <row r="197" spans="1:7" x14ac:dyDescent="0.35">
      <c r="A197" s="1" t="s">
        <v>267</v>
      </c>
      <c r="B197" s="1" t="s">
        <v>248</v>
      </c>
      <c r="C197" t="str">
        <f t="shared" si="9"/>
        <v>W 37 St &amp; 10 Ave to W 41 St &amp; 8 Ave</v>
      </c>
      <c r="D197" s="13">
        <v>42874.659930555557</v>
      </c>
      <c r="E197" s="12" t="str">
        <f t="shared" si="10"/>
        <v>19-05-2017</v>
      </c>
      <c r="F197" s="13">
        <v>42874.671655092592</v>
      </c>
      <c r="G197" s="13">
        <f t="shared" si="11"/>
        <v>1.1724537034751847E-2</v>
      </c>
    </row>
    <row r="198" spans="1:7" x14ac:dyDescent="0.35">
      <c r="A198" s="1" t="s">
        <v>85</v>
      </c>
      <c r="B198" s="1" t="s">
        <v>33</v>
      </c>
      <c r="C198" t="str">
        <f t="shared" si="9"/>
        <v>Carmine St &amp; 6 Ave to Front St &amp; Maiden Ln</v>
      </c>
      <c r="D198" s="13">
        <v>42844.367546296293</v>
      </c>
      <c r="E198" s="12" t="str">
        <f t="shared" si="10"/>
        <v>19-04-2017</v>
      </c>
      <c r="F198" s="13">
        <v>42844.372557870367</v>
      </c>
      <c r="G198" s="13">
        <f t="shared" si="11"/>
        <v>5.0115740741603076E-3</v>
      </c>
    </row>
    <row r="199" spans="1:7" x14ac:dyDescent="0.35">
      <c r="A199" s="1" t="s">
        <v>268</v>
      </c>
      <c r="B199" s="1" t="s">
        <v>80</v>
      </c>
      <c r="C199" t="str">
        <f t="shared" si="9"/>
        <v>Driggs Ave &amp; Lorimer St to N 8 St &amp; Driggs Ave</v>
      </c>
      <c r="D199" s="13">
        <v>42828.398576388892</v>
      </c>
      <c r="E199" s="12" t="str">
        <f t="shared" si="10"/>
        <v>03-04-2017</v>
      </c>
      <c r="F199" s="13">
        <v>42828.41369212963</v>
      </c>
      <c r="G199" s="13">
        <f t="shared" si="11"/>
        <v>1.5115740738110617E-2</v>
      </c>
    </row>
    <row r="200" spans="1:7" x14ac:dyDescent="0.35">
      <c r="A200" s="1" t="s">
        <v>269</v>
      </c>
      <c r="B200" s="1" t="s">
        <v>117</v>
      </c>
      <c r="C200" t="str">
        <f t="shared" si="9"/>
        <v>E 55 St &amp; 2 Ave to E 15 St &amp; 3 Ave</v>
      </c>
      <c r="D200" s="13">
        <v>42740.497719907406</v>
      </c>
      <c r="E200" s="12" t="str">
        <f t="shared" si="10"/>
        <v>05-01-2017</v>
      </c>
      <c r="F200" s="13">
        <v>42740.501030092593</v>
      </c>
      <c r="G200" s="13">
        <f t="shared" si="11"/>
        <v>3.3101851877290756E-3</v>
      </c>
    </row>
    <row r="201" spans="1:7" x14ac:dyDescent="0.35">
      <c r="A201" s="1" t="s">
        <v>239</v>
      </c>
      <c r="B201" s="1" t="s">
        <v>179</v>
      </c>
      <c r="C201" t="str">
        <f t="shared" si="9"/>
        <v>E 7 St &amp; Avenue A to Clinton St &amp; Grand St</v>
      </c>
      <c r="D201" s="13">
        <v>42747.649097222224</v>
      </c>
      <c r="E201" s="12" t="str">
        <f t="shared" si="10"/>
        <v>12-01-2017</v>
      </c>
      <c r="F201" s="13">
        <v>42747.651412037034</v>
      </c>
      <c r="G201" s="13">
        <f t="shared" si="11"/>
        <v>2.3148148102336563E-3</v>
      </c>
    </row>
    <row r="202" spans="1:7" x14ac:dyDescent="0.35">
      <c r="A202" s="1" t="s">
        <v>138</v>
      </c>
      <c r="B202" s="1" t="s">
        <v>239</v>
      </c>
      <c r="C202" t="str">
        <f t="shared" si="9"/>
        <v>Centre St &amp; Chambers St to E 7 St &amp; Avenue A</v>
      </c>
      <c r="D202" s="13">
        <v>42791.39539351852</v>
      </c>
      <c r="E202" s="12" t="str">
        <f t="shared" si="10"/>
        <v>25-02-2017</v>
      </c>
      <c r="F202" s="13">
        <v>42791.398900462962</v>
      </c>
      <c r="G202" s="13">
        <f t="shared" si="11"/>
        <v>3.5069444420514628E-3</v>
      </c>
    </row>
    <row r="203" spans="1:7" x14ac:dyDescent="0.35">
      <c r="A203" s="1" t="s">
        <v>153</v>
      </c>
      <c r="B203" s="1" t="s">
        <v>199</v>
      </c>
      <c r="C203" t="str">
        <f t="shared" si="9"/>
        <v>11 Ave &amp; W 41 St to Broadway &amp; W 49 St</v>
      </c>
      <c r="D203" s="13">
        <v>42907.999340277776</v>
      </c>
      <c r="E203" s="12" t="str">
        <f t="shared" si="10"/>
        <v>21-06-2017</v>
      </c>
      <c r="F203" s="13">
        <v>42908.013865740744</v>
      </c>
      <c r="G203" s="13">
        <f t="shared" si="11"/>
        <v>1.4525462967867497E-2</v>
      </c>
    </row>
    <row r="204" spans="1:7" x14ac:dyDescent="0.35">
      <c r="A204" s="1" t="s">
        <v>270</v>
      </c>
      <c r="B204" s="1" t="s">
        <v>243</v>
      </c>
      <c r="C204" t="str">
        <f t="shared" si="9"/>
        <v>5 Ave &amp; E 93 St to 12 Ave &amp; W 40 St</v>
      </c>
      <c r="D204" s="13">
        <v>42906.707303240742</v>
      </c>
      <c r="E204" s="12" t="str">
        <f t="shared" si="10"/>
        <v>20-06-2017</v>
      </c>
      <c r="F204" s="13">
        <v>42906.709699074076</v>
      </c>
      <c r="G204" s="13">
        <f t="shared" si="11"/>
        <v>2.3958333331393078E-3</v>
      </c>
    </row>
    <row r="205" spans="1:7" x14ac:dyDescent="0.35">
      <c r="A205" s="1" t="s">
        <v>52</v>
      </c>
      <c r="B205" s="1" t="s">
        <v>240</v>
      </c>
      <c r="C205" t="str">
        <f t="shared" si="9"/>
        <v>Washington Pl &amp; Broadway to E 4 St &amp; 2 Ave</v>
      </c>
      <c r="D205" s="13">
        <v>42869.794236111113</v>
      </c>
      <c r="E205" s="12" t="str">
        <f t="shared" si="10"/>
        <v>14-05-2017</v>
      </c>
      <c r="F205" s="13">
        <v>42869.806805555556</v>
      </c>
      <c r="G205" s="13">
        <f t="shared" si="11"/>
        <v>1.2569444443215616E-2</v>
      </c>
    </row>
    <row r="206" spans="1:7" x14ac:dyDescent="0.35">
      <c r="A206" s="1" t="s">
        <v>215</v>
      </c>
      <c r="B206" s="1" t="s">
        <v>55</v>
      </c>
      <c r="C206" t="str">
        <f t="shared" si="9"/>
        <v>Fulton St &amp; Broadway to Allen St &amp; Stanton St</v>
      </c>
      <c r="D206" s="13">
        <v>42908.974537037036</v>
      </c>
      <c r="E206" s="12" t="str">
        <f t="shared" si="10"/>
        <v>22-06-2017</v>
      </c>
      <c r="F206" s="13">
        <v>42908.980486111112</v>
      </c>
      <c r="G206" s="13">
        <f t="shared" si="11"/>
        <v>5.9490740750334226E-3</v>
      </c>
    </row>
    <row r="207" spans="1:7" x14ac:dyDescent="0.35">
      <c r="A207" s="1" t="s">
        <v>138</v>
      </c>
      <c r="B207" s="1" t="s">
        <v>115</v>
      </c>
      <c r="C207" t="str">
        <f t="shared" si="9"/>
        <v>Centre St &amp; Chambers St to Spruce St &amp; Nassau St</v>
      </c>
      <c r="D207" s="13">
        <v>42833.089097222219</v>
      </c>
      <c r="E207" s="12" t="str">
        <f t="shared" si="10"/>
        <v>08-04-2017</v>
      </c>
      <c r="F207" s="13">
        <v>42833.097812499997</v>
      </c>
      <c r="G207" s="13">
        <f t="shared" si="11"/>
        <v>8.7152777778101154E-3</v>
      </c>
    </row>
    <row r="208" spans="1:7" x14ac:dyDescent="0.35">
      <c r="A208" s="1" t="s">
        <v>271</v>
      </c>
      <c r="B208" s="1" t="s">
        <v>254</v>
      </c>
      <c r="C208" t="str">
        <f t="shared" si="9"/>
        <v>E 58 St &amp; Madison Ave to Pershing Square North</v>
      </c>
      <c r="D208" s="13">
        <v>42799.667696759258</v>
      </c>
      <c r="E208" s="12" t="str">
        <f t="shared" si="10"/>
        <v>05-03-2017</v>
      </c>
      <c r="F208" s="13">
        <v>42799.675428240742</v>
      </c>
      <c r="G208" s="13">
        <f t="shared" si="11"/>
        <v>7.7314814843703061E-3</v>
      </c>
    </row>
    <row r="209" spans="1:7" x14ac:dyDescent="0.35">
      <c r="A209" s="1" t="s">
        <v>272</v>
      </c>
      <c r="B209" s="1" t="s">
        <v>273</v>
      </c>
      <c r="C209" t="str">
        <f t="shared" si="9"/>
        <v>W 87 St  &amp; Amsterdam Ave to 11 Ave &amp; W 59 St</v>
      </c>
      <c r="D209" s="13">
        <v>42838.560590277775</v>
      </c>
      <c r="E209" s="12" t="str">
        <f t="shared" si="10"/>
        <v>13-04-2017</v>
      </c>
      <c r="F209" s="13">
        <v>42838.578055555554</v>
      </c>
      <c r="G209" s="13">
        <f t="shared" si="11"/>
        <v>1.746527777868323E-2</v>
      </c>
    </row>
    <row r="210" spans="1:7" x14ac:dyDescent="0.35">
      <c r="A210" s="1" t="s">
        <v>66</v>
      </c>
      <c r="B210" s="1" t="s">
        <v>274</v>
      </c>
      <c r="C210" t="str">
        <f t="shared" si="9"/>
        <v>W 20 St &amp; 11 Ave to W 18 St &amp; 6 Ave</v>
      </c>
      <c r="D210" s="13">
        <v>42850.999305555553</v>
      </c>
      <c r="E210" s="12" t="str">
        <f t="shared" si="10"/>
        <v>25-04-2017</v>
      </c>
      <c r="F210" s="13">
        <v>42851.002245370371</v>
      </c>
      <c r="G210" s="13">
        <f t="shared" si="11"/>
        <v>2.9398148180916905E-3</v>
      </c>
    </row>
    <row r="211" spans="1:7" x14ac:dyDescent="0.35">
      <c r="A211" s="1" t="s">
        <v>275</v>
      </c>
      <c r="B211" s="1" t="s">
        <v>84</v>
      </c>
      <c r="C211" t="str">
        <f t="shared" si="9"/>
        <v>W 39 St &amp; 9 Ave to Pershing Square South</v>
      </c>
      <c r="D211" s="13">
        <v>42821.758773148147</v>
      </c>
      <c r="E211" s="12" t="str">
        <f t="shared" si="10"/>
        <v>27-03-2017</v>
      </c>
      <c r="F211" s="13">
        <v>42821.771493055552</v>
      </c>
      <c r="G211" s="13">
        <f t="shared" si="11"/>
        <v>1.2719907404971309E-2</v>
      </c>
    </row>
    <row r="212" spans="1:7" x14ac:dyDescent="0.35">
      <c r="A212" s="1" t="s">
        <v>249</v>
      </c>
      <c r="B212" s="1" t="s">
        <v>140</v>
      </c>
      <c r="C212" t="str">
        <f t="shared" si="9"/>
        <v>6 Ave &amp; W 33 St to E 16 St &amp; 5 Ave</v>
      </c>
      <c r="D212" s="13">
        <v>42887.617673611108</v>
      </c>
      <c r="E212" s="12" t="str">
        <f t="shared" si="10"/>
        <v>01-06-2017</v>
      </c>
      <c r="F212" s="13">
        <v>42887.63758101852</v>
      </c>
      <c r="G212" s="13">
        <f t="shared" si="11"/>
        <v>1.990740741166519E-2</v>
      </c>
    </row>
    <row r="213" spans="1:7" x14ac:dyDescent="0.35">
      <c r="A213" s="1" t="s">
        <v>27</v>
      </c>
      <c r="B213" s="1" t="s">
        <v>167</v>
      </c>
      <c r="C213" t="str">
        <f t="shared" si="9"/>
        <v>Central Park S &amp; 6 Ave to 5 Ave &amp; E 88 St</v>
      </c>
      <c r="D213" s="13">
        <v>42866.752951388888</v>
      </c>
      <c r="E213" s="12" t="str">
        <f t="shared" si="10"/>
        <v>11-05-2017</v>
      </c>
      <c r="F213" s="13">
        <v>42866.773576388892</v>
      </c>
      <c r="G213" s="13">
        <f t="shared" si="11"/>
        <v>2.0625000004656613E-2</v>
      </c>
    </row>
    <row r="214" spans="1:7" x14ac:dyDescent="0.35">
      <c r="A214" s="1" t="s">
        <v>173</v>
      </c>
      <c r="B214" s="1" t="s">
        <v>276</v>
      </c>
      <c r="C214" t="str">
        <f t="shared" si="9"/>
        <v>Clinton St &amp; Joralemon St to Kane St &amp; Clinton St</v>
      </c>
      <c r="D214" s="13">
        <v>42748.846805555557</v>
      </c>
      <c r="E214" s="12" t="str">
        <f t="shared" si="10"/>
        <v>13-01-2017</v>
      </c>
      <c r="F214" s="13">
        <v>42748.853182870371</v>
      </c>
      <c r="G214" s="13">
        <f t="shared" si="11"/>
        <v>6.3773148140171543E-3</v>
      </c>
    </row>
    <row r="215" spans="1:7" x14ac:dyDescent="0.35">
      <c r="A215" s="1" t="s">
        <v>196</v>
      </c>
      <c r="B215" s="1" t="s">
        <v>277</v>
      </c>
      <c r="C215" t="str">
        <f t="shared" si="9"/>
        <v>6 Ave &amp; Canal St to W 15 St &amp; 7 Ave</v>
      </c>
      <c r="D215" s="13">
        <v>42819.566145833334</v>
      </c>
      <c r="E215" s="12" t="str">
        <f t="shared" si="10"/>
        <v>25-03-2017</v>
      </c>
      <c r="F215" s="13">
        <v>42819.570798611108</v>
      </c>
      <c r="G215" s="13">
        <f t="shared" si="11"/>
        <v>4.6527777740266174E-3</v>
      </c>
    </row>
    <row r="216" spans="1:7" x14ac:dyDescent="0.35">
      <c r="A216" s="1" t="s">
        <v>198</v>
      </c>
      <c r="B216" s="1" t="s">
        <v>90</v>
      </c>
      <c r="C216" t="str">
        <f t="shared" si="9"/>
        <v>W 56 St &amp; 10 Ave to Broadway &amp; W 56 St</v>
      </c>
      <c r="D216" s="13">
        <v>42755.389050925929</v>
      </c>
      <c r="E216" s="12" t="str">
        <f t="shared" si="10"/>
        <v>20-01-2017</v>
      </c>
      <c r="F216" s="13">
        <v>42755.394166666665</v>
      </c>
      <c r="G216" s="13">
        <f t="shared" si="11"/>
        <v>5.1157407360733487E-3</v>
      </c>
    </row>
    <row r="217" spans="1:7" x14ac:dyDescent="0.35">
      <c r="A217" s="1" t="s">
        <v>145</v>
      </c>
      <c r="B217" s="1" t="s">
        <v>145</v>
      </c>
      <c r="C217" t="str">
        <f t="shared" si="9"/>
        <v>South End Ave &amp; Liberty St to South End Ave &amp; Liberty St</v>
      </c>
      <c r="D217" s="13">
        <v>42849.856493055559</v>
      </c>
      <c r="E217" s="12" t="str">
        <f t="shared" si="10"/>
        <v>24-04-2017</v>
      </c>
      <c r="F217" s="13">
        <v>42849.860891203702</v>
      </c>
      <c r="G217" s="13">
        <f t="shared" si="11"/>
        <v>4.3981481430819258E-3</v>
      </c>
    </row>
    <row r="218" spans="1:7" x14ac:dyDescent="0.35">
      <c r="A218" s="1" t="s">
        <v>278</v>
      </c>
      <c r="B218" s="1" t="s">
        <v>279</v>
      </c>
      <c r="C218" t="str">
        <f t="shared" si="9"/>
        <v>Fulton St &amp; Rockwell Pl to Clermont Ave &amp; Lafayette Ave</v>
      </c>
      <c r="D218" s="13">
        <v>42785.440000000002</v>
      </c>
      <c r="E218" s="12" t="str">
        <f t="shared" si="10"/>
        <v>19-02-2017</v>
      </c>
      <c r="F218" s="13">
        <v>42785.461076388892</v>
      </c>
      <c r="G218" s="13">
        <f t="shared" si="11"/>
        <v>2.1076388889923692E-2</v>
      </c>
    </row>
    <row r="219" spans="1:7" x14ac:dyDescent="0.35">
      <c r="A219" s="1" t="s">
        <v>38</v>
      </c>
      <c r="B219" s="1" t="s">
        <v>110</v>
      </c>
      <c r="C219" t="str">
        <f t="shared" si="9"/>
        <v>E 47 St &amp; Park Ave to E 39 St &amp; 2 Ave</v>
      </c>
      <c r="D219" s="13">
        <v>42837.776608796295</v>
      </c>
      <c r="E219" s="12" t="str">
        <f t="shared" si="10"/>
        <v>12-04-2017</v>
      </c>
      <c r="F219" s="13">
        <v>42837.779768518521</v>
      </c>
      <c r="G219" s="13">
        <f t="shared" si="11"/>
        <v>3.1597222259733826E-3</v>
      </c>
    </row>
    <row r="220" spans="1:7" x14ac:dyDescent="0.35">
      <c r="A220" s="1" t="s">
        <v>280</v>
      </c>
      <c r="B220" s="1" t="s">
        <v>125</v>
      </c>
      <c r="C220" t="str">
        <f t="shared" si="9"/>
        <v>E 12 St &amp; 3 Ave to Allen St &amp; Rivington St</v>
      </c>
      <c r="D220" s="13">
        <v>42830.754629629628</v>
      </c>
      <c r="E220" s="12" t="str">
        <f t="shared" si="10"/>
        <v>05-04-2017</v>
      </c>
      <c r="F220" s="13">
        <v>42830.761932870373</v>
      </c>
      <c r="G220" s="13">
        <f t="shared" si="11"/>
        <v>7.3032407453865744E-3</v>
      </c>
    </row>
    <row r="221" spans="1:7" x14ac:dyDescent="0.35">
      <c r="A221" s="1" t="s">
        <v>281</v>
      </c>
      <c r="B221" s="1" t="s">
        <v>179</v>
      </c>
      <c r="C221" t="str">
        <f t="shared" si="9"/>
        <v>S 4 St &amp; Rodney St to Clinton St &amp; Grand St</v>
      </c>
      <c r="D221" s="13">
        <v>42890.807453703703</v>
      </c>
      <c r="E221" s="12" t="str">
        <f t="shared" si="10"/>
        <v>04-06-2017</v>
      </c>
      <c r="F221" s="13">
        <v>42890.811469907407</v>
      </c>
      <c r="G221" s="13">
        <f t="shared" si="11"/>
        <v>4.016203703940846E-3</v>
      </c>
    </row>
    <row r="222" spans="1:7" x14ac:dyDescent="0.35">
      <c r="A222" s="1" t="s">
        <v>27</v>
      </c>
      <c r="B222" s="1" t="s">
        <v>282</v>
      </c>
      <c r="C222" t="str">
        <f t="shared" si="9"/>
        <v>Central Park S &amp; 6 Ave to W 67 St &amp; Broadway</v>
      </c>
      <c r="D222" s="13">
        <v>42907.330277777779</v>
      </c>
      <c r="E222" s="12" t="str">
        <f t="shared" si="10"/>
        <v>21-06-2017</v>
      </c>
      <c r="F222" s="13">
        <v>42907.331412037034</v>
      </c>
      <c r="G222" s="13">
        <f t="shared" si="11"/>
        <v>1.1342592551955022E-3</v>
      </c>
    </row>
    <row r="223" spans="1:7" x14ac:dyDescent="0.35">
      <c r="A223" s="1" t="s">
        <v>68</v>
      </c>
      <c r="B223" s="1" t="s">
        <v>68</v>
      </c>
      <c r="C223" t="str">
        <f t="shared" si="9"/>
        <v>Old Fulton St to Old Fulton St</v>
      </c>
      <c r="D223" s="13">
        <v>42906.918449074074</v>
      </c>
      <c r="E223" s="12" t="str">
        <f t="shared" si="10"/>
        <v>20-06-2017</v>
      </c>
      <c r="F223" s="13">
        <v>42906.921979166669</v>
      </c>
      <c r="G223" s="13">
        <f t="shared" si="11"/>
        <v>3.5300925956107676E-3</v>
      </c>
    </row>
    <row r="224" spans="1:7" x14ac:dyDescent="0.35">
      <c r="A224" s="1" t="s">
        <v>55</v>
      </c>
      <c r="B224" s="1" t="s">
        <v>283</v>
      </c>
      <c r="C224" t="str">
        <f t="shared" si="9"/>
        <v>Allen St &amp; Stanton St to Pike St &amp; E Broadway</v>
      </c>
      <c r="D224" s="13">
        <v>42849.740486111114</v>
      </c>
      <c r="E224" s="12" t="str">
        <f t="shared" si="10"/>
        <v>24-04-2017</v>
      </c>
      <c r="F224" s="13">
        <v>42849.744166666664</v>
      </c>
      <c r="G224" s="13">
        <f t="shared" si="11"/>
        <v>3.6805555500905029E-3</v>
      </c>
    </row>
    <row r="225" spans="1:7" x14ac:dyDescent="0.35">
      <c r="A225" s="1" t="s">
        <v>154</v>
      </c>
      <c r="B225" s="1" t="s">
        <v>199</v>
      </c>
      <c r="C225" t="str">
        <f t="shared" si="9"/>
        <v>8 Ave &amp; W 33 St to Broadway &amp; W 49 St</v>
      </c>
      <c r="D225" s="13">
        <v>42903.891631944447</v>
      </c>
      <c r="E225" s="12" t="str">
        <f t="shared" si="10"/>
        <v>17-06-2017</v>
      </c>
      <c r="F225" s="13">
        <v>42903.897361111114</v>
      </c>
      <c r="G225" s="13">
        <f t="shared" si="11"/>
        <v>5.7291666671517305E-3</v>
      </c>
    </row>
    <row r="226" spans="1:7" x14ac:dyDescent="0.35">
      <c r="A226" s="1" t="s">
        <v>284</v>
      </c>
      <c r="B226" s="1" t="s">
        <v>141</v>
      </c>
      <c r="C226" t="str">
        <f t="shared" si="9"/>
        <v>Greenwich St &amp; Hubert St to Reade St &amp; Broadway</v>
      </c>
      <c r="D226" s="13">
        <v>42911.42864583333</v>
      </c>
      <c r="E226" s="12" t="str">
        <f t="shared" si="10"/>
        <v>25-06-2017</v>
      </c>
      <c r="F226" s="13">
        <v>42911.444722222222</v>
      </c>
      <c r="G226" s="13">
        <f t="shared" si="11"/>
        <v>1.6076388892543036E-2</v>
      </c>
    </row>
    <row r="227" spans="1:7" x14ac:dyDescent="0.35">
      <c r="A227" s="1" t="s">
        <v>285</v>
      </c>
      <c r="B227" s="1" t="s">
        <v>286</v>
      </c>
      <c r="C227" t="str">
        <f t="shared" si="9"/>
        <v>Union Ave &amp; Wallabout St to Division Ave &amp; Hooper St</v>
      </c>
      <c r="D227" s="13">
        <v>42874.749155092592</v>
      </c>
      <c r="E227" s="12" t="str">
        <f t="shared" si="10"/>
        <v>19-05-2017</v>
      </c>
      <c r="F227" s="13">
        <v>42874.761099537034</v>
      </c>
      <c r="G227" s="13">
        <f t="shared" si="11"/>
        <v>1.1944444442633539E-2</v>
      </c>
    </row>
    <row r="228" spans="1:7" x14ac:dyDescent="0.35">
      <c r="A228" s="1" t="s">
        <v>159</v>
      </c>
      <c r="B228" s="1" t="s">
        <v>211</v>
      </c>
      <c r="C228" t="str">
        <f t="shared" si="9"/>
        <v>Lafayette St &amp; E 8 St to Division St &amp; Bowery</v>
      </c>
      <c r="D228" s="13">
        <v>42915.620011574072</v>
      </c>
      <c r="E228" s="12" t="str">
        <f t="shared" si="10"/>
        <v>29-06-2017</v>
      </c>
      <c r="F228" s="13">
        <v>42915.705509259256</v>
      </c>
      <c r="G228" s="13">
        <f t="shared" si="11"/>
        <v>8.5497685184236616E-2</v>
      </c>
    </row>
    <row r="229" spans="1:7" x14ac:dyDescent="0.35">
      <c r="A229" s="1" t="s">
        <v>200</v>
      </c>
      <c r="B229" s="1" t="s">
        <v>179</v>
      </c>
      <c r="C229" t="str">
        <f t="shared" si="9"/>
        <v>Henry St &amp; Grand St to Clinton St &amp; Grand St</v>
      </c>
      <c r="D229" s="13">
        <v>42764.129293981481</v>
      </c>
      <c r="E229" s="12" t="str">
        <f t="shared" si="10"/>
        <v>29-01-2017</v>
      </c>
      <c r="F229" s="13">
        <v>42764.132395833331</v>
      </c>
      <c r="G229" s="13">
        <f t="shared" si="11"/>
        <v>3.1018518493510783E-3</v>
      </c>
    </row>
    <row r="230" spans="1:7" x14ac:dyDescent="0.35">
      <c r="A230" s="1" t="s">
        <v>287</v>
      </c>
      <c r="B230" s="1" t="s">
        <v>235</v>
      </c>
      <c r="C230" t="str">
        <f t="shared" si="9"/>
        <v>Broadway &amp; W 60 St to Grand Army Plaza &amp; Central Park S</v>
      </c>
      <c r="D230" s="13">
        <v>42871.354594907411</v>
      </c>
      <c r="E230" s="12" t="str">
        <f t="shared" si="10"/>
        <v>16-05-2017</v>
      </c>
      <c r="F230" s="13">
        <v>42871.358020833337</v>
      </c>
      <c r="G230" s="13">
        <f t="shared" si="11"/>
        <v>3.425925926421769E-3</v>
      </c>
    </row>
    <row r="231" spans="1:7" x14ac:dyDescent="0.35">
      <c r="A231" s="1" t="s">
        <v>255</v>
      </c>
      <c r="B231" s="1" t="s">
        <v>45</v>
      </c>
      <c r="C231" t="str">
        <f t="shared" si="9"/>
        <v>W 31 St &amp; 7 Ave to E 11 St &amp; 2 Ave</v>
      </c>
      <c r="D231" s="13">
        <v>42800.717893518522</v>
      </c>
      <c r="E231" s="12" t="str">
        <f t="shared" si="10"/>
        <v>06-03-2017</v>
      </c>
      <c r="F231" s="13">
        <v>42800.720972222225</v>
      </c>
      <c r="G231" s="13">
        <f t="shared" si="11"/>
        <v>3.0787037030677311E-3</v>
      </c>
    </row>
    <row r="232" spans="1:7" x14ac:dyDescent="0.35">
      <c r="A232" s="1" t="s">
        <v>254</v>
      </c>
      <c r="B232" s="1" t="s">
        <v>288</v>
      </c>
      <c r="C232" t="str">
        <f t="shared" si="9"/>
        <v>Pershing Square North to W 33 St &amp; 7 Ave</v>
      </c>
      <c r="D232" s="13">
        <v>42846.387997685182</v>
      </c>
      <c r="E232" s="12" t="str">
        <f t="shared" si="10"/>
        <v>21-04-2017</v>
      </c>
      <c r="F232" s="13">
        <v>42846.391574074078</v>
      </c>
      <c r="G232" s="13">
        <f t="shared" si="11"/>
        <v>3.5763888954534195E-3</v>
      </c>
    </row>
    <row r="233" spans="1:7" x14ac:dyDescent="0.35">
      <c r="A233" s="1" t="s">
        <v>224</v>
      </c>
      <c r="B233" s="1" t="s">
        <v>90</v>
      </c>
      <c r="C233" t="str">
        <f t="shared" si="9"/>
        <v>FDR Drive &amp; E 35 St to Broadway &amp; W 56 St</v>
      </c>
      <c r="D233" s="13">
        <v>42906.503842592596</v>
      </c>
      <c r="E233" s="12" t="str">
        <f t="shared" si="10"/>
        <v>20-06-2017</v>
      </c>
      <c r="F233" s="13">
        <v>42906.510706018518</v>
      </c>
      <c r="G233" s="13">
        <f t="shared" si="11"/>
        <v>6.8634259223472327E-3</v>
      </c>
    </row>
    <row r="234" spans="1:7" x14ac:dyDescent="0.35">
      <c r="A234" s="1" t="s">
        <v>254</v>
      </c>
      <c r="B234" s="1" t="s">
        <v>288</v>
      </c>
      <c r="C234" t="str">
        <f t="shared" si="9"/>
        <v>Pershing Square North to W 33 St &amp; 7 Ave</v>
      </c>
      <c r="D234" s="13">
        <v>42904.382106481484</v>
      </c>
      <c r="E234" s="12" t="str">
        <f t="shared" si="10"/>
        <v>18-06-2017</v>
      </c>
      <c r="F234" s="13">
        <v>42904.383877314816</v>
      </c>
      <c r="G234" s="13">
        <f t="shared" si="11"/>
        <v>1.7708333325572312E-3</v>
      </c>
    </row>
    <row r="235" spans="1:7" x14ac:dyDescent="0.35">
      <c r="A235" s="1" t="s">
        <v>167</v>
      </c>
      <c r="B235" s="1" t="s">
        <v>165</v>
      </c>
      <c r="C235" t="str">
        <f t="shared" si="9"/>
        <v>5 Ave &amp; E 88 St to W 92 St &amp; Broadway</v>
      </c>
      <c r="D235" s="13">
        <v>42848.732951388891</v>
      </c>
      <c r="E235" s="12" t="str">
        <f t="shared" si="10"/>
        <v>23-04-2017</v>
      </c>
      <c r="F235" s="13">
        <v>42848.745173611111</v>
      </c>
      <c r="G235" s="13">
        <f t="shared" si="11"/>
        <v>1.2222222219861578E-2</v>
      </c>
    </row>
    <row r="236" spans="1:7" x14ac:dyDescent="0.35">
      <c r="A236" s="1" t="s">
        <v>148</v>
      </c>
      <c r="B236" s="1" t="s">
        <v>289</v>
      </c>
      <c r="C236" t="str">
        <f t="shared" si="9"/>
        <v>Broadway &amp; Roebling St to 1 Ave &amp; E 18 St</v>
      </c>
      <c r="D236" s="13">
        <v>42866.743506944447</v>
      </c>
      <c r="E236" s="12" t="str">
        <f t="shared" si="10"/>
        <v>11-05-2017</v>
      </c>
      <c r="F236" s="13">
        <v>42866.755868055552</v>
      </c>
      <c r="G236" s="13">
        <f t="shared" si="11"/>
        <v>1.2361111104837619E-2</v>
      </c>
    </row>
    <row r="237" spans="1:7" x14ac:dyDescent="0.35">
      <c r="A237" s="1" t="s">
        <v>112</v>
      </c>
      <c r="B237" s="1" t="s">
        <v>179</v>
      </c>
      <c r="C237" t="str">
        <f t="shared" si="9"/>
        <v>Washington St &amp; Gansevoort St to Clinton St &amp; Grand St</v>
      </c>
      <c r="D237" s="13">
        <v>42801.666018518517</v>
      </c>
      <c r="E237" s="12" t="str">
        <f t="shared" si="10"/>
        <v>07-03-2017</v>
      </c>
      <c r="F237" s="13">
        <v>42801.671041666668</v>
      </c>
      <c r="G237" s="13">
        <f t="shared" si="11"/>
        <v>5.02314815093996E-3</v>
      </c>
    </row>
    <row r="238" spans="1:7" x14ac:dyDescent="0.35">
      <c r="A238" s="1" t="s">
        <v>290</v>
      </c>
      <c r="B238" s="1" t="s">
        <v>100</v>
      </c>
      <c r="C238" t="str">
        <f t="shared" si="9"/>
        <v>Hudson St &amp; Reade St to Cleveland Pl &amp; Spring St</v>
      </c>
      <c r="D238" s="13">
        <v>42896.642835648148</v>
      </c>
      <c r="E238" s="12" t="str">
        <f t="shared" si="10"/>
        <v>10-06-2017</v>
      </c>
      <c r="F238" s="13">
        <v>42896.65357638889</v>
      </c>
      <c r="G238" s="13">
        <f t="shared" si="11"/>
        <v>1.0740740741312038E-2</v>
      </c>
    </row>
    <row r="239" spans="1:7" x14ac:dyDescent="0.35">
      <c r="A239" s="1" t="s">
        <v>98</v>
      </c>
      <c r="B239" s="1" t="s">
        <v>83</v>
      </c>
      <c r="C239" t="str">
        <f t="shared" si="9"/>
        <v>Broadway &amp; W 36 St to Broadway &amp; E 22 St</v>
      </c>
      <c r="D239" s="13">
        <v>42803.720706018517</v>
      </c>
      <c r="E239" s="12" t="str">
        <f t="shared" si="10"/>
        <v>09-03-2017</v>
      </c>
      <c r="F239" s="13">
        <v>42803.72552083333</v>
      </c>
      <c r="G239" s="13">
        <f t="shared" si="11"/>
        <v>4.8148148125619628E-3</v>
      </c>
    </row>
    <row r="240" spans="1:7" x14ac:dyDescent="0.35">
      <c r="A240" s="1" t="s">
        <v>291</v>
      </c>
      <c r="B240" s="1" t="s">
        <v>292</v>
      </c>
      <c r="C240" t="str">
        <f t="shared" si="9"/>
        <v>2 Ave &amp; E 99 St to 5 Ave &amp; E 63 St</v>
      </c>
      <c r="D240" s="13">
        <v>42791.506226851852</v>
      </c>
      <c r="E240" s="12" t="str">
        <f t="shared" si="10"/>
        <v>25-02-2017</v>
      </c>
      <c r="F240" s="13">
        <v>42791.521412037036</v>
      </c>
      <c r="G240" s="13">
        <f t="shared" si="11"/>
        <v>1.5185185184236616E-2</v>
      </c>
    </row>
    <row r="241" spans="1:7" x14ac:dyDescent="0.35">
      <c r="A241" s="1" t="s">
        <v>129</v>
      </c>
      <c r="B241" s="1" t="s">
        <v>91</v>
      </c>
      <c r="C241" t="str">
        <f t="shared" si="9"/>
        <v>MacDougal St &amp; Prince St to 8 Ave &amp; W 16 St</v>
      </c>
      <c r="D241" s="13">
        <v>42791.897372685184</v>
      </c>
      <c r="E241" s="12" t="str">
        <f t="shared" si="10"/>
        <v>25-02-2017</v>
      </c>
      <c r="F241" s="13">
        <v>42791.912604166668</v>
      </c>
      <c r="G241" s="13">
        <f t="shared" si="11"/>
        <v>1.5231481484079268E-2</v>
      </c>
    </row>
    <row r="242" spans="1:7" x14ac:dyDescent="0.35">
      <c r="A242" s="1" t="s">
        <v>186</v>
      </c>
      <c r="B242" s="1" t="s">
        <v>175</v>
      </c>
      <c r="C242" t="str">
        <f t="shared" si="9"/>
        <v>E 23 St &amp; 1 Ave to Cooper Square &amp; E 7 St</v>
      </c>
      <c r="D242" s="13">
        <v>42881.656828703701</v>
      </c>
      <c r="E242" s="12" t="str">
        <f t="shared" si="10"/>
        <v>26-05-2017</v>
      </c>
      <c r="F242" s="13">
        <v>42881.67528935185</v>
      </c>
      <c r="G242" s="13">
        <f t="shared" si="11"/>
        <v>1.8460648148902692E-2</v>
      </c>
    </row>
    <row r="243" spans="1:7" x14ac:dyDescent="0.35">
      <c r="A243" s="1" t="s">
        <v>117</v>
      </c>
      <c r="B243" s="1" t="s">
        <v>30</v>
      </c>
      <c r="C243" t="str">
        <f t="shared" si="9"/>
        <v>E 15 St &amp; 3 Ave to E 25 St &amp; 2 Ave</v>
      </c>
      <c r="D243" s="13">
        <v>42877.373240740744</v>
      </c>
      <c r="E243" s="12" t="str">
        <f t="shared" si="10"/>
        <v>22-05-2017</v>
      </c>
      <c r="F243" s="13">
        <v>42877.377349537041</v>
      </c>
      <c r="G243" s="13">
        <f t="shared" si="11"/>
        <v>4.1087962963501923E-3</v>
      </c>
    </row>
    <row r="244" spans="1:7" x14ac:dyDescent="0.35">
      <c r="A244" s="1" t="s">
        <v>113</v>
      </c>
      <c r="B244" s="1" t="s">
        <v>273</v>
      </c>
      <c r="C244" t="str">
        <f t="shared" si="9"/>
        <v>West St &amp; Chambers St to 11 Ave &amp; W 59 St</v>
      </c>
      <c r="D244" s="13">
        <v>42869.477731481478</v>
      </c>
      <c r="E244" s="12" t="str">
        <f t="shared" si="10"/>
        <v>14-05-2017</v>
      </c>
      <c r="F244" s="13">
        <v>42869.484861111108</v>
      </c>
      <c r="G244" s="13">
        <f t="shared" si="11"/>
        <v>7.1296296300715767E-3</v>
      </c>
    </row>
    <row r="245" spans="1:7" x14ac:dyDescent="0.35">
      <c r="A245" s="1" t="s">
        <v>200</v>
      </c>
      <c r="B245" s="1" t="s">
        <v>293</v>
      </c>
      <c r="C245" t="str">
        <f t="shared" si="9"/>
        <v>Henry St &amp; Grand St to E 76 St &amp; 3 Ave</v>
      </c>
      <c r="D245" s="13">
        <v>42872.633298611108</v>
      </c>
      <c r="E245" s="12" t="str">
        <f t="shared" si="10"/>
        <v>17-05-2017</v>
      </c>
      <c r="F245" s="13">
        <v>42872.647222222222</v>
      </c>
      <c r="G245" s="13">
        <f t="shared" si="11"/>
        <v>1.3923611113568768E-2</v>
      </c>
    </row>
    <row r="246" spans="1:7" x14ac:dyDescent="0.35">
      <c r="A246" s="1" t="s">
        <v>82</v>
      </c>
      <c r="B246" s="1" t="s">
        <v>143</v>
      </c>
      <c r="C246" t="str">
        <f t="shared" si="9"/>
        <v>8 Ave &amp; W 31 St to Greenwich Ave &amp; 8 Ave</v>
      </c>
      <c r="D246" s="13">
        <v>42879.395312499997</v>
      </c>
      <c r="E246" s="12" t="str">
        <f t="shared" si="10"/>
        <v>24-05-2017</v>
      </c>
      <c r="F246" s="13">
        <v>42879.400960648149</v>
      </c>
      <c r="G246" s="13">
        <f t="shared" si="11"/>
        <v>5.6481481515220366E-3</v>
      </c>
    </row>
    <row r="247" spans="1:7" x14ac:dyDescent="0.35">
      <c r="A247" s="1" t="s">
        <v>255</v>
      </c>
      <c r="B247" s="1" t="s">
        <v>100</v>
      </c>
      <c r="C247" t="str">
        <f t="shared" si="9"/>
        <v>W 31 St &amp; 7 Ave to Cleveland Pl &amp; Spring St</v>
      </c>
      <c r="D247" s="13">
        <v>42871.566562499997</v>
      </c>
      <c r="E247" s="12" t="str">
        <f t="shared" si="10"/>
        <v>16-05-2017</v>
      </c>
      <c r="F247" s="13">
        <v>42871.57172453704</v>
      </c>
      <c r="G247" s="13">
        <f t="shared" si="11"/>
        <v>5.1620370431919582E-3</v>
      </c>
    </row>
    <row r="248" spans="1:7" x14ac:dyDescent="0.35">
      <c r="A248" s="1" t="s">
        <v>254</v>
      </c>
      <c r="B248" s="1" t="s">
        <v>41</v>
      </c>
      <c r="C248" t="str">
        <f t="shared" si="9"/>
        <v>Pershing Square North to E 17 St &amp; Broadway</v>
      </c>
      <c r="D248" s="13">
        <v>42831.810347222221</v>
      </c>
      <c r="E248" s="12" t="str">
        <f t="shared" si="10"/>
        <v>06-04-2017</v>
      </c>
      <c r="F248" s="13">
        <v>42831.816145833334</v>
      </c>
      <c r="G248" s="13">
        <f t="shared" si="11"/>
        <v>5.7986111132777296E-3</v>
      </c>
    </row>
    <row r="249" spans="1:7" x14ac:dyDescent="0.35">
      <c r="A249" s="1" t="s">
        <v>294</v>
      </c>
      <c r="B249" s="1" t="s">
        <v>295</v>
      </c>
      <c r="C249" t="str">
        <f t="shared" si="9"/>
        <v>Riverside Dr &amp; W 104 St to W 106 St &amp; Amsterdam Ave</v>
      </c>
      <c r="D249" s="13">
        <v>42898.8825</v>
      </c>
      <c r="E249" s="12" t="str">
        <f t="shared" si="10"/>
        <v>12-06-2017</v>
      </c>
      <c r="F249" s="13">
        <v>42898.903067129628</v>
      </c>
      <c r="G249" s="13">
        <f t="shared" si="11"/>
        <v>2.0567129628034309E-2</v>
      </c>
    </row>
    <row r="250" spans="1:7" x14ac:dyDescent="0.35">
      <c r="A250" s="1" t="s">
        <v>220</v>
      </c>
      <c r="B250" s="1" t="s">
        <v>237</v>
      </c>
      <c r="C250" t="str">
        <f t="shared" si="9"/>
        <v>W 13 St &amp; 5 Ave to Washington Pl &amp; 6 Ave</v>
      </c>
      <c r="D250" s="13">
        <v>42900.720219907409</v>
      </c>
      <c r="E250" s="12" t="str">
        <f t="shared" si="10"/>
        <v>14-06-2017</v>
      </c>
      <c r="F250" s="13">
        <v>42900.747511574074</v>
      </c>
      <c r="G250" s="13">
        <f t="shared" si="11"/>
        <v>2.7291666665405501E-2</v>
      </c>
    </row>
    <row r="251" spans="1:7" x14ac:dyDescent="0.35">
      <c r="A251" s="1" t="s">
        <v>296</v>
      </c>
      <c r="B251" s="1" t="s">
        <v>167</v>
      </c>
      <c r="C251" t="str">
        <f t="shared" si="9"/>
        <v>W 82 St &amp; Central Park West to 5 Ave &amp; E 88 St</v>
      </c>
      <c r="D251" s="13">
        <v>42740.280914351853</v>
      </c>
      <c r="E251" s="12" t="str">
        <f t="shared" si="10"/>
        <v>05-01-2017</v>
      </c>
      <c r="F251" s="13">
        <v>42740.285358796296</v>
      </c>
      <c r="G251" s="13">
        <f t="shared" si="11"/>
        <v>4.4444444429245777E-3</v>
      </c>
    </row>
    <row r="252" spans="1:7" x14ac:dyDescent="0.35">
      <c r="A252" s="1" t="s">
        <v>281</v>
      </c>
      <c r="B252" s="1" t="s">
        <v>297</v>
      </c>
      <c r="C252" t="str">
        <f t="shared" si="9"/>
        <v>S 4 St &amp; Rodney St to Throop Ave &amp; Myrtle Ave</v>
      </c>
      <c r="D252" s="13">
        <v>42844.764456018522</v>
      </c>
      <c r="E252" s="12" t="str">
        <f t="shared" si="10"/>
        <v>19-04-2017</v>
      </c>
      <c r="F252" s="13">
        <v>42844.774988425925</v>
      </c>
      <c r="G252" s="13">
        <f t="shared" si="11"/>
        <v>1.0532407402934041E-2</v>
      </c>
    </row>
    <row r="253" spans="1:7" x14ac:dyDescent="0.35">
      <c r="A253" s="1" t="s">
        <v>129</v>
      </c>
      <c r="B253" s="1" t="s">
        <v>298</v>
      </c>
      <c r="C253" t="str">
        <f t="shared" si="9"/>
        <v>MacDougal St &amp; Prince St to Broad St &amp; Bridge St</v>
      </c>
      <c r="D253" s="13">
        <v>42787.345266203702</v>
      </c>
      <c r="E253" s="12" t="str">
        <f t="shared" si="10"/>
        <v>21-02-2017</v>
      </c>
      <c r="F253" s="13">
        <v>42787.351631944446</v>
      </c>
      <c r="G253" s="13">
        <f t="shared" si="11"/>
        <v>6.3657407445134595E-3</v>
      </c>
    </row>
    <row r="254" spans="1:7" x14ac:dyDescent="0.35">
      <c r="A254" s="1" t="s">
        <v>36</v>
      </c>
      <c r="B254" s="1" t="s">
        <v>41</v>
      </c>
      <c r="C254" t="str">
        <f t="shared" si="9"/>
        <v>Columbus Ave &amp; W 72 St to E 17 St &amp; Broadway</v>
      </c>
      <c r="D254" s="13">
        <v>42857.86645833333</v>
      </c>
      <c r="E254" s="12" t="str">
        <f t="shared" si="10"/>
        <v>02-05-2017</v>
      </c>
      <c r="F254" s="13">
        <v>42857.868252314816</v>
      </c>
      <c r="G254" s="13">
        <f t="shared" si="11"/>
        <v>1.793981486116536E-3</v>
      </c>
    </row>
    <row r="255" spans="1:7" x14ac:dyDescent="0.35">
      <c r="A255" s="1" t="s">
        <v>299</v>
      </c>
      <c r="B255" s="1" t="s">
        <v>239</v>
      </c>
      <c r="C255" t="str">
        <f t="shared" si="9"/>
        <v>W 52 St &amp; 11 Ave to E 7 St &amp; Avenue A</v>
      </c>
      <c r="D255" s="13">
        <v>42757.47246527778</v>
      </c>
      <c r="E255" s="12" t="str">
        <f t="shared" si="10"/>
        <v>22-01-2017</v>
      </c>
      <c r="F255" s="13">
        <v>42757.474687499998</v>
      </c>
      <c r="G255" s="13">
        <f t="shared" si="11"/>
        <v>2.2222222178243101E-3</v>
      </c>
    </row>
    <row r="256" spans="1:7" x14ac:dyDescent="0.35">
      <c r="A256" s="1" t="s">
        <v>78</v>
      </c>
      <c r="B256" s="1" t="s">
        <v>300</v>
      </c>
      <c r="C256" t="str">
        <f t="shared" si="9"/>
        <v>Bayard St &amp; Baxter St to Peck Slip &amp; Front St</v>
      </c>
      <c r="D256" s="13">
        <v>42780.319131944445</v>
      </c>
      <c r="E256" s="12" t="str">
        <f t="shared" si="10"/>
        <v>14-02-2017</v>
      </c>
      <c r="F256" s="13">
        <v>42780.330011574071</v>
      </c>
      <c r="G256" s="13">
        <f t="shared" si="11"/>
        <v>1.0879629626288079E-2</v>
      </c>
    </row>
    <row r="257" spans="1:7" x14ac:dyDescent="0.35">
      <c r="A257" s="1" t="s">
        <v>44</v>
      </c>
      <c r="B257" s="1" t="s">
        <v>61</v>
      </c>
      <c r="C257" t="str">
        <f t="shared" si="9"/>
        <v>E 2 St &amp; Avenue C to Great Jones St</v>
      </c>
      <c r="D257" s="13">
        <v>42857.641539351855</v>
      </c>
      <c r="E257" s="12" t="str">
        <f t="shared" si="10"/>
        <v>02-05-2017</v>
      </c>
      <c r="F257" s="13">
        <v>42857.668136574073</v>
      </c>
      <c r="G257" s="13">
        <f t="shared" si="11"/>
        <v>2.6597222218697425E-2</v>
      </c>
    </row>
    <row r="258" spans="1:7" x14ac:dyDescent="0.35">
      <c r="A258" s="1" t="s">
        <v>159</v>
      </c>
      <c r="B258" s="1" t="s">
        <v>202</v>
      </c>
      <c r="C258" t="str">
        <f t="shared" si="9"/>
        <v>Lafayette St &amp; E 8 St to South St &amp; Gouverneur Ln</v>
      </c>
      <c r="D258" s="13">
        <v>42843.322280092594</v>
      </c>
      <c r="E258" s="12" t="str">
        <f t="shared" si="10"/>
        <v>18-04-2017</v>
      </c>
      <c r="F258" s="13">
        <v>42843.33148148148</v>
      </c>
      <c r="G258" s="13">
        <f t="shared" si="11"/>
        <v>9.2013888861401938E-3</v>
      </c>
    </row>
    <row r="259" spans="1:7" x14ac:dyDescent="0.35">
      <c r="A259" s="1" t="s">
        <v>301</v>
      </c>
      <c r="B259" s="1" t="s">
        <v>239</v>
      </c>
      <c r="C259" t="str">
        <f t="shared" ref="C259:C322" si="12">CONCATENATE(A259, " ", "to"," ", B259)</f>
        <v>E 25 St &amp; 1 Ave to E 7 St &amp; Avenue A</v>
      </c>
      <c r="D259" s="13">
        <v>42790.331562500003</v>
      </c>
      <c r="E259" s="12" t="str">
        <f t="shared" ref="E259:E322" si="13">TEXT(DATEVALUE(TEXT(D259,"dd-mm-yyy")),"DD-MM-YYY")</f>
        <v>24-02-2017</v>
      </c>
      <c r="F259" s="13">
        <v>42790.347511574073</v>
      </c>
      <c r="G259" s="13">
        <f t="shared" ref="G259:G322" si="14">F259-D259</f>
        <v>1.5949074069794733E-2</v>
      </c>
    </row>
    <row r="260" spans="1:7" x14ac:dyDescent="0.35">
      <c r="A260" s="1" t="s">
        <v>302</v>
      </c>
      <c r="B260" s="1" t="s">
        <v>303</v>
      </c>
      <c r="C260" t="str">
        <f t="shared" si="12"/>
        <v>Brooklyn Bridge Park - Pier 2 to Cadman Plaza E &amp; Tillary St</v>
      </c>
      <c r="D260" s="13">
        <v>42859.752395833333</v>
      </c>
      <c r="E260" s="12" t="str">
        <f t="shared" si="13"/>
        <v>04-05-2017</v>
      </c>
      <c r="F260" s="13">
        <v>42859.789652777778</v>
      </c>
      <c r="G260" s="13">
        <f t="shared" si="14"/>
        <v>3.7256944444379769E-2</v>
      </c>
    </row>
    <row r="261" spans="1:7" x14ac:dyDescent="0.35">
      <c r="A261" s="1" t="s">
        <v>304</v>
      </c>
      <c r="B261" s="1" t="s">
        <v>305</v>
      </c>
      <c r="C261" t="str">
        <f t="shared" si="12"/>
        <v>Commerce St &amp; Van Brunt St to Atlantic Ave &amp; Furman St</v>
      </c>
      <c r="D261" s="13">
        <v>42838.884259259263</v>
      </c>
      <c r="E261" s="12" t="str">
        <f t="shared" si="13"/>
        <v>13-04-2017</v>
      </c>
      <c r="F261" s="13">
        <v>42838.889652777776</v>
      </c>
      <c r="G261" s="13">
        <f t="shared" si="14"/>
        <v>5.3935185133013874E-3</v>
      </c>
    </row>
    <row r="262" spans="1:7" x14ac:dyDescent="0.35">
      <c r="A262" s="1" t="s">
        <v>306</v>
      </c>
      <c r="B262" s="1" t="s">
        <v>307</v>
      </c>
      <c r="C262" t="str">
        <f t="shared" si="12"/>
        <v>Jackson Ave &amp; 46 Rd to 46 Ave &amp; 5 St</v>
      </c>
      <c r="D262" s="13">
        <v>42761.315891203703</v>
      </c>
      <c r="E262" s="12" t="str">
        <f t="shared" si="13"/>
        <v>26-01-2017</v>
      </c>
      <c r="F262" s="13">
        <v>42761.321064814816</v>
      </c>
      <c r="G262" s="13">
        <f t="shared" si="14"/>
        <v>5.173611112695653E-3</v>
      </c>
    </row>
    <row r="263" spans="1:7" x14ac:dyDescent="0.35">
      <c r="A263" s="1" t="s">
        <v>17</v>
      </c>
      <c r="B263" s="1" t="s">
        <v>59</v>
      </c>
      <c r="C263" t="str">
        <f t="shared" si="12"/>
        <v>W 20 St &amp; 8 Ave to W 26 St &amp; 8 Ave</v>
      </c>
      <c r="D263" s="13">
        <v>42834.560208333336</v>
      </c>
      <c r="E263" s="12" t="str">
        <f t="shared" si="13"/>
        <v>09-04-2017</v>
      </c>
      <c r="F263" s="13">
        <v>42834.57607638889</v>
      </c>
      <c r="G263" s="13">
        <f t="shared" si="14"/>
        <v>1.5868055554165039E-2</v>
      </c>
    </row>
    <row r="264" spans="1:7" x14ac:dyDescent="0.35">
      <c r="A264" s="1" t="s">
        <v>308</v>
      </c>
      <c r="B264" s="1" t="s">
        <v>280</v>
      </c>
      <c r="C264" t="str">
        <f t="shared" si="12"/>
        <v>Mercer St &amp; Bleecker St to E 12 St &amp; 3 Ave</v>
      </c>
      <c r="D264" s="13">
        <v>42791.539143518516</v>
      </c>
      <c r="E264" s="12" t="str">
        <f t="shared" si="13"/>
        <v>25-02-2017</v>
      </c>
      <c r="F264" s="13">
        <v>42791.543796296297</v>
      </c>
      <c r="G264" s="13">
        <f t="shared" si="14"/>
        <v>4.652777781302575E-3</v>
      </c>
    </row>
    <row r="265" spans="1:7" x14ac:dyDescent="0.35">
      <c r="A265" s="1" t="s">
        <v>297</v>
      </c>
      <c r="B265" s="1" t="s">
        <v>158</v>
      </c>
      <c r="C265" t="str">
        <f t="shared" si="12"/>
        <v>Throop Ave &amp; Myrtle Ave to Forsyth St &amp; Broome St</v>
      </c>
      <c r="D265" s="13">
        <v>42891.332025462965</v>
      </c>
      <c r="E265" s="12" t="str">
        <f t="shared" si="13"/>
        <v>05-06-2017</v>
      </c>
      <c r="F265" s="13">
        <v>42891.389953703707</v>
      </c>
      <c r="G265" s="13">
        <f t="shared" si="14"/>
        <v>5.7928240741603076E-2</v>
      </c>
    </row>
    <row r="266" spans="1:7" x14ac:dyDescent="0.35">
      <c r="A266" s="1" t="s">
        <v>309</v>
      </c>
      <c r="B266" s="1" t="s">
        <v>310</v>
      </c>
      <c r="C266" t="str">
        <f t="shared" si="12"/>
        <v>E 81 St &amp; York Ave to E 74 St &amp; 1 Ave</v>
      </c>
      <c r="D266" s="13">
        <v>42866.310011574074</v>
      </c>
      <c r="E266" s="12" t="str">
        <f t="shared" si="13"/>
        <v>11-05-2017</v>
      </c>
      <c r="F266" s="13">
        <v>42866.314942129633</v>
      </c>
      <c r="G266" s="13">
        <f t="shared" si="14"/>
        <v>4.9305555585306138E-3</v>
      </c>
    </row>
    <row r="267" spans="1:7" x14ac:dyDescent="0.35">
      <c r="A267" s="1" t="s">
        <v>240</v>
      </c>
      <c r="B267" s="1" t="s">
        <v>311</v>
      </c>
      <c r="C267" t="str">
        <f t="shared" si="12"/>
        <v>E 4 St &amp; 2 Ave to Franklin St &amp; W Broadway</v>
      </c>
      <c r="D267" s="13">
        <v>42872.748113425929</v>
      </c>
      <c r="E267" s="12" t="str">
        <f t="shared" si="13"/>
        <v>17-05-2017</v>
      </c>
      <c r="F267" s="13">
        <v>42872.754629629628</v>
      </c>
      <c r="G267" s="13">
        <f t="shared" si="14"/>
        <v>6.5162036989931948E-3</v>
      </c>
    </row>
    <row r="268" spans="1:7" x14ac:dyDescent="0.35">
      <c r="A268" s="1" t="s">
        <v>207</v>
      </c>
      <c r="B268" s="1" t="s">
        <v>100</v>
      </c>
      <c r="C268" t="str">
        <f t="shared" si="12"/>
        <v>E 32 St &amp; Park Ave to Cleveland Pl &amp; Spring St</v>
      </c>
      <c r="D268" s="13">
        <v>42916.737280092595</v>
      </c>
      <c r="E268" s="12" t="str">
        <f t="shared" si="13"/>
        <v>30-06-2017</v>
      </c>
      <c r="F268" s="13">
        <v>42916.739247685182</v>
      </c>
      <c r="G268" s="13">
        <f t="shared" si="14"/>
        <v>1.9675925868796185E-3</v>
      </c>
    </row>
    <row r="269" spans="1:7" x14ac:dyDescent="0.35">
      <c r="A269" s="1" t="s">
        <v>30</v>
      </c>
      <c r="B269" s="1" t="s">
        <v>220</v>
      </c>
      <c r="C269" t="str">
        <f t="shared" si="12"/>
        <v>E 25 St &amp; 2 Ave to W 13 St &amp; 5 Ave</v>
      </c>
      <c r="D269" s="13">
        <v>42897.55332175926</v>
      </c>
      <c r="E269" s="12" t="str">
        <f t="shared" si="13"/>
        <v>11-06-2017</v>
      </c>
      <c r="F269" s="13">
        <v>42897.556481481479</v>
      </c>
      <c r="G269" s="13">
        <f t="shared" si="14"/>
        <v>3.159722218697425E-3</v>
      </c>
    </row>
    <row r="270" spans="1:7" x14ac:dyDescent="0.35">
      <c r="A270" s="1" t="s">
        <v>312</v>
      </c>
      <c r="B270" s="1" t="s">
        <v>244</v>
      </c>
      <c r="C270" t="str">
        <f t="shared" si="12"/>
        <v>W 13 St &amp; 6 Ave to W 24 St &amp; 7 Ave</v>
      </c>
      <c r="D270" s="13">
        <v>42902.837164351855</v>
      </c>
      <c r="E270" s="12" t="str">
        <f t="shared" si="13"/>
        <v>16-06-2017</v>
      </c>
      <c r="F270" s="13">
        <v>42902.853530092594</v>
      </c>
      <c r="G270" s="13">
        <f t="shared" si="14"/>
        <v>1.636574073927477E-2</v>
      </c>
    </row>
    <row r="271" spans="1:7" x14ac:dyDescent="0.35">
      <c r="A271" s="1" t="s">
        <v>85</v>
      </c>
      <c r="B271" s="1" t="s">
        <v>83</v>
      </c>
      <c r="C271" t="str">
        <f t="shared" si="12"/>
        <v>Carmine St &amp; 6 Ave to Broadway &amp; E 22 St</v>
      </c>
      <c r="D271" s="13">
        <v>42800.894837962966</v>
      </c>
      <c r="E271" s="12" t="str">
        <f t="shared" si="13"/>
        <v>06-03-2017</v>
      </c>
      <c r="F271" s="13">
        <v>42800.89702546296</v>
      </c>
      <c r="G271" s="13">
        <f t="shared" si="14"/>
        <v>2.1874999947613105E-3</v>
      </c>
    </row>
    <row r="272" spans="1:7" x14ac:dyDescent="0.35">
      <c r="A272" s="1" t="s">
        <v>248</v>
      </c>
      <c r="B272" s="1" t="s">
        <v>157</v>
      </c>
      <c r="C272" t="str">
        <f t="shared" si="12"/>
        <v>W 41 St &amp; 8 Ave to Broadway &amp; W 53 St</v>
      </c>
      <c r="D272" s="13">
        <v>42838.378159722219</v>
      </c>
      <c r="E272" s="12" t="str">
        <f t="shared" si="13"/>
        <v>13-04-2017</v>
      </c>
      <c r="F272" s="13">
        <v>42838.383611111109</v>
      </c>
      <c r="G272" s="13">
        <f t="shared" si="14"/>
        <v>5.4513888899236917E-3</v>
      </c>
    </row>
    <row r="273" spans="1:7" x14ac:dyDescent="0.35">
      <c r="A273" s="1" t="s">
        <v>313</v>
      </c>
      <c r="B273" s="1" t="s">
        <v>78</v>
      </c>
      <c r="C273" t="str">
        <f t="shared" si="12"/>
        <v>John St &amp; William St to Bayard St &amp; Baxter St</v>
      </c>
      <c r="D273" s="13">
        <v>42790.390034722222</v>
      </c>
      <c r="E273" s="12" t="str">
        <f t="shared" si="13"/>
        <v>24-02-2017</v>
      </c>
      <c r="F273" s="13">
        <v>42790.401365740741</v>
      </c>
      <c r="G273" s="13">
        <f t="shared" si="14"/>
        <v>1.1331018518831115E-2</v>
      </c>
    </row>
    <row r="274" spans="1:7" x14ac:dyDescent="0.35">
      <c r="A274" s="1" t="s">
        <v>301</v>
      </c>
      <c r="B274" s="1" t="s">
        <v>168</v>
      </c>
      <c r="C274" t="str">
        <f t="shared" si="12"/>
        <v>E 25 St &amp; 1 Ave to E 24 St &amp; Park Ave S</v>
      </c>
      <c r="D274" s="13">
        <v>42818.372569444444</v>
      </c>
      <c r="E274" s="12" t="str">
        <f t="shared" si="13"/>
        <v>24-03-2017</v>
      </c>
      <c r="F274" s="13">
        <v>42818.3825</v>
      </c>
      <c r="G274" s="13">
        <f t="shared" si="14"/>
        <v>9.930555555911269E-3</v>
      </c>
    </row>
    <row r="275" spans="1:7" x14ac:dyDescent="0.35">
      <c r="A275" s="1" t="s">
        <v>10</v>
      </c>
      <c r="B275" s="1" t="s">
        <v>312</v>
      </c>
      <c r="C275" t="str">
        <f t="shared" si="12"/>
        <v>W Broadway &amp; Spring St to W 13 St &amp; 6 Ave</v>
      </c>
      <c r="D275" s="13">
        <v>42913.579918981479</v>
      </c>
      <c r="E275" s="12" t="str">
        <f t="shared" si="13"/>
        <v>27-06-2017</v>
      </c>
      <c r="F275" s="13">
        <v>42913.584340277775</v>
      </c>
      <c r="G275" s="13">
        <f t="shared" si="14"/>
        <v>4.4212962966412306E-3</v>
      </c>
    </row>
    <row r="276" spans="1:7" x14ac:dyDescent="0.35">
      <c r="A276" s="1" t="s">
        <v>278</v>
      </c>
      <c r="B276" s="1" t="s">
        <v>220</v>
      </c>
      <c r="C276" t="str">
        <f t="shared" si="12"/>
        <v>Fulton St &amp; Rockwell Pl to W 13 St &amp; 5 Ave</v>
      </c>
      <c r="D276" s="13">
        <v>42748.33761574074</v>
      </c>
      <c r="E276" s="12" t="str">
        <f t="shared" si="13"/>
        <v>13-01-2017</v>
      </c>
      <c r="F276" s="13">
        <v>42748.349675925929</v>
      </c>
      <c r="G276" s="13">
        <f t="shared" si="14"/>
        <v>1.206018518860219E-2</v>
      </c>
    </row>
    <row r="277" spans="1:7" x14ac:dyDescent="0.35">
      <c r="A277" s="1" t="s">
        <v>240</v>
      </c>
      <c r="B277" s="1" t="s">
        <v>239</v>
      </c>
      <c r="C277" t="str">
        <f t="shared" si="12"/>
        <v>E 4 St &amp; 2 Ave to E 7 St &amp; Avenue A</v>
      </c>
      <c r="D277" s="13">
        <v>42857.818437499998</v>
      </c>
      <c r="E277" s="12" t="str">
        <f t="shared" si="13"/>
        <v>02-05-2017</v>
      </c>
      <c r="F277" s="13">
        <v>42857.848009259258</v>
      </c>
      <c r="G277" s="13">
        <f t="shared" si="14"/>
        <v>2.9571759259852115E-2</v>
      </c>
    </row>
    <row r="278" spans="1:7" x14ac:dyDescent="0.35">
      <c r="A278" s="1" t="s">
        <v>37</v>
      </c>
      <c r="B278" s="1" t="s">
        <v>72</v>
      </c>
      <c r="C278" t="str">
        <f t="shared" si="12"/>
        <v>1 Ave &amp; E 68 St to E 55 St &amp; 3 Ave</v>
      </c>
      <c r="D278" s="13">
        <v>42887.680347222224</v>
      </c>
      <c r="E278" s="12" t="str">
        <f t="shared" si="13"/>
        <v>01-06-2017</v>
      </c>
      <c r="F278" s="13">
        <v>42887.68645833333</v>
      </c>
      <c r="G278" s="13">
        <f t="shared" si="14"/>
        <v>6.1111111062928103E-3</v>
      </c>
    </row>
    <row r="279" spans="1:7" x14ac:dyDescent="0.35">
      <c r="A279" s="1" t="s">
        <v>314</v>
      </c>
      <c r="B279" s="1" t="s">
        <v>245</v>
      </c>
      <c r="C279" t="str">
        <f t="shared" si="12"/>
        <v>Banker St &amp; Meserole Ave to Metropolitan Ave &amp; Bedford Ave</v>
      </c>
      <c r="D279" s="13">
        <v>42879.344143518516</v>
      </c>
      <c r="E279" s="12" t="str">
        <f t="shared" si="13"/>
        <v>24-05-2017</v>
      </c>
      <c r="F279" s="13">
        <v>42879.348055555558</v>
      </c>
      <c r="G279" s="13">
        <f t="shared" si="14"/>
        <v>3.912037042027805E-3</v>
      </c>
    </row>
    <row r="280" spans="1:7" x14ac:dyDescent="0.35">
      <c r="A280" s="1" t="s">
        <v>275</v>
      </c>
      <c r="B280" s="1" t="s">
        <v>156</v>
      </c>
      <c r="C280" t="str">
        <f t="shared" si="12"/>
        <v>W 39 St &amp; 9 Ave to Broadway &amp; W 58 St</v>
      </c>
      <c r="D280" s="13">
        <v>42879.75199074074</v>
      </c>
      <c r="E280" s="12" t="str">
        <f t="shared" si="13"/>
        <v>24-05-2017</v>
      </c>
      <c r="F280" s="13">
        <v>42879.758506944447</v>
      </c>
      <c r="G280" s="13">
        <f t="shared" si="14"/>
        <v>6.5162037062691525E-3</v>
      </c>
    </row>
    <row r="281" spans="1:7" x14ac:dyDescent="0.35">
      <c r="A281" s="1" t="s">
        <v>119</v>
      </c>
      <c r="B281" s="1" t="s">
        <v>315</v>
      </c>
      <c r="C281" t="str">
        <f t="shared" si="12"/>
        <v>W 78 St &amp; Broadway to W 47 St &amp; 10 Ave</v>
      </c>
      <c r="D281" s="13">
        <v>42828.414155092592</v>
      </c>
      <c r="E281" s="12" t="str">
        <f t="shared" si="13"/>
        <v>03-04-2017</v>
      </c>
      <c r="F281" s="13">
        <v>42828.431296296294</v>
      </c>
      <c r="G281" s="13">
        <f t="shared" si="14"/>
        <v>1.714120370161254E-2</v>
      </c>
    </row>
    <row r="282" spans="1:7" x14ac:dyDescent="0.35">
      <c r="A282" s="1" t="s">
        <v>91</v>
      </c>
      <c r="B282" s="1" t="s">
        <v>66</v>
      </c>
      <c r="C282" t="str">
        <f t="shared" si="12"/>
        <v>8 Ave &amp; W 16 St to W 20 St &amp; 11 Ave</v>
      </c>
      <c r="D282" s="13">
        <v>42902.960787037038</v>
      </c>
      <c r="E282" s="12" t="str">
        <f t="shared" si="13"/>
        <v>16-06-2017</v>
      </c>
      <c r="F282" s="13">
        <v>42902.963217592594</v>
      </c>
      <c r="G282" s="13">
        <f t="shared" si="14"/>
        <v>2.4305555562023073E-3</v>
      </c>
    </row>
    <row r="283" spans="1:7" x14ac:dyDescent="0.35">
      <c r="A283" s="1" t="s">
        <v>82</v>
      </c>
      <c r="B283" s="1" t="s">
        <v>185</v>
      </c>
      <c r="C283" t="str">
        <f t="shared" si="12"/>
        <v>8 Ave &amp; W 31 St to 11 Ave &amp; W 27 St</v>
      </c>
      <c r="D283" s="13">
        <v>42843.362962962965</v>
      </c>
      <c r="E283" s="12" t="str">
        <f t="shared" si="13"/>
        <v>18-04-2017</v>
      </c>
      <c r="F283" s="13">
        <v>42843.367337962962</v>
      </c>
      <c r="G283" s="13">
        <f t="shared" si="14"/>
        <v>4.3749999967985786E-3</v>
      </c>
    </row>
    <row r="284" spans="1:7" x14ac:dyDescent="0.35">
      <c r="A284" s="1" t="s">
        <v>117</v>
      </c>
      <c r="B284" s="1" t="s">
        <v>29</v>
      </c>
      <c r="C284" t="str">
        <f t="shared" si="12"/>
        <v>E 15 St &amp; 3 Ave to E 3 St &amp; 1 Ave</v>
      </c>
      <c r="D284" s="13">
        <v>42876.924756944441</v>
      </c>
      <c r="E284" s="12" t="str">
        <f t="shared" si="13"/>
        <v>21-05-2017</v>
      </c>
      <c r="F284" s="13">
        <v>42876.932743055557</v>
      </c>
      <c r="G284" s="13">
        <f t="shared" si="14"/>
        <v>7.9861111153149977E-3</v>
      </c>
    </row>
    <row r="285" spans="1:7" x14ac:dyDescent="0.35">
      <c r="A285" s="1" t="s">
        <v>147</v>
      </c>
      <c r="B285" s="1" t="s">
        <v>316</v>
      </c>
      <c r="C285" t="str">
        <f t="shared" si="12"/>
        <v>Cherry St to E 27 St &amp; 1 Ave</v>
      </c>
      <c r="D285" s="13">
        <v>42854.591909722221</v>
      </c>
      <c r="E285" s="12" t="str">
        <f t="shared" si="13"/>
        <v>29-04-2017</v>
      </c>
      <c r="F285" s="13">
        <v>42854.608576388891</v>
      </c>
      <c r="G285" s="13">
        <f t="shared" si="14"/>
        <v>1.6666666670062114E-2</v>
      </c>
    </row>
    <row r="286" spans="1:7" x14ac:dyDescent="0.35">
      <c r="A286" s="1" t="s">
        <v>36</v>
      </c>
      <c r="B286" s="1" t="s">
        <v>273</v>
      </c>
      <c r="C286" t="str">
        <f t="shared" si="12"/>
        <v>Columbus Ave &amp; W 72 St to 11 Ave &amp; W 59 St</v>
      </c>
      <c r="D286" s="13">
        <v>42806.757870370369</v>
      </c>
      <c r="E286" s="12" t="str">
        <f t="shared" si="13"/>
        <v>12-03-2017</v>
      </c>
      <c r="F286" s="13">
        <v>42806.765798611108</v>
      </c>
      <c r="G286" s="13">
        <f t="shared" si="14"/>
        <v>7.9282407386926934E-3</v>
      </c>
    </row>
    <row r="287" spans="1:7" x14ac:dyDescent="0.35">
      <c r="A287" s="1" t="s">
        <v>191</v>
      </c>
      <c r="B287" s="1" t="s">
        <v>71</v>
      </c>
      <c r="C287" t="str">
        <f t="shared" si="12"/>
        <v>York St &amp; Jay St to Rivington St &amp; Chrystie St</v>
      </c>
      <c r="D287" s="13">
        <v>42806.753692129627</v>
      </c>
      <c r="E287" s="12" t="str">
        <f t="shared" si="13"/>
        <v>12-03-2017</v>
      </c>
      <c r="F287" s="13">
        <v>42806.760300925926</v>
      </c>
      <c r="G287" s="13">
        <f t="shared" si="14"/>
        <v>6.6087962986784987E-3</v>
      </c>
    </row>
    <row r="288" spans="1:7" x14ac:dyDescent="0.35">
      <c r="A288" s="1" t="s">
        <v>113</v>
      </c>
      <c r="B288" s="1" t="s">
        <v>317</v>
      </c>
      <c r="C288" t="str">
        <f t="shared" si="12"/>
        <v>West St &amp; Chambers St to Watts St &amp; Greenwich St</v>
      </c>
      <c r="D288" s="13">
        <v>42873.439108796294</v>
      </c>
      <c r="E288" s="12" t="str">
        <f t="shared" si="13"/>
        <v>18-05-2017</v>
      </c>
      <c r="F288" s="13">
        <v>42873.443113425928</v>
      </c>
      <c r="G288" s="13">
        <f t="shared" si="14"/>
        <v>4.0046296344371513E-3</v>
      </c>
    </row>
    <row r="289" spans="1:7" x14ac:dyDescent="0.35">
      <c r="A289" s="1" t="s">
        <v>191</v>
      </c>
      <c r="B289" s="1" t="s">
        <v>318</v>
      </c>
      <c r="C289" t="str">
        <f t="shared" si="12"/>
        <v>York St &amp; Jay St to E 5 St &amp; Avenue C</v>
      </c>
      <c r="D289" s="13">
        <v>42803.811296296299</v>
      </c>
      <c r="E289" s="12" t="str">
        <f t="shared" si="13"/>
        <v>09-03-2017</v>
      </c>
      <c r="F289" s="13">
        <v>42803.816250000003</v>
      </c>
      <c r="G289" s="13">
        <f t="shared" si="14"/>
        <v>4.9537037048139609E-3</v>
      </c>
    </row>
    <row r="290" spans="1:7" x14ac:dyDescent="0.35">
      <c r="A290" s="1" t="s">
        <v>100</v>
      </c>
      <c r="B290" s="1" t="s">
        <v>41</v>
      </c>
      <c r="C290" t="str">
        <f t="shared" si="12"/>
        <v>Cleveland Pl &amp; Spring St to E 17 St &amp; Broadway</v>
      </c>
      <c r="D290" s="13">
        <v>42859.865347222221</v>
      </c>
      <c r="E290" s="12" t="str">
        <f t="shared" si="13"/>
        <v>04-05-2017</v>
      </c>
      <c r="F290" s="13">
        <v>42859.875787037039</v>
      </c>
      <c r="G290" s="13">
        <f t="shared" si="14"/>
        <v>1.0439814817800652E-2</v>
      </c>
    </row>
    <row r="291" spans="1:7" x14ac:dyDescent="0.35">
      <c r="A291" s="1" t="s">
        <v>290</v>
      </c>
      <c r="B291" s="1" t="s">
        <v>138</v>
      </c>
      <c r="C291" t="str">
        <f t="shared" si="12"/>
        <v>Hudson St &amp; Reade St to Centre St &amp; Chambers St</v>
      </c>
      <c r="D291" s="13">
        <v>42774.395509259259</v>
      </c>
      <c r="E291" s="12" t="str">
        <f t="shared" si="13"/>
        <v>08-02-2017</v>
      </c>
      <c r="F291" s="13">
        <v>42774.400717592594</v>
      </c>
      <c r="G291" s="13">
        <f t="shared" si="14"/>
        <v>5.2083333357586525E-3</v>
      </c>
    </row>
    <row r="292" spans="1:7" x14ac:dyDescent="0.35">
      <c r="A292" s="1" t="s">
        <v>319</v>
      </c>
      <c r="B292" s="1" t="s">
        <v>162</v>
      </c>
      <c r="C292" t="str">
        <f t="shared" si="12"/>
        <v>Bond St &amp; Schermerhorn St to Bond St &amp; Bergen St</v>
      </c>
      <c r="D292" s="13">
        <v>42748.4922337963</v>
      </c>
      <c r="E292" s="12" t="str">
        <f t="shared" si="13"/>
        <v>13-01-2017</v>
      </c>
      <c r="F292" s="13">
        <v>42748.500451388885</v>
      </c>
      <c r="G292" s="13">
        <f t="shared" si="14"/>
        <v>8.2175925854244269E-3</v>
      </c>
    </row>
    <row r="293" spans="1:7" x14ac:dyDescent="0.35">
      <c r="A293" s="1" t="s">
        <v>140</v>
      </c>
      <c r="B293" s="1" t="s">
        <v>67</v>
      </c>
      <c r="C293" t="str">
        <f t="shared" si="12"/>
        <v>E 16 St &amp; 5 Ave to St Marks Pl &amp; 2 Ave</v>
      </c>
      <c r="D293" s="13">
        <v>42893.797106481485</v>
      </c>
      <c r="E293" s="12" t="str">
        <f t="shared" si="13"/>
        <v>07-06-2017</v>
      </c>
      <c r="F293" s="13">
        <v>42893.801145833335</v>
      </c>
      <c r="G293" s="13">
        <f t="shared" si="14"/>
        <v>4.0393518502241932E-3</v>
      </c>
    </row>
    <row r="294" spans="1:7" x14ac:dyDescent="0.35">
      <c r="A294" s="1" t="s">
        <v>320</v>
      </c>
      <c r="B294" s="1" t="s">
        <v>321</v>
      </c>
      <c r="C294" t="str">
        <f t="shared" si="12"/>
        <v>5 Ave &amp; E 78 St to 5 Ave &amp; E 73 St</v>
      </c>
      <c r="D294" s="13">
        <v>42891.744780092595</v>
      </c>
      <c r="E294" s="12" t="str">
        <f t="shared" si="13"/>
        <v>05-06-2017</v>
      </c>
      <c r="F294" s="13">
        <v>42891.756967592592</v>
      </c>
      <c r="G294" s="13">
        <f t="shared" si="14"/>
        <v>1.2187499996798579E-2</v>
      </c>
    </row>
    <row r="295" spans="1:7" x14ac:dyDescent="0.35">
      <c r="A295" s="1" t="s">
        <v>178</v>
      </c>
      <c r="B295" s="1" t="s">
        <v>66</v>
      </c>
      <c r="C295" t="str">
        <f t="shared" si="12"/>
        <v>9 Ave &amp; W 22 St to W 20 St &amp; 11 Ave</v>
      </c>
      <c r="D295" s="13">
        <v>42849.327569444446</v>
      </c>
      <c r="E295" s="12" t="str">
        <f t="shared" si="13"/>
        <v>24-04-2017</v>
      </c>
      <c r="F295" s="13">
        <v>42849.335231481484</v>
      </c>
      <c r="G295" s="13">
        <f t="shared" si="14"/>
        <v>7.662037038244307E-3</v>
      </c>
    </row>
    <row r="296" spans="1:7" x14ac:dyDescent="0.35">
      <c r="A296" s="1" t="s">
        <v>322</v>
      </c>
      <c r="B296" s="1" t="s">
        <v>323</v>
      </c>
      <c r="C296" t="str">
        <f t="shared" si="12"/>
        <v>Columbia Heights &amp; Cranberry St to Hicks St &amp; Montague St</v>
      </c>
      <c r="D296" s="13">
        <v>42837.300335648149</v>
      </c>
      <c r="E296" s="12" t="str">
        <f t="shared" si="13"/>
        <v>12-04-2017</v>
      </c>
      <c r="F296" s="13">
        <v>42837.302557870367</v>
      </c>
      <c r="G296" s="13">
        <f t="shared" si="14"/>
        <v>2.2222222178243101E-3</v>
      </c>
    </row>
    <row r="297" spans="1:7" x14ac:dyDescent="0.35">
      <c r="A297" s="1" t="s">
        <v>191</v>
      </c>
      <c r="B297" s="1" t="s">
        <v>71</v>
      </c>
      <c r="C297" t="str">
        <f t="shared" si="12"/>
        <v>York St &amp; Jay St to Rivington St &amp; Chrystie St</v>
      </c>
      <c r="D297" s="13">
        <v>42837.957291666666</v>
      </c>
      <c r="E297" s="12" t="str">
        <f t="shared" si="13"/>
        <v>12-04-2017</v>
      </c>
      <c r="F297" s="13">
        <v>42837.959328703706</v>
      </c>
      <c r="G297" s="13">
        <f t="shared" si="14"/>
        <v>2.0370370402815752E-3</v>
      </c>
    </row>
    <row r="298" spans="1:7" x14ac:dyDescent="0.35">
      <c r="A298" s="1" t="s">
        <v>255</v>
      </c>
      <c r="B298" s="1" t="s">
        <v>117</v>
      </c>
      <c r="C298" t="str">
        <f t="shared" si="12"/>
        <v>W 31 St &amp; 7 Ave to E 15 St &amp; 3 Ave</v>
      </c>
      <c r="D298" s="13">
        <v>42795.734166666669</v>
      </c>
      <c r="E298" s="12" t="str">
        <f t="shared" si="13"/>
        <v>01-03-2017</v>
      </c>
      <c r="F298" s="13">
        <v>42795.742662037039</v>
      </c>
      <c r="G298" s="13">
        <f t="shared" si="14"/>
        <v>8.4953703699284233E-3</v>
      </c>
    </row>
    <row r="299" spans="1:7" x14ac:dyDescent="0.35">
      <c r="A299" s="1" t="s">
        <v>95</v>
      </c>
      <c r="B299" s="1" t="s">
        <v>324</v>
      </c>
      <c r="C299" t="str">
        <f t="shared" si="12"/>
        <v>E 53 St &amp; Madison Ave to East End Ave &amp; E 86 St</v>
      </c>
      <c r="D299" s="13">
        <v>42769.596678240741</v>
      </c>
      <c r="E299" s="12" t="str">
        <f t="shared" si="13"/>
        <v>03-02-2017</v>
      </c>
      <c r="F299" s="13">
        <v>42769.599907407406</v>
      </c>
      <c r="G299" s="13">
        <f t="shared" si="14"/>
        <v>3.2291666648234241E-3</v>
      </c>
    </row>
    <row r="300" spans="1:7" x14ac:dyDescent="0.35">
      <c r="A300" s="1" t="s">
        <v>78</v>
      </c>
      <c r="B300" s="1" t="s">
        <v>78</v>
      </c>
      <c r="C300" t="str">
        <f t="shared" si="12"/>
        <v>Bayard St &amp; Baxter St to Bayard St &amp; Baxter St</v>
      </c>
      <c r="D300" s="13">
        <v>42882.391504629632</v>
      </c>
      <c r="E300" s="12" t="str">
        <f t="shared" si="13"/>
        <v>27-05-2017</v>
      </c>
      <c r="F300" s="13">
        <v>42882.415798611109</v>
      </c>
      <c r="G300" s="13">
        <f t="shared" si="14"/>
        <v>2.4293981477967463E-2</v>
      </c>
    </row>
    <row r="301" spans="1:7" x14ac:dyDescent="0.35">
      <c r="A301" s="1" t="s">
        <v>140</v>
      </c>
      <c r="B301" s="1" t="s">
        <v>288</v>
      </c>
      <c r="C301" t="str">
        <f t="shared" si="12"/>
        <v>E 16 St &amp; 5 Ave to W 33 St &amp; 7 Ave</v>
      </c>
      <c r="D301" s="13">
        <v>42836.283437500002</v>
      </c>
      <c r="E301" s="12" t="str">
        <f t="shared" si="13"/>
        <v>11-04-2017</v>
      </c>
      <c r="F301" s="13">
        <v>42836.286365740743</v>
      </c>
      <c r="G301" s="13">
        <f t="shared" si="14"/>
        <v>2.9282407413120382E-3</v>
      </c>
    </row>
    <row r="302" spans="1:7" x14ac:dyDescent="0.35">
      <c r="A302" s="1" t="s">
        <v>84</v>
      </c>
      <c r="B302" s="1" t="s">
        <v>325</v>
      </c>
      <c r="C302" t="str">
        <f t="shared" si="12"/>
        <v>Pershing Square South to 5 Ave &amp; E 29 St</v>
      </c>
      <c r="D302" s="13">
        <v>42828.511608796296</v>
      </c>
      <c r="E302" s="12" t="str">
        <f t="shared" si="13"/>
        <v>03-04-2017</v>
      </c>
      <c r="F302" s="13">
        <v>42828.534143518518</v>
      </c>
      <c r="G302" s="13">
        <f t="shared" si="14"/>
        <v>2.2534722222189885E-2</v>
      </c>
    </row>
    <row r="303" spans="1:7" x14ac:dyDescent="0.35">
      <c r="A303" s="1" t="s">
        <v>197</v>
      </c>
      <c r="B303" s="1" t="s">
        <v>249</v>
      </c>
      <c r="C303" t="str">
        <f t="shared" si="12"/>
        <v>2 Ave &amp; E 31 St to 6 Ave &amp; W 33 St</v>
      </c>
      <c r="D303" s="13">
        <v>42807.240763888891</v>
      </c>
      <c r="E303" s="12" t="str">
        <f t="shared" si="13"/>
        <v>13-03-2017</v>
      </c>
      <c r="F303" s="13">
        <v>42807.247418981482</v>
      </c>
      <c r="G303" s="13">
        <f t="shared" si="14"/>
        <v>6.655092591245193E-3</v>
      </c>
    </row>
    <row r="304" spans="1:7" x14ac:dyDescent="0.35">
      <c r="A304" s="1" t="s">
        <v>326</v>
      </c>
      <c r="B304" s="1" t="s">
        <v>144</v>
      </c>
      <c r="C304" t="str">
        <f t="shared" si="12"/>
        <v>E 2 St &amp; Avenue B to Barclay St &amp; Church St</v>
      </c>
      <c r="D304" s="13">
        <v>42802.617291666669</v>
      </c>
      <c r="E304" s="12" t="str">
        <f t="shared" si="13"/>
        <v>08-03-2017</v>
      </c>
      <c r="F304" s="13">
        <v>42802.630243055559</v>
      </c>
      <c r="G304" s="13">
        <f t="shared" si="14"/>
        <v>1.2951388889632653E-2</v>
      </c>
    </row>
    <row r="305" spans="1:7" x14ac:dyDescent="0.35">
      <c r="A305" s="1" t="s">
        <v>327</v>
      </c>
      <c r="B305" s="1" t="s">
        <v>113</v>
      </c>
      <c r="C305" t="str">
        <f t="shared" si="12"/>
        <v>Riverside Dr &amp; W 72 St to West St &amp; Chambers St</v>
      </c>
      <c r="D305" s="13">
        <v>42892.675810185188</v>
      </c>
      <c r="E305" s="12" t="str">
        <f t="shared" si="13"/>
        <v>06-06-2017</v>
      </c>
      <c r="F305" s="13">
        <v>42892.708958333336</v>
      </c>
      <c r="G305" s="13">
        <f t="shared" si="14"/>
        <v>3.3148148148029577E-2</v>
      </c>
    </row>
    <row r="306" spans="1:7" x14ac:dyDescent="0.35">
      <c r="A306" s="1" t="s">
        <v>85</v>
      </c>
      <c r="B306" s="1" t="s">
        <v>328</v>
      </c>
      <c r="C306" t="str">
        <f t="shared" si="12"/>
        <v>Carmine St &amp; 6 Ave to E 19 St &amp; 3 Ave</v>
      </c>
      <c r="D306" s="13">
        <v>42816.744791666664</v>
      </c>
      <c r="E306" s="12" t="str">
        <f t="shared" si="13"/>
        <v>22-03-2017</v>
      </c>
      <c r="F306" s="13">
        <v>42816.755543981482</v>
      </c>
      <c r="G306" s="13">
        <f t="shared" si="14"/>
        <v>1.0752314818091691E-2</v>
      </c>
    </row>
    <row r="307" spans="1:7" x14ac:dyDescent="0.35">
      <c r="A307" s="1" t="s">
        <v>329</v>
      </c>
      <c r="B307" s="1" t="s">
        <v>330</v>
      </c>
      <c r="C307" t="str">
        <f t="shared" si="12"/>
        <v>E 13 St &amp; Avenue A to E 40 St &amp; 5 Ave</v>
      </c>
      <c r="D307" s="13">
        <v>42848.771064814813</v>
      </c>
      <c r="E307" s="12" t="str">
        <f t="shared" si="13"/>
        <v>23-04-2017</v>
      </c>
      <c r="F307" s="13">
        <v>42848.780277777776</v>
      </c>
      <c r="G307" s="13">
        <f t="shared" si="14"/>
        <v>9.2129629629198462E-3</v>
      </c>
    </row>
    <row r="308" spans="1:7" x14ac:dyDescent="0.35">
      <c r="A308" s="1" t="s">
        <v>320</v>
      </c>
      <c r="B308" s="1" t="s">
        <v>229</v>
      </c>
      <c r="C308" t="str">
        <f t="shared" si="12"/>
        <v>5 Ave &amp; E 78 St to E 65 St &amp; 2 Ave</v>
      </c>
      <c r="D308" s="13">
        <v>42803.788472222222</v>
      </c>
      <c r="E308" s="12" t="str">
        <f t="shared" si="13"/>
        <v>09-03-2017</v>
      </c>
      <c r="F308" s="13">
        <v>42803.795069444444</v>
      </c>
      <c r="G308" s="13">
        <f t="shared" si="14"/>
        <v>6.5972222218988463E-3</v>
      </c>
    </row>
    <row r="309" spans="1:7" x14ac:dyDescent="0.35">
      <c r="A309" s="1" t="s">
        <v>269</v>
      </c>
      <c r="B309" s="1" t="s">
        <v>331</v>
      </c>
      <c r="C309" t="str">
        <f t="shared" si="12"/>
        <v>E 55 St &amp; 2 Ave to E 81 St &amp; 3 Ave</v>
      </c>
      <c r="D309" s="13">
        <v>42865.627754629626</v>
      </c>
      <c r="E309" s="12" t="str">
        <f t="shared" si="13"/>
        <v>10-05-2017</v>
      </c>
      <c r="F309" s="13">
        <v>42865.638680555552</v>
      </c>
      <c r="G309" s="13">
        <f t="shared" si="14"/>
        <v>1.0925925926130731E-2</v>
      </c>
    </row>
    <row r="310" spans="1:7" x14ac:dyDescent="0.35">
      <c r="A310" s="1" t="s">
        <v>97</v>
      </c>
      <c r="B310" s="1" t="s">
        <v>288</v>
      </c>
      <c r="C310" t="str">
        <f t="shared" si="12"/>
        <v>W 43 St &amp; 6 Ave to W 33 St &amp; 7 Ave</v>
      </c>
      <c r="D310" s="13">
        <v>42908.850844907407</v>
      </c>
      <c r="E310" s="12" t="str">
        <f t="shared" si="13"/>
        <v>22-06-2017</v>
      </c>
      <c r="F310" s="13">
        <v>42908.874641203707</v>
      </c>
      <c r="G310" s="13">
        <f t="shared" si="14"/>
        <v>2.379629630013369E-2</v>
      </c>
    </row>
    <row r="311" spans="1:7" x14ac:dyDescent="0.35">
      <c r="A311" s="1" t="s">
        <v>191</v>
      </c>
      <c r="B311" s="1" t="s">
        <v>68</v>
      </c>
      <c r="C311" t="str">
        <f t="shared" si="12"/>
        <v>York St &amp; Jay St to Old Fulton St</v>
      </c>
      <c r="D311" s="13">
        <v>42807.7346875</v>
      </c>
      <c r="E311" s="12" t="str">
        <f t="shared" si="13"/>
        <v>13-03-2017</v>
      </c>
      <c r="F311" s="13">
        <v>42807.741631944446</v>
      </c>
      <c r="G311" s="13">
        <f t="shared" si="14"/>
        <v>6.9444444452528842E-3</v>
      </c>
    </row>
    <row r="312" spans="1:7" x14ac:dyDescent="0.35">
      <c r="A312" s="1" t="s">
        <v>142</v>
      </c>
      <c r="B312" s="1" t="s">
        <v>160</v>
      </c>
      <c r="C312" t="str">
        <f t="shared" si="12"/>
        <v>E 10 St &amp; Avenue A to W 45 St &amp; 8 Ave</v>
      </c>
      <c r="D312" s="13">
        <v>42906.340613425928</v>
      </c>
      <c r="E312" s="12" t="str">
        <f t="shared" si="13"/>
        <v>20-06-2017</v>
      </c>
      <c r="F312" s="13">
        <v>42906.35496527778</v>
      </c>
      <c r="G312" s="13">
        <f t="shared" si="14"/>
        <v>1.43518518525525E-2</v>
      </c>
    </row>
    <row r="313" spans="1:7" x14ac:dyDescent="0.35">
      <c r="A313" s="1" t="s">
        <v>137</v>
      </c>
      <c r="B313" s="1" t="s">
        <v>150</v>
      </c>
      <c r="C313" t="str">
        <f t="shared" si="12"/>
        <v>Myrtle Ave &amp; Lewis Ave to DeKalb Ave &amp; S Portland Ave</v>
      </c>
      <c r="D313" s="13">
        <v>42739.706412037034</v>
      </c>
      <c r="E313" s="12" t="str">
        <f t="shared" si="13"/>
        <v>04-01-2017</v>
      </c>
      <c r="F313" s="13">
        <v>42739.713148148148</v>
      </c>
      <c r="G313" s="13">
        <f t="shared" si="14"/>
        <v>6.7361111141508445E-3</v>
      </c>
    </row>
    <row r="314" spans="1:7" x14ac:dyDescent="0.35">
      <c r="A314" s="1" t="s">
        <v>332</v>
      </c>
      <c r="B314" s="1" t="s">
        <v>33</v>
      </c>
      <c r="C314" t="str">
        <f t="shared" si="12"/>
        <v>Murray St &amp; Greenwich St to Front St &amp; Maiden Ln</v>
      </c>
      <c r="D314" s="13">
        <v>42906.487199074072</v>
      </c>
      <c r="E314" s="12" t="str">
        <f t="shared" si="13"/>
        <v>20-06-2017</v>
      </c>
      <c r="F314" s="13">
        <v>42906.509293981479</v>
      </c>
      <c r="G314" s="13">
        <f t="shared" si="14"/>
        <v>2.2094907406426501E-2</v>
      </c>
    </row>
    <row r="315" spans="1:7" x14ac:dyDescent="0.35">
      <c r="A315" s="1" t="s">
        <v>333</v>
      </c>
      <c r="B315" s="1" t="s">
        <v>48</v>
      </c>
      <c r="C315" t="str">
        <f t="shared" si="12"/>
        <v>E 33 St &amp; 5 Ave to W 22 St &amp; 8 Ave</v>
      </c>
      <c r="D315" s="13">
        <v>42740.811782407407</v>
      </c>
      <c r="E315" s="12" t="str">
        <f t="shared" si="13"/>
        <v>05-01-2017</v>
      </c>
      <c r="F315" s="13">
        <v>42740.816400462965</v>
      </c>
      <c r="G315" s="13">
        <f t="shared" si="14"/>
        <v>4.6180555582395755E-3</v>
      </c>
    </row>
    <row r="316" spans="1:7" x14ac:dyDescent="0.35">
      <c r="A316" s="1" t="s">
        <v>178</v>
      </c>
      <c r="B316" s="1" t="s">
        <v>334</v>
      </c>
      <c r="C316" t="str">
        <f t="shared" si="12"/>
        <v>9 Ave &amp; W 22 St to W 20 St &amp; 7 Ave</v>
      </c>
      <c r="D316" s="13">
        <v>42795.398101851853</v>
      </c>
      <c r="E316" s="12" t="str">
        <f t="shared" si="13"/>
        <v>01-03-2017</v>
      </c>
      <c r="F316" s="13">
        <v>42795.40011574074</v>
      </c>
      <c r="G316" s="13">
        <f t="shared" si="14"/>
        <v>2.0138888867222704E-3</v>
      </c>
    </row>
    <row r="317" spans="1:7" x14ac:dyDescent="0.35">
      <c r="A317" s="1" t="s">
        <v>66</v>
      </c>
      <c r="B317" s="1" t="s">
        <v>196</v>
      </c>
      <c r="C317" t="str">
        <f t="shared" si="12"/>
        <v>W 20 St &amp; 11 Ave to 6 Ave &amp; Canal St</v>
      </c>
      <c r="D317" s="13">
        <v>42861.560659722221</v>
      </c>
      <c r="E317" s="12" t="str">
        <f t="shared" si="13"/>
        <v>06-05-2017</v>
      </c>
      <c r="F317" s="13">
        <v>42861.578703703701</v>
      </c>
      <c r="G317" s="13">
        <f t="shared" si="14"/>
        <v>1.8043981479422655E-2</v>
      </c>
    </row>
    <row r="318" spans="1:7" x14ac:dyDescent="0.35">
      <c r="A318" s="1" t="s">
        <v>335</v>
      </c>
      <c r="B318" s="1" t="s">
        <v>323</v>
      </c>
      <c r="C318" t="str">
        <f t="shared" si="12"/>
        <v>Henry St &amp; Poplar St to Hicks St &amp; Montague St</v>
      </c>
      <c r="D318" s="13">
        <v>42876.558217592596</v>
      </c>
      <c r="E318" s="12" t="str">
        <f t="shared" si="13"/>
        <v>21-05-2017</v>
      </c>
      <c r="F318" s="13">
        <v>42876.570509259262</v>
      </c>
      <c r="G318" s="13">
        <f t="shared" si="14"/>
        <v>1.2291666665987577E-2</v>
      </c>
    </row>
    <row r="319" spans="1:7" x14ac:dyDescent="0.35">
      <c r="A319" s="1" t="s">
        <v>51</v>
      </c>
      <c r="B319" s="1" t="s">
        <v>308</v>
      </c>
      <c r="C319" t="str">
        <f t="shared" si="12"/>
        <v>University Pl &amp; E 14 St to Mercer St &amp; Bleecker St</v>
      </c>
      <c r="D319" s="13">
        <v>42895.680543981478</v>
      </c>
      <c r="E319" s="12" t="str">
        <f t="shared" si="13"/>
        <v>09-06-2017</v>
      </c>
      <c r="F319" s="13">
        <v>42895.685104166667</v>
      </c>
      <c r="G319" s="13">
        <f t="shared" si="14"/>
        <v>4.5601851888932288E-3</v>
      </c>
    </row>
    <row r="320" spans="1:7" x14ac:dyDescent="0.35">
      <c r="A320" s="1" t="s">
        <v>194</v>
      </c>
      <c r="B320" s="1" t="s">
        <v>336</v>
      </c>
      <c r="C320" t="str">
        <f t="shared" si="12"/>
        <v>E 91 St &amp; Park Ave to Central Park W &amp; W 96 St</v>
      </c>
      <c r="D320" s="13">
        <v>42915.674004629633</v>
      </c>
      <c r="E320" s="12" t="str">
        <f t="shared" si="13"/>
        <v>29-06-2017</v>
      </c>
      <c r="F320" s="13">
        <v>42915.680462962962</v>
      </c>
      <c r="G320" s="13">
        <f t="shared" si="14"/>
        <v>6.4583333296468481E-3</v>
      </c>
    </row>
    <row r="321" spans="1:7" x14ac:dyDescent="0.35">
      <c r="A321" s="1" t="s">
        <v>41</v>
      </c>
      <c r="B321" s="1" t="s">
        <v>189</v>
      </c>
      <c r="C321" t="str">
        <f t="shared" si="12"/>
        <v>E 17 St &amp; Broadway to W 4 St &amp; 7 Ave S</v>
      </c>
      <c r="D321" s="13">
        <v>42763.578055555554</v>
      </c>
      <c r="E321" s="12" t="str">
        <f t="shared" si="13"/>
        <v>28-01-2017</v>
      </c>
      <c r="F321" s="13">
        <v>42763.580590277779</v>
      </c>
      <c r="G321" s="13">
        <f t="shared" si="14"/>
        <v>2.534722225391306E-3</v>
      </c>
    </row>
    <row r="322" spans="1:7" x14ac:dyDescent="0.35">
      <c r="A322" s="1" t="s">
        <v>337</v>
      </c>
      <c r="B322" s="1" t="s">
        <v>338</v>
      </c>
      <c r="C322" t="str">
        <f t="shared" si="12"/>
        <v>DeKalb Ave &amp; Hudson Ave to Emerson Pl &amp; Myrtle Ave</v>
      </c>
      <c r="D322" s="13">
        <v>42898.864606481482</v>
      </c>
      <c r="E322" s="12" t="str">
        <f t="shared" si="13"/>
        <v>12-06-2017</v>
      </c>
      <c r="F322" s="13">
        <v>42898.872870370367</v>
      </c>
      <c r="G322" s="13">
        <f t="shared" si="14"/>
        <v>8.2638888852670789E-3</v>
      </c>
    </row>
    <row r="323" spans="1:7" x14ac:dyDescent="0.35">
      <c r="A323" s="1" t="s">
        <v>62</v>
      </c>
      <c r="B323" s="1" t="s">
        <v>244</v>
      </c>
      <c r="C323" t="str">
        <f t="shared" ref="C323:C386" si="15">CONCATENATE(A323, " ", "to"," ", B323)</f>
        <v>W 43 St &amp; 10 Ave to W 24 St &amp; 7 Ave</v>
      </c>
      <c r="D323" s="13">
        <v>42896.370879629627</v>
      </c>
      <c r="E323" s="12" t="str">
        <f t="shared" ref="E323:E386" si="16">TEXT(DATEVALUE(TEXT(D323,"dd-mm-yyy")),"DD-MM-YYY")</f>
        <v>10-06-2017</v>
      </c>
      <c r="F323" s="13">
        <v>42896.373252314814</v>
      </c>
      <c r="G323" s="13">
        <f t="shared" ref="G323:G386" si="17">F323-D323</f>
        <v>2.3726851868559606E-3</v>
      </c>
    </row>
    <row r="324" spans="1:7" x14ac:dyDescent="0.35">
      <c r="A324" s="1" t="s">
        <v>339</v>
      </c>
      <c r="B324" s="1" t="s">
        <v>326</v>
      </c>
      <c r="C324" t="str">
        <f t="shared" si="15"/>
        <v>E 2 St &amp; 2 Ave to E 2 St &amp; Avenue B</v>
      </c>
      <c r="D324" s="13">
        <v>42914.767048611109</v>
      </c>
      <c r="E324" s="12" t="str">
        <f t="shared" si="16"/>
        <v>28-06-2017</v>
      </c>
      <c r="F324" s="13">
        <v>42914.772280092591</v>
      </c>
      <c r="G324" s="13">
        <f t="shared" si="17"/>
        <v>5.2314814820419997E-3</v>
      </c>
    </row>
    <row r="325" spans="1:7" x14ac:dyDescent="0.35">
      <c r="A325" s="1" t="s">
        <v>274</v>
      </c>
      <c r="B325" s="1" t="s">
        <v>237</v>
      </c>
      <c r="C325" t="str">
        <f t="shared" si="15"/>
        <v>W 18 St &amp; 6 Ave to Washington Pl &amp; 6 Ave</v>
      </c>
      <c r="D325" s="13">
        <v>42890.542696759258</v>
      </c>
      <c r="E325" s="12" t="str">
        <f t="shared" si="16"/>
        <v>04-06-2017</v>
      </c>
      <c r="F325" s="13">
        <v>42890.548252314817</v>
      </c>
      <c r="G325" s="13">
        <f t="shared" si="17"/>
        <v>5.5555555591126904E-3</v>
      </c>
    </row>
    <row r="326" spans="1:7" x14ac:dyDescent="0.35">
      <c r="A326" s="1" t="s">
        <v>178</v>
      </c>
      <c r="B326" s="1" t="s">
        <v>332</v>
      </c>
      <c r="C326" t="str">
        <f t="shared" si="15"/>
        <v>9 Ave &amp; W 22 St to Murray St &amp; Greenwich St</v>
      </c>
      <c r="D326" s="13">
        <v>42758.57917824074</v>
      </c>
      <c r="E326" s="12" t="str">
        <f t="shared" si="16"/>
        <v>23-01-2017</v>
      </c>
      <c r="F326" s="13">
        <v>42758.583402777775</v>
      </c>
      <c r="G326" s="13">
        <f t="shared" si="17"/>
        <v>4.2245370350428857E-3</v>
      </c>
    </row>
    <row r="327" spans="1:7" x14ac:dyDescent="0.35">
      <c r="A327" s="1" t="s">
        <v>340</v>
      </c>
      <c r="B327" s="1" t="s">
        <v>341</v>
      </c>
      <c r="C327" t="str">
        <f t="shared" si="15"/>
        <v>Willoughby St &amp; Fleet St to Clinton Ave &amp; Myrtle Ave</v>
      </c>
      <c r="D327" s="13">
        <v>42904.862245370372</v>
      </c>
      <c r="E327" s="12" t="str">
        <f t="shared" si="16"/>
        <v>18-06-2017</v>
      </c>
      <c r="F327" s="13">
        <v>42904.872430555559</v>
      </c>
      <c r="G327" s="13">
        <f t="shared" si="17"/>
        <v>1.0185185186855961E-2</v>
      </c>
    </row>
    <row r="328" spans="1:7" x14ac:dyDescent="0.35">
      <c r="A328" s="1" t="s">
        <v>317</v>
      </c>
      <c r="B328" s="1" t="s">
        <v>143</v>
      </c>
      <c r="C328" t="str">
        <f t="shared" si="15"/>
        <v>Watts St &amp; Greenwich St to Greenwich Ave &amp; 8 Ave</v>
      </c>
      <c r="D328" s="13">
        <v>42736.76840277778</v>
      </c>
      <c r="E328" s="12" t="str">
        <f t="shared" si="16"/>
        <v>01-01-2017</v>
      </c>
      <c r="F328" s="13">
        <v>42736.776886574073</v>
      </c>
      <c r="G328" s="13">
        <f t="shared" si="17"/>
        <v>8.4837962931487709E-3</v>
      </c>
    </row>
    <row r="329" spans="1:7" x14ac:dyDescent="0.35">
      <c r="A329" s="1" t="s">
        <v>316</v>
      </c>
      <c r="B329" s="1" t="s">
        <v>239</v>
      </c>
      <c r="C329" t="str">
        <f t="shared" si="15"/>
        <v>E 27 St &amp; 1 Ave to E 7 St &amp; Avenue A</v>
      </c>
      <c r="D329" s="13">
        <v>42881.743993055556</v>
      </c>
      <c r="E329" s="12" t="str">
        <f t="shared" si="16"/>
        <v>26-05-2017</v>
      </c>
      <c r="F329" s="13">
        <v>42881.748425925929</v>
      </c>
      <c r="G329" s="13">
        <f t="shared" si="17"/>
        <v>4.432870373420883E-3</v>
      </c>
    </row>
    <row r="330" spans="1:7" x14ac:dyDescent="0.35">
      <c r="A330" s="1" t="s">
        <v>100</v>
      </c>
      <c r="B330" s="1" t="s">
        <v>108</v>
      </c>
      <c r="C330" t="str">
        <f t="shared" si="15"/>
        <v>Cleveland Pl &amp; Spring St to Vesey Pl &amp; River Terrace</v>
      </c>
      <c r="D330" s="13">
        <v>42745.673657407409</v>
      </c>
      <c r="E330" s="12" t="str">
        <f t="shared" si="16"/>
        <v>10-01-2017</v>
      </c>
      <c r="F330" s="13">
        <v>42745.678425925929</v>
      </c>
      <c r="G330" s="13">
        <f t="shared" si="17"/>
        <v>4.7685185199952684E-3</v>
      </c>
    </row>
    <row r="331" spans="1:7" x14ac:dyDescent="0.35">
      <c r="A331" s="1" t="s">
        <v>34</v>
      </c>
      <c r="B331" s="1" t="s">
        <v>113</v>
      </c>
      <c r="C331" t="str">
        <f t="shared" si="15"/>
        <v>Liberty St &amp; Broadway to West St &amp; Chambers St</v>
      </c>
      <c r="D331" s="13">
        <v>42911.775706018518</v>
      </c>
      <c r="E331" s="12" t="str">
        <f t="shared" si="16"/>
        <v>25-06-2017</v>
      </c>
      <c r="F331" s="13">
        <v>42911.797673611109</v>
      </c>
      <c r="G331" s="13">
        <f t="shared" si="17"/>
        <v>2.1967592590954155E-2</v>
      </c>
    </row>
    <row r="332" spans="1:7" x14ac:dyDescent="0.35">
      <c r="A332" s="1" t="s">
        <v>16</v>
      </c>
      <c r="B332" s="1" t="s">
        <v>284</v>
      </c>
      <c r="C332" t="str">
        <f t="shared" si="15"/>
        <v>Barrow St &amp; Hudson St to Greenwich St &amp; Hubert St</v>
      </c>
      <c r="D332" s="13">
        <v>42837.762800925928</v>
      </c>
      <c r="E332" s="12" t="str">
        <f t="shared" si="16"/>
        <v>12-04-2017</v>
      </c>
      <c r="F332" s="13">
        <v>42837.766111111108</v>
      </c>
      <c r="G332" s="13">
        <f t="shared" si="17"/>
        <v>3.3101851804531179E-3</v>
      </c>
    </row>
    <row r="333" spans="1:7" x14ac:dyDescent="0.35">
      <c r="A333" s="1" t="s">
        <v>169</v>
      </c>
      <c r="B333" s="1" t="s">
        <v>250</v>
      </c>
      <c r="C333" t="str">
        <f t="shared" si="15"/>
        <v>W 52 St &amp; 6 Ave to 1 Ave &amp; E 62 St</v>
      </c>
      <c r="D333" s="13">
        <v>42893.556215277778</v>
      </c>
      <c r="E333" s="12" t="str">
        <f t="shared" si="16"/>
        <v>07-06-2017</v>
      </c>
      <c r="F333" s="13">
        <v>42893.561365740738</v>
      </c>
      <c r="G333" s="13">
        <f t="shared" si="17"/>
        <v>5.1504629591363482E-3</v>
      </c>
    </row>
    <row r="334" spans="1:7" x14ac:dyDescent="0.35">
      <c r="A334" s="1" t="s">
        <v>79</v>
      </c>
      <c r="B334" s="1" t="s">
        <v>342</v>
      </c>
      <c r="C334" t="str">
        <f t="shared" si="15"/>
        <v>Driggs Ave &amp; N Henry St to Graham Ave &amp; Conselyea St</v>
      </c>
      <c r="D334" s="13">
        <v>42751.798275462963</v>
      </c>
      <c r="E334" s="12" t="str">
        <f t="shared" si="16"/>
        <v>16-01-2017</v>
      </c>
      <c r="F334" s="13">
        <v>42751.806250000001</v>
      </c>
      <c r="G334" s="13">
        <f t="shared" si="17"/>
        <v>7.9745370385353453E-3</v>
      </c>
    </row>
    <row r="335" spans="1:7" x14ac:dyDescent="0.35">
      <c r="A335" s="1" t="s">
        <v>9</v>
      </c>
      <c r="B335" s="1" t="s">
        <v>200</v>
      </c>
      <c r="C335" t="str">
        <f t="shared" si="15"/>
        <v>Suffolk St &amp; Stanton St to Henry St &amp; Grand St</v>
      </c>
      <c r="D335" s="13">
        <v>42841.842060185183</v>
      </c>
      <c r="E335" s="12" t="str">
        <f t="shared" si="16"/>
        <v>16-04-2017</v>
      </c>
      <c r="F335" s="13">
        <v>42841.855069444442</v>
      </c>
      <c r="G335" s="13">
        <f t="shared" si="17"/>
        <v>1.3009259258979E-2</v>
      </c>
    </row>
    <row r="336" spans="1:7" x14ac:dyDescent="0.35">
      <c r="A336" s="1" t="s">
        <v>114</v>
      </c>
      <c r="B336" s="1" t="s">
        <v>60</v>
      </c>
      <c r="C336" t="str">
        <f t="shared" si="15"/>
        <v>E 85 St &amp; 3 Ave to W 38 St &amp; 8 Ave</v>
      </c>
      <c r="D336" s="13">
        <v>42896.405405092592</v>
      </c>
      <c r="E336" s="12" t="str">
        <f t="shared" si="16"/>
        <v>10-06-2017</v>
      </c>
      <c r="F336" s="13">
        <v>42896.408946759257</v>
      </c>
      <c r="G336" s="13">
        <f t="shared" si="17"/>
        <v>3.5416666651144624E-3</v>
      </c>
    </row>
    <row r="337" spans="1:7" x14ac:dyDescent="0.35">
      <c r="A337" s="1" t="s">
        <v>143</v>
      </c>
      <c r="B337" s="1" t="s">
        <v>343</v>
      </c>
      <c r="C337" t="str">
        <f t="shared" si="15"/>
        <v>Greenwich Ave &amp; 8 Ave to Amsterdam Ave &amp; W 82 St</v>
      </c>
      <c r="D337" s="13">
        <v>42799.853738425925</v>
      </c>
      <c r="E337" s="12" t="str">
        <f t="shared" si="16"/>
        <v>05-03-2017</v>
      </c>
      <c r="F337" s="13">
        <v>42799.857627314814</v>
      </c>
      <c r="G337" s="13">
        <f t="shared" si="17"/>
        <v>3.8888888884685002E-3</v>
      </c>
    </row>
    <row r="338" spans="1:7" x14ac:dyDescent="0.35">
      <c r="A338" s="1" t="s">
        <v>344</v>
      </c>
      <c r="B338" s="1" t="s">
        <v>79</v>
      </c>
      <c r="C338" t="str">
        <f t="shared" si="15"/>
        <v>Richardson St &amp; N Henry St to Driggs Ave &amp; N Henry St</v>
      </c>
      <c r="D338" s="13">
        <v>42894.735231481478</v>
      </c>
      <c r="E338" s="12" t="str">
        <f t="shared" si="16"/>
        <v>08-06-2017</v>
      </c>
      <c r="F338" s="13">
        <v>42894.742025462961</v>
      </c>
      <c r="G338" s="13">
        <f t="shared" si="17"/>
        <v>6.7939814834971912E-3</v>
      </c>
    </row>
    <row r="339" spans="1:7" x14ac:dyDescent="0.35">
      <c r="A339" s="1" t="s">
        <v>154</v>
      </c>
      <c r="B339" s="1" t="s">
        <v>103</v>
      </c>
      <c r="C339" t="str">
        <f t="shared" si="15"/>
        <v>8 Ave &amp; W 33 St to W 34 St &amp; 11 Ave</v>
      </c>
      <c r="D339" s="13">
        <v>42851.352106481485</v>
      </c>
      <c r="E339" s="12" t="str">
        <f t="shared" si="16"/>
        <v>26-04-2017</v>
      </c>
      <c r="F339" s="13">
        <v>42851.355937499997</v>
      </c>
      <c r="G339" s="13">
        <f t="shared" si="17"/>
        <v>3.8310185118461959E-3</v>
      </c>
    </row>
    <row r="340" spans="1:7" x14ac:dyDescent="0.35">
      <c r="A340" s="1" t="s">
        <v>129</v>
      </c>
      <c r="B340" s="1" t="s">
        <v>51</v>
      </c>
      <c r="C340" t="str">
        <f t="shared" si="15"/>
        <v>MacDougal St &amp; Prince St to University Pl &amp; E 14 St</v>
      </c>
      <c r="D340" s="13">
        <v>42816.81354166667</v>
      </c>
      <c r="E340" s="12" t="str">
        <f t="shared" si="16"/>
        <v>22-03-2017</v>
      </c>
      <c r="F340" s="13">
        <v>42816.817291666666</v>
      </c>
      <c r="G340" s="13">
        <f t="shared" si="17"/>
        <v>3.749999996216502E-3</v>
      </c>
    </row>
    <row r="341" spans="1:7" x14ac:dyDescent="0.35">
      <c r="A341" s="1" t="s">
        <v>68</v>
      </c>
      <c r="B341" s="1" t="s">
        <v>191</v>
      </c>
      <c r="C341" t="str">
        <f t="shared" si="15"/>
        <v>Old Fulton St to York St &amp; Jay St</v>
      </c>
      <c r="D341" s="13">
        <v>42787.361597222225</v>
      </c>
      <c r="E341" s="12" t="str">
        <f t="shared" si="16"/>
        <v>21-02-2017</v>
      </c>
      <c r="F341" s="13">
        <v>42787.379351851851</v>
      </c>
      <c r="G341" s="13">
        <f t="shared" si="17"/>
        <v>1.7754629625414964E-2</v>
      </c>
    </row>
    <row r="342" spans="1:7" x14ac:dyDescent="0.35">
      <c r="A342" s="1" t="s">
        <v>345</v>
      </c>
      <c r="B342" s="1" t="s">
        <v>41</v>
      </c>
      <c r="C342" t="str">
        <f t="shared" si="15"/>
        <v>Lexington Ave &amp; E 24 St to E 17 St &amp; Broadway</v>
      </c>
      <c r="D342" s="13">
        <v>42881.711793981478</v>
      </c>
      <c r="E342" s="12" t="str">
        <f t="shared" si="16"/>
        <v>26-05-2017</v>
      </c>
      <c r="F342" s="13">
        <v>42881.733148148145</v>
      </c>
      <c r="G342" s="13">
        <f t="shared" si="17"/>
        <v>2.1354166667151731E-2</v>
      </c>
    </row>
    <row r="343" spans="1:7" x14ac:dyDescent="0.35">
      <c r="A343" s="1" t="s">
        <v>126</v>
      </c>
      <c r="B343" s="1" t="s">
        <v>346</v>
      </c>
      <c r="C343" t="str">
        <f t="shared" si="15"/>
        <v>Stanton St &amp; Chrystie St to Bialystoker Pl &amp; Delancey St</v>
      </c>
      <c r="D343" s="13">
        <v>42858.814803240741</v>
      </c>
      <c r="E343" s="12" t="str">
        <f t="shared" si="16"/>
        <v>03-05-2017</v>
      </c>
      <c r="F343" s="13">
        <v>42858.81627314815</v>
      </c>
      <c r="G343" s="13">
        <f t="shared" si="17"/>
        <v>1.4699074090458453E-3</v>
      </c>
    </row>
    <row r="344" spans="1:7" x14ac:dyDescent="0.35">
      <c r="A344" s="1" t="s">
        <v>92</v>
      </c>
      <c r="B344" s="1" t="s">
        <v>182</v>
      </c>
      <c r="C344" t="str">
        <f t="shared" si="15"/>
        <v>W 13 St &amp; Hudson St to Bus Slip &amp; State St</v>
      </c>
      <c r="D344" s="13">
        <v>42879.513032407405</v>
      </c>
      <c r="E344" s="12" t="str">
        <f t="shared" si="16"/>
        <v>24-05-2017</v>
      </c>
      <c r="F344" s="13">
        <v>42879.5159375</v>
      </c>
      <c r="G344" s="13">
        <f t="shared" si="17"/>
        <v>2.905092595028691E-3</v>
      </c>
    </row>
    <row r="345" spans="1:7" x14ac:dyDescent="0.35">
      <c r="A345" s="1" t="s">
        <v>320</v>
      </c>
      <c r="B345" s="1" t="s">
        <v>347</v>
      </c>
      <c r="C345" t="str">
        <f t="shared" si="15"/>
        <v>5 Ave &amp; E 78 St to E 55 St &amp; Lexington Ave</v>
      </c>
      <c r="D345" s="13">
        <v>42790.248784722222</v>
      </c>
      <c r="E345" s="12" t="str">
        <f t="shared" si="16"/>
        <v>24-02-2017</v>
      </c>
      <c r="F345" s="13">
        <v>42790.255127314813</v>
      </c>
      <c r="G345" s="13">
        <f t="shared" si="17"/>
        <v>6.3425925909541547E-3</v>
      </c>
    </row>
    <row r="346" spans="1:7" x14ac:dyDescent="0.35">
      <c r="A346" s="1" t="s">
        <v>182</v>
      </c>
      <c r="B346" s="1" t="s">
        <v>202</v>
      </c>
      <c r="C346" t="str">
        <f t="shared" si="15"/>
        <v>Bus Slip &amp; State St to South St &amp; Gouverneur Ln</v>
      </c>
      <c r="D346" s="13">
        <v>42854.706261574072</v>
      </c>
      <c r="E346" s="12" t="str">
        <f t="shared" si="16"/>
        <v>29-04-2017</v>
      </c>
      <c r="F346" s="13">
        <v>42854.709178240744</v>
      </c>
      <c r="G346" s="13">
        <f t="shared" si="17"/>
        <v>2.9166666718083434E-3</v>
      </c>
    </row>
    <row r="347" spans="1:7" x14ac:dyDescent="0.35">
      <c r="A347" s="1" t="s">
        <v>226</v>
      </c>
      <c r="B347" s="1" t="s">
        <v>206</v>
      </c>
      <c r="C347" t="str">
        <f t="shared" si="15"/>
        <v>W 42 St &amp; 8 Ave to W 53 St &amp; 10 Ave</v>
      </c>
      <c r="D347" s="13">
        <v>42889.407349537039</v>
      </c>
      <c r="E347" s="12" t="str">
        <f t="shared" si="16"/>
        <v>03-06-2017</v>
      </c>
      <c r="F347" s="13">
        <v>42889.409108796295</v>
      </c>
      <c r="G347" s="13">
        <f t="shared" si="17"/>
        <v>1.7592592557775788E-3</v>
      </c>
    </row>
    <row r="348" spans="1:7" x14ac:dyDescent="0.35">
      <c r="A348" s="1" t="s">
        <v>69</v>
      </c>
      <c r="B348" s="1" t="s">
        <v>125</v>
      </c>
      <c r="C348" t="str">
        <f t="shared" si="15"/>
        <v>Broadway &amp; E 14 St to Allen St &amp; Rivington St</v>
      </c>
      <c r="D348" s="13">
        <v>42740.68681712963</v>
      </c>
      <c r="E348" s="12" t="str">
        <f t="shared" si="16"/>
        <v>05-01-2017</v>
      </c>
      <c r="F348" s="13">
        <v>42740.691377314812</v>
      </c>
      <c r="G348" s="13">
        <f t="shared" si="17"/>
        <v>4.5601851816172712E-3</v>
      </c>
    </row>
    <row r="349" spans="1:7" x14ac:dyDescent="0.35">
      <c r="A349" s="1" t="s">
        <v>319</v>
      </c>
      <c r="B349" s="1" t="s">
        <v>348</v>
      </c>
      <c r="C349" t="str">
        <f t="shared" si="15"/>
        <v>Bond St &amp; Schermerhorn St to Concord St &amp; Bridge St</v>
      </c>
      <c r="D349" s="13">
        <v>42886.328634259262</v>
      </c>
      <c r="E349" s="12" t="str">
        <f t="shared" si="16"/>
        <v>31-05-2017</v>
      </c>
      <c r="F349" s="13">
        <v>42886.340729166666</v>
      </c>
      <c r="G349" s="13">
        <f t="shared" si="17"/>
        <v>1.2094907404389232E-2</v>
      </c>
    </row>
    <row r="350" spans="1:7" x14ac:dyDescent="0.35">
      <c r="A350" s="1" t="s">
        <v>33</v>
      </c>
      <c r="B350" s="1" t="s">
        <v>349</v>
      </c>
      <c r="C350" t="str">
        <f t="shared" si="15"/>
        <v>Front St &amp; Maiden Ln to Leonard St &amp; Church St</v>
      </c>
      <c r="D350" s="13">
        <v>42822.735555555555</v>
      </c>
      <c r="E350" s="12" t="str">
        <f t="shared" si="16"/>
        <v>28-03-2017</v>
      </c>
      <c r="F350" s="13">
        <v>42822.748923611114</v>
      </c>
      <c r="G350" s="13">
        <f t="shared" si="17"/>
        <v>1.336805555911269E-2</v>
      </c>
    </row>
    <row r="351" spans="1:7" x14ac:dyDescent="0.35">
      <c r="A351" s="1" t="s">
        <v>74</v>
      </c>
      <c r="B351" s="1" t="s">
        <v>127</v>
      </c>
      <c r="C351" t="str">
        <f t="shared" si="15"/>
        <v>8 Ave &amp; W 52 St to E 59 St &amp; Madison Ave</v>
      </c>
      <c r="D351" s="13">
        <v>42797.676354166666</v>
      </c>
      <c r="E351" s="12" t="str">
        <f t="shared" si="16"/>
        <v>03-03-2017</v>
      </c>
      <c r="F351" s="13">
        <v>42797.678171296298</v>
      </c>
      <c r="G351" s="13">
        <f t="shared" si="17"/>
        <v>1.8171296323998831E-3</v>
      </c>
    </row>
    <row r="352" spans="1:7" x14ac:dyDescent="0.35">
      <c r="A352" s="1" t="s">
        <v>350</v>
      </c>
      <c r="B352" s="1" t="s">
        <v>351</v>
      </c>
      <c r="C352" t="str">
        <f t="shared" si="15"/>
        <v>Cadman Plaza West &amp; Montague St to Willoughby Ave &amp; Hall St</v>
      </c>
      <c r="D352" s="13">
        <v>42858.241053240738</v>
      </c>
      <c r="E352" s="12" t="str">
        <f t="shared" si="16"/>
        <v>03-05-2017</v>
      </c>
      <c r="F352" s="13">
        <v>42858.244108796294</v>
      </c>
      <c r="G352" s="13">
        <f t="shared" si="17"/>
        <v>3.055555556784384E-3</v>
      </c>
    </row>
    <row r="353" spans="1:7" x14ac:dyDescent="0.35">
      <c r="A353" s="1" t="s">
        <v>64</v>
      </c>
      <c r="B353" s="1" t="s">
        <v>352</v>
      </c>
      <c r="C353" t="str">
        <f t="shared" si="15"/>
        <v>Grand St &amp; Elizabeth St to St James Pl &amp; Oliver St</v>
      </c>
      <c r="D353" s="13">
        <v>42818.710787037038</v>
      </c>
      <c r="E353" s="12" t="str">
        <f t="shared" si="16"/>
        <v>24-03-2017</v>
      </c>
      <c r="F353" s="13">
        <v>42818.717453703706</v>
      </c>
      <c r="G353" s="13">
        <f t="shared" si="17"/>
        <v>6.6666666680248454E-3</v>
      </c>
    </row>
    <row r="354" spans="1:7" x14ac:dyDescent="0.35">
      <c r="A354" s="1" t="s">
        <v>308</v>
      </c>
      <c r="B354" s="1" t="s">
        <v>44</v>
      </c>
      <c r="C354" t="str">
        <f t="shared" si="15"/>
        <v>Mercer St &amp; Bleecker St to E 2 St &amp; Avenue C</v>
      </c>
      <c r="D354" s="13">
        <v>42839.569664351853</v>
      </c>
      <c r="E354" s="12" t="str">
        <f t="shared" si="16"/>
        <v>14-04-2017</v>
      </c>
      <c r="F354" s="13">
        <v>42839.574594907404</v>
      </c>
      <c r="G354" s="13">
        <f t="shared" si="17"/>
        <v>4.9305555512546562E-3</v>
      </c>
    </row>
    <row r="355" spans="1:7" x14ac:dyDescent="0.35">
      <c r="A355" s="1" t="s">
        <v>71</v>
      </c>
      <c r="B355" s="1" t="s">
        <v>10</v>
      </c>
      <c r="C355" t="str">
        <f t="shared" si="15"/>
        <v>Rivington St &amp; Chrystie St to W Broadway &amp; Spring St</v>
      </c>
      <c r="D355" s="13">
        <v>42828.708287037036</v>
      </c>
      <c r="E355" s="12" t="str">
        <f t="shared" si="16"/>
        <v>03-04-2017</v>
      </c>
      <c r="F355" s="13">
        <v>42828.715185185189</v>
      </c>
      <c r="G355" s="13">
        <f t="shared" si="17"/>
        <v>6.8981481526861899E-3</v>
      </c>
    </row>
    <row r="356" spans="1:7" x14ac:dyDescent="0.35">
      <c r="A356" s="1" t="s">
        <v>336</v>
      </c>
      <c r="B356" s="1" t="s">
        <v>46</v>
      </c>
      <c r="C356" t="str">
        <f t="shared" si="15"/>
        <v>Central Park W &amp; W 96 St to Central Park West &amp; W 76 St</v>
      </c>
      <c r="D356" s="13">
        <v>42799.665081018517</v>
      </c>
      <c r="E356" s="12" t="str">
        <f t="shared" si="16"/>
        <v>05-03-2017</v>
      </c>
      <c r="F356" s="13">
        <v>42799.670254629629</v>
      </c>
      <c r="G356" s="13">
        <f t="shared" si="17"/>
        <v>5.173611112695653E-3</v>
      </c>
    </row>
    <row r="357" spans="1:7" x14ac:dyDescent="0.35">
      <c r="A357" s="1" t="s">
        <v>274</v>
      </c>
      <c r="B357" s="1" t="s">
        <v>353</v>
      </c>
      <c r="C357" t="str">
        <f t="shared" si="15"/>
        <v>W 18 St &amp; 6 Ave to W 25 St &amp; 6 Ave</v>
      </c>
      <c r="D357" s="13">
        <v>42824.683576388888</v>
      </c>
      <c r="E357" s="12" t="str">
        <f t="shared" si="16"/>
        <v>30-03-2017</v>
      </c>
      <c r="F357" s="13">
        <v>42824.694618055553</v>
      </c>
      <c r="G357" s="13">
        <f t="shared" si="17"/>
        <v>1.1041666664823424E-2</v>
      </c>
    </row>
    <row r="358" spans="1:7" x14ac:dyDescent="0.35">
      <c r="A358" s="1" t="s">
        <v>78</v>
      </c>
      <c r="B358" s="1" t="s">
        <v>134</v>
      </c>
      <c r="C358" t="str">
        <f t="shared" si="15"/>
        <v>Bayard St &amp; Baxter St to Duane St &amp; Greenwich St</v>
      </c>
      <c r="D358" s="13">
        <v>42889.477893518517</v>
      </c>
      <c r="E358" s="12" t="str">
        <f t="shared" si="16"/>
        <v>03-06-2017</v>
      </c>
      <c r="F358" s="13">
        <v>42889.480949074074</v>
      </c>
      <c r="G358" s="13">
        <f t="shared" si="17"/>
        <v>3.055555556784384E-3</v>
      </c>
    </row>
    <row r="359" spans="1:7" x14ac:dyDescent="0.35">
      <c r="A359" s="1" t="s">
        <v>159</v>
      </c>
      <c r="B359" s="1" t="s">
        <v>354</v>
      </c>
      <c r="C359" t="str">
        <f t="shared" si="15"/>
        <v>Lafayette St &amp; E 8 St to W 37 St &amp; Broadway</v>
      </c>
      <c r="D359" s="13">
        <v>42905.59447916667</v>
      </c>
      <c r="E359" s="12" t="str">
        <f t="shared" si="16"/>
        <v>19-06-2017</v>
      </c>
      <c r="F359" s="13">
        <v>42905.601724537039</v>
      </c>
      <c r="G359" s="13">
        <f t="shared" si="17"/>
        <v>7.2453703687642701E-3</v>
      </c>
    </row>
    <row r="360" spans="1:7" x14ac:dyDescent="0.35">
      <c r="A360" s="1" t="s">
        <v>355</v>
      </c>
      <c r="B360" s="1" t="s">
        <v>355</v>
      </c>
      <c r="C360" t="str">
        <f t="shared" si="15"/>
        <v>W 100 St &amp; Manhattan Ave to W 100 St &amp; Manhattan Ave</v>
      </c>
      <c r="D360" s="13">
        <v>42843.411493055559</v>
      </c>
      <c r="E360" s="12" t="str">
        <f t="shared" si="16"/>
        <v>18-04-2017</v>
      </c>
      <c r="F360" s="13">
        <v>42843.414456018516</v>
      </c>
      <c r="G360" s="13">
        <f t="shared" si="17"/>
        <v>2.9629629570990801E-3</v>
      </c>
    </row>
    <row r="361" spans="1:7" x14ac:dyDescent="0.35">
      <c r="A361" s="1" t="s">
        <v>178</v>
      </c>
      <c r="B361" s="1" t="s">
        <v>316</v>
      </c>
      <c r="C361" t="str">
        <f t="shared" si="15"/>
        <v>9 Ave &amp; W 22 St to E 27 St &amp; 1 Ave</v>
      </c>
      <c r="D361" s="13">
        <v>42757.541261574072</v>
      </c>
      <c r="E361" s="12" t="str">
        <f t="shared" si="16"/>
        <v>22-01-2017</v>
      </c>
      <c r="F361" s="13">
        <v>42757.554039351853</v>
      </c>
      <c r="G361" s="13">
        <f t="shared" si="17"/>
        <v>1.2777777781593613E-2</v>
      </c>
    </row>
    <row r="362" spans="1:7" x14ac:dyDescent="0.35">
      <c r="A362" s="1" t="s">
        <v>356</v>
      </c>
      <c r="B362" s="1" t="s">
        <v>357</v>
      </c>
      <c r="C362" t="str">
        <f t="shared" si="15"/>
        <v>Graham Ave &amp; Withers St to Leonard St &amp; Boerum St</v>
      </c>
      <c r="D362" s="13">
        <v>42912.422453703701</v>
      </c>
      <c r="E362" s="12" t="str">
        <f t="shared" si="16"/>
        <v>26-06-2017</v>
      </c>
      <c r="F362" s="13">
        <v>42912.424884259257</v>
      </c>
      <c r="G362" s="13">
        <f t="shared" si="17"/>
        <v>2.4305555562023073E-3</v>
      </c>
    </row>
    <row r="363" spans="1:7" x14ac:dyDescent="0.35">
      <c r="A363" s="1" t="s">
        <v>358</v>
      </c>
      <c r="B363" s="1" t="s">
        <v>216</v>
      </c>
      <c r="C363" t="str">
        <f t="shared" si="15"/>
        <v>W 26 St &amp; 10 Ave to W 46 St &amp; 11 Ave</v>
      </c>
      <c r="D363" s="13">
        <v>42866.001469907409</v>
      </c>
      <c r="E363" s="12" t="str">
        <f t="shared" si="16"/>
        <v>11-05-2017</v>
      </c>
      <c r="F363" s="13">
        <v>42866.006597222222</v>
      </c>
      <c r="G363" s="13">
        <f t="shared" si="17"/>
        <v>5.1273148128530011E-3</v>
      </c>
    </row>
    <row r="364" spans="1:7" x14ac:dyDescent="0.35">
      <c r="A364" s="1" t="s">
        <v>359</v>
      </c>
      <c r="B364" s="1" t="s">
        <v>126</v>
      </c>
      <c r="C364" t="str">
        <f t="shared" si="15"/>
        <v>Catherine St &amp; Monroe St to Stanton St &amp; Chrystie St</v>
      </c>
      <c r="D364" s="13">
        <v>42901.405914351853</v>
      </c>
      <c r="E364" s="12" t="str">
        <f t="shared" si="16"/>
        <v>15-06-2017</v>
      </c>
      <c r="F364" s="13">
        <v>42901.414930555555</v>
      </c>
      <c r="G364" s="13">
        <f t="shared" si="17"/>
        <v>9.0162037013215013E-3</v>
      </c>
    </row>
    <row r="365" spans="1:7" x14ac:dyDescent="0.35">
      <c r="A365" s="1" t="s">
        <v>318</v>
      </c>
      <c r="B365" s="1" t="s">
        <v>145</v>
      </c>
      <c r="C365" t="str">
        <f t="shared" si="15"/>
        <v>E 5 St &amp; Avenue C to South End Ave &amp; Liberty St</v>
      </c>
      <c r="D365" s="13">
        <v>42759.941817129627</v>
      </c>
      <c r="E365" s="12" t="str">
        <f t="shared" si="16"/>
        <v>24-01-2017</v>
      </c>
      <c r="F365" s="13">
        <v>42759.952650462961</v>
      </c>
      <c r="G365" s="13">
        <f t="shared" si="17"/>
        <v>1.0833333333721384E-2</v>
      </c>
    </row>
    <row r="366" spans="1:7" x14ac:dyDescent="0.35">
      <c r="A366" s="1" t="s">
        <v>216</v>
      </c>
      <c r="B366" s="1" t="s">
        <v>336</v>
      </c>
      <c r="C366" t="str">
        <f t="shared" si="15"/>
        <v>W 46 St &amp; 11 Ave to Central Park W &amp; W 96 St</v>
      </c>
      <c r="D366" s="13">
        <v>42874.281701388885</v>
      </c>
      <c r="E366" s="12" t="str">
        <f t="shared" si="16"/>
        <v>19-05-2017</v>
      </c>
      <c r="F366" s="13">
        <v>42874.289733796293</v>
      </c>
      <c r="G366" s="13">
        <f t="shared" si="17"/>
        <v>8.0324074078816921E-3</v>
      </c>
    </row>
    <row r="367" spans="1:7" x14ac:dyDescent="0.35">
      <c r="A367" s="1" t="s">
        <v>97</v>
      </c>
      <c r="B367" s="1" t="s">
        <v>360</v>
      </c>
      <c r="C367" t="str">
        <f t="shared" si="15"/>
        <v>W 43 St &amp; 6 Ave to Central Park West &amp; W 68 St</v>
      </c>
      <c r="D367" s="13">
        <v>42907.035578703704</v>
      </c>
      <c r="E367" s="12" t="str">
        <f t="shared" si="16"/>
        <v>21-06-2017</v>
      </c>
      <c r="F367" s="13">
        <v>42907.04111111111</v>
      </c>
      <c r="G367" s="13">
        <f t="shared" si="17"/>
        <v>5.5324074055533856E-3</v>
      </c>
    </row>
    <row r="368" spans="1:7" x14ac:dyDescent="0.35">
      <c r="A368" s="1" t="s">
        <v>342</v>
      </c>
      <c r="B368" s="1" t="s">
        <v>152</v>
      </c>
      <c r="C368" t="str">
        <f t="shared" si="15"/>
        <v>Graham Ave &amp; Conselyea St to Bedford Ave &amp; Nassau Ave</v>
      </c>
      <c r="D368" s="13">
        <v>42837.707152777781</v>
      </c>
      <c r="E368" s="12" t="str">
        <f t="shared" si="16"/>
        <v>12-04-2017</v>
      </c>
      <c r="F368" s="13">
        <v>42837.714432870373</v>
      </c>
      <c r="G368" s="13">
        <f t="shared" si="17"/>
        <v>7.2800925918272696E-3</v>
      </c>
    </row>
    <row r="369" spans="1:7" x14ac:dyDescent="0.35">
      <c r="A369" s="1" t="s">
        <v>165</v>
      </c>
      <c r="B369" s="1" t="s">
        <v>287</v>
      </c>
      <c r="C369" t="str">
        <f t="shared" si="15"/>
        <v>W 92 St &amp; Broadway to Broadway &amp; W 60 St</v>
      </c>
      <c r="D369" s="13">
        <v>42834.279444444444</v>
      </c>
      <c r="E369" s="12" t="str">
        <f t="shared" si="16"/>
        <v>09-04-2017</v>
      </c>
      <c r="F369" s="13">
        <v>42834.283761574072</v>
      </c>
      <c r="G369" s="13">
        <f t="shared" si="17"/>
        <v>4.3171296274522319E-3</v>
      </c>
    </row>
    <row r="370" spans="1:7" x14ac:dyDescent="0.35">
      <c r="A370" s="1" t="s">
        <v>361</v>
      </c>
      <c r="B370" s="1" t="s">
        <v>362</v>
      </c>
      <c r="C370" t="str">
        <f t="shared" si="15"/>
        <v>E 75 St &amp; 3 Ave to Broadway &amp; W 41 St</v>
      </c>
      <c r="D370" s="13">
        <v>42886.361331018517</v>
      </c>
      <c r="E370" s="12" t="str">
        <f t="shared" si="16"/>
        <v>31-05-2017</v>
      </c>
      <c r="F370" s="13">
        <v>42886.377847222226</v>
      </c>
      <c r="G370" s="13">
        <f t="shared" si="17"/>
        <v>1.6516203708306421E-2</v>
      </c>
    </row>
    <row r="371" spans="1:7" x14ac:dyDescent="0.35">
      <c r="A371" s="1" t="s">
        <v>363</v>
      </c>
      <c r="B371" s="1" t="s">
        <v>358</v>
      </c>
      <c r="C371" t="str">
        <f t="shared" si="15"/>
        <v>W 27 St &amp; 7 Ave to W 26 St &amp; 10 Ave</v>
      </c>
      <c r="D371" s="13">
        <v>42896.713506944441</v>
      </c>
      <c r="E371" s="12" t="str">
        <f t="shared" si="16"/>
        <v>10-06-2017</v>
      </c>
      <c r="F371" s="13">
        <v>42896.746064814812</v>
      </c>
      <c r="G371" s="13">
        <f t="shared" si="17"/>
        <v>3.25578703705105E-2</v>
      </c>
    </row>
    <row r="372" spans="1:7" x14ac:dyDescent="0.35">
      <c r="A372" s="1" t="s">
        <v>30</v>
      </c>
      <c r="B372" s="1" t="s">
        <v>325</v>
      </c>
      <c r="C372" t="str">
        <f t="shared" si="15"/>
        <v>E 25 St &amp; 2 Ave to 5 Ave &amp; E 29 St</v>
      </c>
      <c r="D372" s="13">
        <v>42836.737002314818</v>
      </c>
      <c r="E372" s="12" t="str">
        <f t="shared" si="16"/>
        <v>11-04-2017</v>
      </c>
      <c r="F372" s="13">
        <v>42836.746655092589</v>
      </c>
      <c r="G372" s="13">
        <f t="shared" si="17"/>
        <v>9.6527777714072727E-3</v>
      </c>
    </row>
    <row r="373" spans="1:7" x14ac:dyDescent="0.35">
      <c r="A373" s="1" t="s">
        <v>113</v>
      </c>
      <c r="B373" s="1" t="s">
        <v>364</v>
      </c>
      <c r="C373" t="str">
        <f t="shared" si="15"/>
        <v>West St &amp; Chambers St to Warren St &amp; Church St</v>
      </c>
      <c r="D373" s="13">
        <v>42897.861944444441</v>
      </c>
      <c r="E373" s="12" t="str">
        <f t="shared" si="16"/>
        <v>11-06-2017</v>
      </c>
      <c r="F373" s="13">
        <v>42897.866041666668</v>
      </c>
      <c r="G373" s="13">
        <f t="shared" si="17"/>
        <v>4.0972222268464975E-3</v>
      </c>
    </row>
    <row r="374" spans="1:7" x14ac:dyDescent="0.35">
      <c r="A374" s="1" t="s">
        <v>106</v>
      </c>
      <c r="B374" s="1" t="s">
        <v>114</v>
      </c>
      <c r="C374" t="str">
        <f t="shared" si="15"/>
        <v>E 39 St &amp; 3 Ave to E 85 St &amp; 3 Ave</v>
      </c>
      <c r="D374" s="13">
        <v>42910.715057870373</v>
      </c>
      <c r="E374" s="12" t="str">
        <f t="shared" si="16"/>
        <v>24-06-2017</v>
      </c>
      <c r="F374" s="13">
        <v>42910.725532407407</v>
      </c>
      <c r="G374" s="13">
        <f t="shared" si="17"/>
        <v>1.0474537033587694E-2</v>
      </c>
    </row>
    <row r="375" spans="1:7" x14ac:dyDescent="0.35">
      <c r="A375" s="1" t="s">
        <v>282</v>
      </c>
      <c r="B375" s="1" t="s">
        <v>75</v>
      </c>
      <c r="C375" t="str">
        <f t="shared" si="15"/>
        <v>W 67 St &amp; Broadway to W 54 St &amp; 9 Ave</v>
      </c>
      <c r="D375" s="13">
        <v>42866.327118055553</v>
      </c>
      <c r="E375" s="12" t="str">
        <f t="shared" si="16"/>
        <v>11-05-2017</v>
      </c>
      <c r="F375" s="13">
        <v>42866.33929398148</v>
      </c>
      <c r="G375" s="13">
        <f t="shared" si="17"/>
        <v>1.2175925927294884E-2</v>
      </c>
    </row>
    <row r="376" spans="1:7" x14ac:dyDescent="0.35">
      <c r="A376" s="1" t="s">
        <v>246</v>
      </c>
      <c r="B376" s="1" t="s">
        <v>365</v>
      </c>
      <c r="C376" t="str">
        <f t="shared" si="15"/>
        <v>Central Park West &amp; W 85 St to Riverside Dr &amp; W 82 St</v>
      </c>
      <c r="D376" s="13">
        <v>42846.631493055553</v>
      </c>
      <c r="E376" s="12" t="str">
        <f t="shared" si="16"/>
        <v>21-04-2017</v>
      </c>
      <c r="F376" s="13">
        <v>42846.636296296296</v>
      </c>
      <c r="G376" s="13">
        <f t="shared" si="17"/>
        <v>4.803240743058268E-3</v>
      </c>
    </row>
    <row r="377" spans="1:7" x14ac:dyDescent="0.35">
      <c r="A377" s="1" t="s">
        <v>330</v>
      </c>
      <c r="B377" s="1" t="s">
        <v>98</v>
      </c>
      <c r="C377" t="str">
        <f t="shared" si="15"/>
        <v>E 40 St &amp; 5 Ave to Broadway &amp; W 36 St</v>
      </c>
      <c r="D377" s="13">
        <v>42901.443541666667</v>
      </c>
      <c r="E377" s="12" t="str">
        <f t="shared" si="16"/>
        <v>15-06-2017</v>
      </c>
      <c r="F377" s="13">
        <v>42901.447962962964</v>
      </c>
      <c r="G377" s="13">
        <f t="shared" si="17"/>
        <v>4.4212962966412306E-3</v>
      </c>
    </row>
    <row r="378" spans="1:7" x14ac:dyDescent="0.35">
      <c r="A378" s="1" t="s">
        <v>106</v>
      </c>
      <c r="B378" s="1" t="s">
        <v>98</v>
      </c>
      <c r="C378" t="str">
        <f t="shared" si="15"/>
        <v>E 39 St &amp; 3 Ave to Broadway &amp; W 36 St</v>
      </c>
      <c r="D378" s="13">
        <v>42853.636747685188</v>
      </c>
      <c r="E378" s="12" t="str">
        <f t="shared" si="16"/>
        <v>28-04-2017</v>
      </c>
      <c r="F378" s="13">
        <v>42853.638692129629</v>
      </c>
      <c r="G378" s="13">
        <f t="shared" si="17"/>
        <v>1.9444444405962713E-3</v>
      </c>
    </row>
    <row r="379" spans="1:7" x14ac:dyDescent="0.35">
      <c r="A379" s="1" t="s">
        <v>289</v>
      </c>
      <c r="B379" s="1" t="s">
        <v>91</v>
      </c>
      <c r="C379" t="str">
        <f t="shared" si="15"/>
        <v>1 Ave &amp; E 18 St to 8 Ave &amp; W 16 St</v>
      </c>
      <c r="D379" s="13">
        <v>42828.697280092594</v>
      </c>
      <c r="E379" s="12" t="str">
        <f t="shared" si="16"/>
        <v>03-04-2017</v>
      </c>
      <c r="F379" s="13">
        <v>42828.709282407406</v>
      </c>
      <c r="G379" s="13">
        <f t="shared" si="17"/>
        <v>1.2002314811979886E-2</v>
      </c>
    </row>
    <row r="380" spans="1:7" x14ac:dyDescent="0.35">
      <c r="A380" s="1" t="s">
        <v>366</v>
      </c>
      <c r="B380" s="1" t="s">
        <v>61</v>
      </c>
      <c r="C380" t="str">
        <f t="shared" si="15"/>
        <v>E 11 St &amp; 1 Ave to Great Jones St</v>
      </c>
      <c r="D380" s="13">
        <v>42888.836863425924</v>
      </c>
      <c r="E380" s="12" t="str">
        <f t="shared" si="16"/>
        <v>02-06-2017</v>
      </c>
      <c r="F380" s="13">
        <v>42888.840891203705</v>
      </c>
      <c r="G380" s="13">
        <f t="shared" si="17"/>
        <v>4.0277777807204984E-3</v>
      </c>
    </row>
    <row r="381" spans="1:7" x14ac:dyDescent="0.35">
      <c r="A381" s="1" t="s">
        <v>62</v>
      </c>
      <c r="B381" s="1" t="s">
        <v>74</v>
      </c>
      <c r="C381" t="str">
        <f t="shared" si="15"/>
        <v>W 43 St &amp; 10 Ave to 8 Ave &amp; W 52 St</v>
      </c>
      <c r="D381" s="13">
        <v>42914.33384259259</v>
      </c>
      <c r="E381" s="12" t="str">
        <f t="shared" si="16"/>
        <v>28-06-2017</v>
      </c>
      <c r="F381" s="13">
        <v>42914.337141203701</v>
      </c>
      <c r="G381" s="13">
        <f t="shared" si="17"/>
        <v>3.2986111109494232E-3</v>
      </c>
    </row>
    <row r="382" spans="1:7" x14ac:dyDescent="0.35">
      <c r="A382" s="1" t="s">
        <v>211</v>
      </c>
      <c r="B382" s="1" t="s">
        <v>69</v>
      </c>
      <c r="C382" t="str">
        <f t="shared" si="15"/>
        <v>Division St &amp; Bowery to Broadway &amp; E 14 St</v>
      </c>
      <c r="D382" s="13">
        <v>42913.4219212963</v>
      </c>
      <c r="E382" s="12" t="str">
        <f t="shared" si="16"/>
        <v>27-06-2017</v>
      </c>
      <c r="F382" s="13">
        <v>42913.424699074072</v>
      </c>
      <c r="G382" s="13">
        <f t="shared" si="17"/>
        <v>2.7777777722803876E-3</v>
      </c>
    </row>
    <row r="383" spans="1:7" x14ac:dyDescent="0.35">
      <c r="A383" s="1" t="s">
        <v>367</v>
      </c>
      <c r="B383" s="1" t="s">
        <v>128</v>
      </c>
      <c r="C383" t="str">
        <f t="shared" si="15"/>
        <v>William St &amp; Pine St to W 14 St &amp; The High Line</v>
      </c>
      <c r="D383" s="13">
        <v>42768.771423611113</v>
      </c>
      <c r="E383" s="12" t="str">
        <f t="shared" si="16"/>
        <v>02-02-2017</v>
      </c>
      <c r="F383" s="13">
        <v>42768.776990740742</v>
      </c>
      <c r="G383" s="13">
        <f t="shared" si="17"/>
        <v>5.5671296286163852E-3</v>
      </c>
    </row>
    <row r="384" spans="1:7" x14ac:dyDescent="0.35">
      <c r="A384" s="1" t="s">
        <v>368</v>
      </c>
      <c r="B384" s="1" t="s">
        <v>15</v>
      </c>
      <c r="C384" t="str">
        <f t="shared" si="15"/>
        <v>Court St &amp; State St to Henry St &amp; Degraw St</v>
      </c>
      <c r="D384" s="13">
        <v>42760.371018518519</v>
      </c>
      <c r="E384" s="12" t="str">
        <f t="shared" si="16"/>
        <v>25-01-2017</v>
      </c>
      <c r="F384" s="13">
        <v>42760.377546296295</v>
      </c>
      <c r="G384" s="13">
        <f t="shared" si="17"/>
        <v>6.5277777757728472E-3</v>
      </c>
    </row>
    <row r="385" spans="1:7" x14ac:dyDescent="0.35">
      <c r="A385" s="1" t="s">
        <v>362</v>
      </c>
      <c r="B385" s="1" t="s">
        <v>254</v>
      </c>
      <c r="C385" t="str">
        <f t="shared" si="15"/>
        <v>Broadway &amp; W 41 St to Pershing Square North</v>
      </c>
      <c r="D385" s="13">
        <v>42785.503981481481</v>
      </c>
      <c r="E385" s="12" t="str">
        <f t="shared" si="16"/>
        <v>19-02-2017</v>
      </c>
      <c r="F385" s="13">
        <v>42785.513344907406</v>
      </c>
      <c r="G385" s="13">
        <f t="shared" si="17"/>
        <v>9.3634259246755391E-3</v>
      </c>
    </row>
    <row r="386" spans="1:7" x14ac:dyDescent="0.35">
      <c r="A386" s="1" t="s">
        <v>181</v>
      </c>
      <c r="B386" s="1" t="s">
        <v>263</v>
      </c>
      <c r="C386" t="str">
        <f t="shared" si="15"/>
        <v>2 Ave &amp; E 96 St to Madison Ave &amp; E 99 St</v>
      </c>
      <c r="D386" s="13">
        <v>42793.684004629627</v>
      </c>
      <c r="E386" s="12" t="str">
        <f t="shared" si="16"/>
        <v>27-02-2017</v>
      </c>
      <c r="F386" s="13">
        <v>42793.689583333333</v>
      </c>
      <c r="G386" s="13">
        <f t="shared" si="17"/>
        <v>5.5787037053960375E-3</v>
      </c>
    </row>
    <row r="387" spans="1:7" x14ac:dyDescent="0.35">
      <c r="A387" s="1" t="s">
        <v>165</v>
      </c>
      <c r="B387" s="1" t="s">
        <v>77</v>
      </c>
      <c r="C387" t="str">
        <f t="shared" ref="C387:C450" si="18">CONCATENATE(A387, " ", "to"," ", B387)</f>
        <v>W 92 St &amp; Broadway to Cathedral Pkwy &amp; Broadway</v>
      </c>
      <c r="D387" s="13">
        <v>42754.753692129627</v>
      </c>
      <c r="E387" s="12" t="str">
        <f t="shared" ref="E387:E450" si="19">TEXT(DATEVALUE(TEXT(D387,"dd-mm-yyy")),"DD-MM-YYY")</f>
        <v>19-01-2017</v>
      </c>
      <c r="F387" s="13">
        <v>42754.763460648152</v>
      </c>
      <c r="G387" s="13">
        <f t="shared" ref="G387:G450" si="20">F387-D387</f>
        <v>9.7685185246518813E-3</v>
      </c>
    </row>
    <row r="388" spans="1:7" x14ac:dyDescent="0.35">
      <c r="A388" s="1" t="s">
        <v>369</v>
      </c>
      <c r="B388" s="1" t="s">
        <v>24</v>
      </c>
      <c r="C388" t="str">
        <f t="shared" si="18"/>
        <v>Broadway &amp; Berry St to Lafayette Ave &amp; Fort Greene Pl</v>
      </c>
      <c r="D388" s="13">
        <v>42803.389374999999</v>
      </c>
      <c r="E388" s="12" t="str">
        <f t="shared" si="19"/>
        <v>09-03-2017</v>
      </c>
      <c r="F388" s="13">
        <v>42803.401770833334</v>
      </c>
      <c r="G388" s="13">
        <f t="shared" si="20"/>
        <v>1.2395833335176576E-2</v>
      </c>
    </row>
    <row r="389" spans="1:7" x14ac:dyDescent="0.35">
      <c r="A389" s="1" t="s">
        <v>199</v>
      </c>
      <c r="B389" s="1" t="s">
        <v>230</v>
      </c>
      <c r="C389" t="str">
        <f t="shared" si="18"/>
        <v>Broadway &amp; W 49 St to Murray St &amp; West St</v>
      </c>
      <c r="D389" s="13">
        <v>42870.53802083333</v>
      </c>
      <c r="E389" s="12" t="str">
        <f t="shared" si="19"/>
        <v>15-05-2017</v>
      </c>
      <c r="F389" s="13">
        <v>42870.540879629632</v>
      </c>
      <c r="G389" s="13">
        <f t="shared" si="20"/>
        <v>2.8587963024619967E-3</v>
      </c>
    </row>
    <row r="390" spans="1:7" x14ac:dyDescent="0.35">
      <c r="A390" s="1" t="s">
        <v>145</v>
      </c>
      <c r="B390" s="1" t="s">
        <v>182</v>
      </c>
      <c r="C390" t="str">
        <f t="shared" si="18"/>
        <v>South End Ave &amp; Liberty St to Bus Slip &amp; State St</v>
      </c>
      <c r="D390" s="13">
        <v>42914.357835648145</v>
      </c>
      <c r="E390" s="12" t="str">
        <f t="shared" si="19"/>
        <v>28-06-2017</v>
      </c>
      <c r="F390" s="13">
        <v>42914.36042824074</v>
      </c>
      <c r="G390" s="13">
        <f t="shared" si="20"/>
        <v>2.5925925947376527E-3</v>
      </c>
    </row>
    <row r="391" spans="1:7" x14ac:dyDescent="0.35">
      <c r="A391" s="1" t="s">
        <v>125</v>
      </c>
      <c r="B391" s="1" t="s">
        <v>186</v>
      </c>
      <c r="C391" t="str">
        <f t="shared" si="18"/>
        <v>Allen St &amp; Rivington St to E 23 St &amp; 1 Ave</v>
      </c>
      <c r="D391" s="13">
        <v>42872.287673611114</v>
      </c>
      <c r="E391" s="12" t="str">
        <f t="shared" si="19"/>
        <v>17-05-2017</v>
      </c>
      <c r="F391" s="13">
        <v>42872.291655092595</v>
      </c>
      <c r="G391" s="13">
        <f t="shared" si="20"/>
        <v>3.9814814808778465E-3</v>
      </c>
    </row>
    <row r="392" spans="1:7" x14ac:dyDescent="0.35">
      <c r="A392" s="1" t="s">
        <v>370</v>
      </c>
      <c r="B392" s="1" t="s">
        <v>174</v>
      </c>
      <c r="C392" t="str">
        <f t="shared" si="18"/>
        <v>E 35 St &amp; 3 Ave to E 47 St &amp; 2 Ave</v>
      </c>
      <c r="D392" s="13">
        <v>42802.335509259261</v>
      </c>
      <c r="E392" s="12" t="str">
        <f t="shared" si="19"/>
        <v>08-03-2017</v>
      </c>
      <c r="F392" s="13">
        <v>42802.341782407406</v>
      </c>
      <c r="G392" s="13">
        <f t="shared" si="20"/>
        <v>6.2731481448281556E-3</v>
      </c>
    </row>
    <row r="393" spans="1:7" x14ac:dyDescent="0.35">
      <c r="A393" s="1" t="s">
        <v>371</v>
      </c>
      <c r="B393" s="1" t="s">
        <v>9</v>
      </c>
      <c r="C393" t="str">
        <f t="shared" si="18"/>
        <v>LaGuardia Pl &amp; W 3 St to Suffolk St &amp; Stanton St</v>
      </c>
      <c r="D393" s="13">
        <v>42891.935636574075</v>
      </c>
      <c r="E393" s="12" t="str">
        <f t="shared" si="19"/>
        <v>05-06-2017</v>
      </c>
      <c r="F393" s="13">
        <v>42891.94730324074</v>
      </c>
      <c r="G393" s="13">
        <f t="shared" si="20"/>
        <v>1.1666666665405501E-2</v>
      </c>
    </row>
    <row r="394" spans="1:7" x14ac:dyDescent="0.35">
      <c r="A394" s="1" t="s">
        <v>121</v>
      </c>
      <c r="B394" s="1" t="s">
        <v>85</v>
      </c>
      <c r="C394" t="str">
        <f t="shared" si="18"/>
        <v>Pier 40 - Hudson River Park to Carmine St &amp; 6 Ave</v>
      </c>
      <c r="D394" s="13">
        <v>42902.667175925926</v>
      </c>
      <c r="E394" s="12" t="str">
        <f t="shared" si="19"/>
        <v>16-06-2017</v>
      </c>
      <c r="F394" s="13">
        <v>42902.686180555553</v>
      </c>
      <c r="G394" s="13">
        <f t="shared" si="20"/>
        <v>1.9004629626579117E-2</v>
      </c>
    </row>
    <row r="395" spans="1:7" x14ac:dyDescent="0.35">
      <c r="A395" s="1" t="s">
        <v>254</v>
      </c>
      <c r="B395" s="1" t="s">
        <v>197</v>
      </c>
      <c r="C395" t="str">
        <f t="shared" si="18"/>
        <v>Pershing Square North to 2 Ave &amp; E 31 St</v>
      </c>
      <c r="D395" s="13">
        <v>42774.677789351852</v>
      </c>
      <c r="E395" s="12" t="str">
        <f t="shared" si="19"/>
        <v>08-02-2017</v>
      </c>
      <c r="F395" s="13">
        <v>42774.681805555556</v>
      </c>
      <c r="G395" s="13">
        <f t="shared" si="20"/>
        <v>4.016203703940846E-3</v>
      </c>
    </row>
    <row r="396" spans="1:7" x14ac:dyDescent="0.35">
      <c r="A396" s="1" t="s">
        <v>66</v>
      </c>
      <c r="B396" s="1" t="s">
        <v>189</v>
      </c>
      <c r="C396" t="str">
        <f t="shared" si="18"/>
        <v>W 20 St &amp; 11 Ave to W 4 St &amp; 7 Ave S</v>
      </c>
      <c r="D396" s="13">
        <v>42876.576296296298</v>
      </c>
      <c r="E396" s="12" t="str">
        <f t="shared" si="19"/>
        <v>21-05-2017</v>
      </c>
      <c r="F396" s="13">
        <v>42876.583402777775</v>
      </c>
      <c r="G396" s="13">
        <f t="shared" si="20"/>
        <v>7.1064814765122719E-3</v>
      </c>
    </row>
    <row r="397" spans="1:7" x14ac:dyDescent="0.35">
      <c r="A397" s="1" t="s">
        <v>113</v>
      </c>
      <c r="B397" s="1" t="s">
        <v>143</v>
      </c>
      <c r="C397" t="str">
        <f t="shared" si="18"/>
        <v>West St &amp; Chambers St to Greenwich Ave &amp; 8 Ave</v>
      </c>
      <c r="D397" s="13">
        <v>42788.314282407409</v>
      </c>
      <c r="E397" s="12" t="str">
        <f t="shared" si="19"/>
        <v>22-02-2017</v>
      </c>
      <c r="F397" s="13">
        <v>42788.317395833335</v>
      </c>
      <c r="G397" s="13">
        <f t="shared" si="20"/>
        <v>3.1134259261307307E-3</v>
      </c>
    </row>
    <row r="398" spans="1:7" x14ac:dyDescent="0.35">
      <c r="A398" s="1" t="s">
        <v>293</v>
      </c>
      <c r="B398" s="1" t="s">
        <v>372</v>
      </c>
      <c r="C398" t="str">
        <f t="shared" si="18"/>
        <v>E 76 St &amp; 3 Ave to E 80 St &amp; 2 Ave</v>
      </c>
      <c r="D398" s="13">
        <v>42911.645243055558</v>
      </c>
      <c r="E398" s="12" t="str">
        <f t="shared" si="19"/>
        <v>25-06-2017</v>
      </c>
      <c r="F398" s="13">
        <v>42911.656689814816</v>
      </c>
      <c r="G398" s="13">
        <f t="shared" si="20"/>
        <v>1.1446759257523809E-2</v>
      </c>
    </row>
    <row r="399" spans="1:7" x14ac:dyDescent="0.35">
      <c r="A399" s="1" t="s">
        <v>367</v>
      </c>
      <c r="B399" s="1" t="s">
        <v>230</v>
      </c>
      <c r="C399" t="str">
        <f t="shared" si="18"/>
        <v>William St &amp; Pine St to Murray St &amp; West St</v>
      </c>
      <c r="D399" s="13">
        <v>42895.338622685187</v>
      </c>
      <c r="E399" s="12" t="str">
        <f t="shared" si="19"/>
        <v>09-06-2017</v>
      </c>
      <c r="F399" s="13">
        <v>42895.341886574075</v>
      </c>
      <c r="G399" s="13">
        <f t="shared" si="20"/>
        <v>3.2638888878864236E-3</v>
      </c>
    </row>
    <row r="400" spans="1:7" x14ac:dyDescent="0.35">
      <c r="A400" s="1" t="s">
        <v>97</v>
      </c>
      <c r="B400" s="1" t="s">
        <v>62</v>
      </c>
      <c r="C400" t="str">
        <f t="shared" si="18"/>
        <v>W 43 St &amp; 6 Ave to W 43 St &amp; 10 Ave</v>
      </c>
      <c r="D400" s="13">
        <v>42835.308831018519</v>
      </c>
      <c r="E400" s="12" t="str">
        <f t="shared" si="19"/>
        <v>10-04-2017</v>
      </c>
      <c r="F400" s="13">
        <v>42835.31287037037</v>
      </c>
      <c r="G400" s="13">
        <f t="shared" si="20"/>
        <v>4.0393518502241932E-3</v>
      </c>
    </row>
    <row r="401" spans="1:7" x14ac:dyDescent="0.35">
      <c r="A401" s="1" t="s">
        <v>36</v>
      </c>
      <c r="B401" s="1" t="s">
        <v>120</v>
      </c>
      <c r="C401" t="str">
        <f t="shared" si="18"/>
        <v>Columbus Ave &amp; W 72 St to W 63 St &amp; Broadway</v>
      </c>
      <c r="D401" s="13">
        <v>42892.760115740741</v>
      </c>
      <c r="E401" s="12" t="str">
        <f t="shared" si="19"/>
        <v>06-06-2017</v>
      </c>
      <c r="F401" s="13">
        <v>42892.770462962966</v>
      </c>
      <c r="G401" s="13">
        <f t="shared" si="20"/>
        <v>1.0347222225391306E-2</v>
      </c>
    </row>
    <row r="402" spans="1:7" x14ac:dyDescent="0.35">
      <c r="A402" s="1" t="s">
        <v>134</v>
      </c>
      <c r="B402" s="1" t="s">
        <v>145</v>
      </c>
      <c r="C402" t="str">
        <f t="shared" si="18"/>
        <v>Duane St &amp; Greenwich St to South End Ave &amp; Liberty St</v>
      </c>
      <c r="D402" s="13">
        <v>42910.867407407408</v>
      </c>
      <c r="E402" s="12" t="str">
        <f t="shared" si="19"/>
        <v>24-06-2017</v>
      </c>
      <c r="F402" s="13">
        <v>42910.876145833332</v>
      </c>
      <c r="G402" s="13">
        <f t="shared" si="20"/>
        <v>8.7384259240934625E-3</v>
      </c>
    </row>
    <row r="403" spans="1:7" x14ac:dyDescent="0.35">
      <c r="A403" s="1" t="s">
        <v>116</v>
      </c>
      <c r="B403" s="1" t="s">
        <v>111</v>
      </c>
      <c r="C403" t="str">
        <f t="shared" si="18"/>
        <v>Avenue D &amp; E 12 St to E 20 St &amp; FDR Drive</v>
      </c>
      <c r="D403" s="13">
        <v>42761.900347222225</v>
      </c>
      <c r="E403" s="12" t="str">
        <f t="shared" si="19"/>
        <v>26-01-2017</v>
      </c>
      <c r="F403" s="13">
        <v>42761.902673611112</v>
      </c>
      <c r="G403" s="13">
        <f t="shared" si="20"/>
        <v>2.3263888870133087E-3</v>
      </c>
    </row>
    <row r="404" spans="1:7" x14ac:dyDescent="0.35">
      <c r="A404" s="1" t="s">
        <v>19</v>
      </c>
      <c r="B404" s="1" t="s">
        <v>269</v>
      </c>
      <c r="C404" t="str">
        <f t="shared" si="18"/>
        <v>1 Ave &amp; E 44 St to E 55 St &amp; 2 Ave</v>
      </c>
      <c r="D404" s="13">
        <v>42853.515902777777</v>
      </c>
      <c r="E404" s="12" t="str">
        <f t="shared" si="19"/>
        <v>28-04-2017</v>
      </c>
      <c r="F404" s="13">
        <v>42853.523958333331</v>
      </c>
      <c r="G404" s="13">
        <f t="shared" si="20"/>
        <v>8.0555555541650392E-3</v>
      </c>
    </row>
    <row r="405" spans="1:7" x14ac:dyDescent="0.35">
      <c r="A405" s="1" t="s">
        <v>167</v>
      </c>
      <c r="B405" s="1" t="s">
        <v>107</v>
      </c>
      <c r="C405" t="str">
        <f t="shared" si="18"/>
        <v>5 Ave &amp; E 88 St to Central Park North &amp; Adam Clayton Powell Blvd</v>
      </c>
      <c r="D405" s="13">
        <v>42873.507627314815</v>
      </c>
      <c r="E405" s="12" t="str">
        <f t="shared" si="19"/>
        <v>18-05-2017</v>
      </c>
      <c r="F405" s="13">
        <v>42873.512962962966</v>
      </c>
      <c r="G405" s="13">
        <f t="shared" si="20"/>
        <v>5.3356481512309983E-3</v>
      </c>
    </row>
    <row r="406" spans="1:7" x14ac:dyDescent="0.35">
      <c r="A406" s="1" t="s">
        <v>113</v>
      </c>
      <c r="B406" s="1" t="s">
        <v>373</v>
      </c>
      <c r="C406" t="str">
        <f t="shared" si="18"/>
        <v>West St &amp; Chambers St to W 21 St &amp; 6 Ave</v>
      </c>
      <c r="D406" s="13">
        <v>42839.382951388892</v>
      </c>
      <c r="E406" s="12" t="str">
        <f t="shared" si="19"/>
        <v>14-04-2017</v>
      </c>
      <c r="F406" s="13">
        <v>42839.38553240741</v>
      </c>
      <c r="G406" s="13">
        <f t="shared" si="20"/>
        <v>2.5810185179580003E-3</v>
      </c>
    </row>
    <row r="407" spans="1:7" x14ac:dyDescent="0.35">
      <c r="A407" s="1" t="s">
        <v>338</v>
      </c>
      <c r="B407" s="1" t="s">
        <v>137</v>
      </c>
      <c r="C407" t="str">
        <f t="shared" si="18"/>
        <v>Emerson Pl &amp; Myrtle Ave to Myrtle Ave &amp; Lewis Ave</v>
      </c>
      <c r="D407" s="13">
        <v>42915.658553240741</v>
      </c>
      <c r="E407" s="12" t="str">
        <f t="shared" si="19"/>
        <v>29-06-2017</v>
      </c>
      <c r="F407" s="13">
        <v>42915.66778935185</v>
      </c>
      <c r="G407" s="13">
        <f t="shared" si="20"/>
        <v>9.2361111092031933E-3</v>
      </c>
    </row>
    <row r="408" spans="1:7" x14ac:dyDescent="0.35">
      <c r="A408" s="1" t="s">
        <v>287</v>
      </c>
      <c r="B408" s="1" t="s">
        <v>36</v>
      </c>
      <c r="C408" t="str">
        <f t="shared" si="18"/>
        <v>Broadway &amp; W 60 St to Columbus Ave &amp; W 72 St</v>
      </c>
      <c r="D408" s="13">
        <v>42828.34883101852</v>
      </c>
      <c r="E408" s="12" t="str">
        <f t="shared" si="19"/>
        <v>03-04-2017</v>
      </c>
      <c r="F408" s="13">
        <v>42828.351875</v>
      </c>
      <c r="G408" s="13">
        <f t="shared" si="20"/>
        <v>3.0439814800047316E-3</v>
      </c>
    </row>
    <row r="409" spans="1:7" x14ac:dyDescent="0.35">
      <c r="A409" s="1" t="s">
        <v>374</v>
      </c>
      <c r="B409" s="1" t="s">
        <v>375</v>
      </c>
      <c r="C409" t="str">
        <f t="shared" si="18"/>
        <v>Albany Ave &amp; Fulton St to Lewis Ave &amp; Decatur St</v>
      </c>
      <c r="D409" s="13">
        <v>42897.640034722222</v>
      </c>
      <c r="E409" s="12" t="str">
        <f t="shared" si="19"/>
        <v>11-06-2017</v>
      </c>
      <c r="F409" s="13">
        <v>42897.644953703704</v>
      </c>
      <c r="G409" s="13">
        <f t="shared" si="20"/>
        <v>4.9189814817509614E-3</v>
      </c>
    </row>
    <row r="410" spans="1:7" x14ac:dyDescent="0.35">
      <c r="A410" s="1" t="s">
        <v>175</v>
      </c>
      <c r="B410" s="1" t="s">
        <v>108</v>
      </c>
      <c r="C410" t="str">
        <f t="shared" si="18"/>
        <v>Cooper Square &amp; E 7 St to Vesey Pl &amp; River Terrace</v>
      </c>
      <c r="D410" s="13">
        <v>42894.60324074074</v>
      </c>
      <c r="E410" s="12" t="str">
        <f t="shared" si="19"/>
        <v>08-06-2017</v>
      </c>
      <c r="F410" s="13">
        <v>42894.610324074078</v>
      </c>
      <c r="G410" s="13">
        <f t="shared" si="20"/>
        <v>7.0833333375048824E-3</v>
      </c>
    </row>
    <row r="411" spans="1:7" x14ac:dyDescent="0.35">
      <c r="A411" s="1" t="s">
        <v>241</v>
      </c>
      <c r="B411" s="1" t="s">
        <v>171</v>
      </c>
      <c r="C411" t="str">
        <f t="shared" si="18"/>
        <v>W 55 St &amp; 6 Ave to E 48 St &amp; 5 Ave</v>
      </c>
      <c r="D411" s="13">
        <v>42830.398252314815</v>
      </c>
      <c r="E411" s="12" t="str">
        <f t="shared" si="19"/>
        <v>05-04-2017</v>
      </c>
      <c r="F411" s="13">
        <v>42830.410891203705</v>
      </c>
      <c r="G411" s="13">
        <f t="shared" si="20"/>
        <v>1.2638888889341615E-2</v>
      </c>
    </row>
    <row r="412" spans="1:7" x14ac:dyDescent="0.35">
      <c r="A412" s="1" t="s">
        <v>32</v>
      </c>
      <c r="B412" s="1" t="s">
        <v>244</v>
      </c>
      <c r="C412" t="str">
        <f t="shared" si="18"/>
        <v>Little West St &amp; 1 Pl to W 24 St &amp; 7 Ave</v>
      </c>
      <c r="D412" s="13">
        <v>42905.701180555552</v>
      </c>
      <c r="E412" s="12" t="str">
        <f t="shared" si="19"/>
        <v>19-06-2017</v>
      </c>
      <c r="F412" s="13">
        <v>42905.707951388889</v>
      </c>
      <c r="G412" s="13">
        <f t="shared" si="20"/>
        <v>6.7708333372138441E-3</v>
      </c>
    </row>
    <row r="413" spans="1:7" x14ac:dyDescent="0.35">
      <c r="A413" s="1" t="s">
        <v>283</v>
      </c>
      <c r="B413" s="1" t="s">
        <v>300</v>
      </c>
      <c r="C413" t="str">
        <f t="shared" si="18"/>
        <v>Pike St &amp; E Broadway to Peck Slip &amp; Front St</v>
      </c>
      <c r="D413" s="13">
        <v>42748.732083333336</v>
      </c>
      <c r="E413" s="12" t="str">
        <f t="shared" si="19"/>
        <v>13-01-2017</v>
      </c>
      <c r="F413" s="13">
        <v>42748.735451388886</v>
      </c>
      <c r="G413" s="13">
        <f t="shared" si="20"/>
        <v>3.3680555497994646E-3</v>
      </c>
    </row>
    <row r="414" spans="1:7" x14ac:dyDescent="0.35">
      <c r="A414" s="1" t="s">
        <v>148</v>
      </c>
      <c r="B414" s="1" t="s">
        <v>174</v>
      </c>
      <c r="C414" t="str">
        <f t="shared" si="18"/>
        <v>Broadway &amp; Roebling St to E 47 St &amp; 2 Ave</v>
      </c>
      <c r="D414" s="13">
        <v>42894.83457175926</v>
      </c>
      <c r="E414" s="12" t="str">
        <f t="shared" si="19"/>
        <v>08-06-2017</v>
      </c>
      <c r="F414" s="13">
        <v>42894.836400462962</v>
      </c>
      <c r="G414" s="13">
        <f t="shared" si="20"/>
        <v>1.8287037019035779E-3</v>
      </c>
    </row>
    <row r="415" spans="1:7" x14ac:dyDescent="0.35">
      <c r="A415" s="1" t="s">
        <v>88</v>
      </c>
      <c r="B415" s="1" t="s">
        <v>376</v>
      </c>
      <c r="C415" t="str">
        <f t="shared" si="18"/>
        <v>Hanson Pl &amp; Ashland Pl to Washington Park</v>
      </c>
      <c r="D415" s="13">
        <v>42832.335763888892</v>
      </c>
      <c r="E415" s="12" t="str">
        <f t="shared" si="19"/>
        <v>07-04-2017</v>
      </c>
      <c r="F415" s="13">
        <v>42832.347048611111</v>
      </c>
      <c r="G415" s="13">
        <f t="shared" si="20"/>
        <v>1.1284722218988463E-2</v>
      </c>
    </row>
    <row r="416" spans="1:7" x14ac:dyDescent="0.35">
      <c r="A416" s="1" t="s">
        <v>377</v>
      </c>
      <c r="B416" s="1" t="s">
        <v>113</v>
      </c>
      <c r="C416" t="str">
        <f t="shared" si="18"/>
        <v>W 74 St &amp; Columbus Ave to West St &amp; Chambers St</v>
      </c>
      <c r="D416" s="13">
        <v>42899.546840277777</v>
      </c>
      <c r="E416" s="12" t="str">
        <f t="shared" si="19"/>
        <v>13-06-2017</v>
      </c>
      <c r="F416" s="13">
        <v>42899.550335648149</v>
      </c>
      <c r="G416" s="13">
        <f t="shared" si="20"/>
        <v>3.4953703725477681E-3</v>
      </c>
    </row>
    <row r="417" spans="1:7" x14ac:dyDescent="0.35">
      <c r="A417" s="1" t="s">
        <v>318</v>
      </c>
      <c r="B417" s="1" t="s">
        <v>237</v>
      </c>
      <c r="C417" t="str">
        <f t="shared" si="18"/>
        <v>E 5 St &amp; Avenue C to Washington Pl &amp; 6 Ave</v>
      </c>
      <c r="D417" s="13">
        <v>42867.739918981482</v>
      </c>
      <c r="E417" s="12" t="str">
        <f t="shared" si="19"/>
        <v>12-05-2017</v>
      </c>
      <c r="F417" s="13">
        <v>42867.752939814818</v>
      </c>
      <c r="G417" s="13">
        <f t="shared" si="20"/>
        <v>1.3020833335758653E-2</v>
      </c>
    </row>
    <row r="418" spans="1:7" x14ac:dyDescent="0.35">
      <c r="A418" s="1" t="s">
        <v>378</v>
      </c>
      <c r="B418" s="1" t="s">
        <v>379</v>
      </c>
      <c r="C418" t="str">
        <f t="shared" si="18"/>
        <v>S Portland Ave &amp; Hanson Pl to Carroll St &amp; 6 Ave</v>
      </c>
      <c r="D418" s="13">
        <v>42747.930590277778</v>
      </c>
      <c r="E418" s="12" t="str">
        <f t="shared" si="19"/>
        <v>12-01-2017</v>
      </c>
      <c r="F418" s="13">
        <v>42747.935185185182</v>
      </c>
      <c r="G418" s="13">
        <f t="shared" si="20"/>
        <v>4.5949074046802707E-3</v>
      </c>
    </row>
    <row r="419" spans="1:7" x14ac:dyDescent="0.35">
      <c r="A419" s="1" t="s">
        <v>287</v>
      </c>
      <c r="B419" s="1" t="s">
        <v>380</v>
      </c>
      <c r="C419" t="str">
        <f t="shared" si="18"/>
        <v>Broadway &amp; W 60 St to E 20 St &amp; Park Ave</v>
      </c>
      <c r="D419" s="13">
        <v>42836.314050925925</v>
      </c>
      <c r="E419" s="12" t="str">
        <f t="shared" si="19"/>
        <v>11-04-2017</v>
      </c>
      <c r="F419" s="13">
        <v>42836.33353009259</v>
      </c>
      <c r="G419" s="13">
        <f t="shared" si="20"/>
        <v>1.9479166665405501E-2</v>
      </c>
    </row>
    <row r="420" spans="1:7" x14ac:dyDescent="0.35">
      <c r="A420" s="1" t="s">
        <v>381</v>
      </c>
      <c r="B420" s="1" t="s">
        <v>382</v>
      </c>
      <c r="C420" t="str">
        <f t="shared" si="18"/>
        <v>Boerum St &amp; Broadway to Hope St &amp; Union Ave</v>
      </c>
      <c r="D420" s="13">
        <v>42761.772523148145</v>
      </c>
      <c r="E420" s="12" t="str">
        <f t="shared" si="19"/>
        <v>26-01-2017</v>
      </c>
      <c r="F420" s="13">
        <v>42761.776990740742</v>
      </c>
      <c r="G420" s="13">
        <f t="shared" si="20"/>
        <v>4.4675925964838825E-3</v>
      </c>
    </row>
    <row r="421" spans="1:7" x14ac:dyDescent="0.35">
      <c r="A421" s="1" t="s">
        <v>40</v>
      </c>
      <c r="B421" s="1" t="s">
        <v>383</v>
      </c>
      <c r="C421" t="str">
        <f t="shared" si="18"/>
        <v>Bushwick Ave &amp; Powers St to Norman Ave &amp; Leonard St - 2</v>
      </c>
      <c r="D421" s="13">
        <v>42873.260509259257</v>
      </c>
      <c r="E421" s="12" t="str">
        <f t="shared" si="19"/>
        <v>18-05-2017</v>
      </c>
      <c r="F421" s="13">
        <v>42873.280509259261</v>
      </c>
      <c r="G421" s="13">
        <f t="shared" si="20"/>
        <v>2.0000000004074536E-2</v>
      </c>
    </row>
    <row r="422" spans="1:7" x14ac:dyDescent="0.35">
      <c r="A422" s="1" t="s">
        <v>135</v>
      </c>
      <c r="B422" s="1" t="s">
        <v>48</v>
      </c>
      <c r="C422" t="str">
        <f t="shared" si="18"/>
        <v>W 16 St &amp; The High Line to W 22 St &amp; 8 Ave</v>
      </c>
      <c r="D422" s="13">
        <v>42788.699386574073</v>
      </c>
      <c r="E422" s="12" t="str">
        <f t="shared" si="19"/>
        <v>22-02-2017</v>
      </c>
      <c r="F422" s="13">
        <v>42788.705231481479</v>
      </c>
      <c r="G422" s="13">
        <f t="shared" si="20"/>
        <v>5.8449074058444239E-3</v>
      </c>
    </row>
    <row r="423" spans="1:7" x14ac:dyDescent="0.35">
      <c r="A423" s="1" t="s">
        <v>384</v>
      </c>
      <c r="B423" s="1" t="s">
        <v>10</v>
      </c>
      <c r="C423" t="str">
        <f t="shared" si="18"/>
        <v>Greenwich Ave &amp; Charles St to W Broadway &amp; Spring St</v>
      </c>
      <c r="D423" s="13">
        <v>42864.734918981485</v>
      </c>
      <c r="E423" s="12" t="str">
        <f t="shared" si="19"/>
        <v>09-05-2017</v>
      </c>
      <c r="F423" s="13">
        <v>42864.742071759261</v>
      </c>
      <c r="G423" s="13">
        <f t="shared" si="20"/>
        <v>7.1527777763549238E-3</v>
      </c>
    </row>
    <row r="424" spans="1:7" x14ac:dyDescent="0.35">
      <c r="A424" s="1" t="s">
        <v>150</v>
      </c>
      <c r="B424" s="1" t="s">
        <v>278</v>
      </c>
      <c r="C424" t="str">
        <f t="shared" si="18"/>
        <v>DeKalb Ave &amp; S Portland Ave to Fulton St &amp; Rockwell Pl</v>
      </c>
      <c r="D424" s="13">
        <v>42909.704791666663</v>
      </c>
      <c r="E424" s="12" t="str">
        <f t="shared" si="19"/>
        <v>23-06-2017</v>
      </c>
      <c r="F424" s="13">
        <v>42909.720219907409</v>
      </c>
      <c r="G424" s="13">
        <f t="shared" si="20"/>
        <v>1.5428240745677613E-2</v>
      </c>
    </row>
    <row r="425" spans="1:7" x14ac:dyDescent="0.35">
      <c r="A425" s="1" t="s">
        <v>142</v>
      </c>
      <c r="B425" s="1" t="s">
        <v>211</v>
      </c>
      <c r="C425" t="str">
        <f t="shared" si="18"/>
        <v>E 10 St &amp; Avenue A to Division St &amp; Bowery</v>
      </c>
      <c r="D425" s="13">
        <v>42895.602731481478</v>
      </c>
      <c r="E425" s="12" t="str">
        <f t="shared" si="19"/>
        <v>09-06-2017</v>
      </c>
      <c r="F425" s="13">
        <v>42895.606122685182</v>
      </c>
      <c r="G425" s="13">
        <f t="shared" si="20"/>
        <v>3.3912037033587694E-3</v>
      </c>
    </row>
    <row r="426" spans="1:7" x14ac:dyDescent="0.35">
      <c r="A426" s="1" t="s">
        <v>149</v>
      </c>
      <c r="B426" s="1" t="s">
        <v>278</v>
      </c>
      <c r="C426" t="str">
        <f t="shared" si="18"/>
        <v>Adelphi St &amp; Myrtle Ave to Fulton St &amp; Rockwell Pl</v>
      </c>
      <c r="D426" s="13">
        <v>42910.41983796296</v>
      </c>
      <c r="E426" s="12" t="str">
        <f t="shared" si="19"/>
        <v>24-06-2017</v>
      </c>
      <c r="F426" s="13">
        <v>42910.427743055552</v>
      </c>
      <c r="G426" s="13">
        <f t="shared" si="20"/>
        <v>7.9050925924093463E-3</v>
      </c>
    </row>
    <row r="427" spans="1:7" x14ac:dyDescent="0.35">
      <c r="A427" s="1" t="s">
        <v>385</v>
      </c>
      <c r="B427" s="1" t="s">
        <v>142</v>
      </c>
      <c r="C427" t="str">
        <f t="shared" si="18"/>
        <v>E 11 St &amp; Broadway to E 10 St &amp; Avenue A</v>
      </c>
      <c r="D427" s="13">
        <v>42805.646851851852</v>
      </c>
      <c r="E427" s="12" t="str">
        <f t="shared" si="19"/>
        <v>11-03-2017</v>
      </c>
      <c r="F427" s="13">
        <v>42805.650891203702</v>
      </c>
      <c r="G427" s="13">
        <f t="shared" si="20"/>
        <v>4.0393518502241932E-3</v>
      </c>
    </row>
    <row r="428" spans="1:7" x14ac:dyDescent="0.35">
      <c r="A428" s="1" t="s">
        <v>386</v>
      </c>
      <c r="B428" s="1" t="s">
        <v>250</v>
      </c>
      <c r="C428" t="str">
        <f t="shared" si="18"/>
        <v>E 84 St &amp; Park Ave to 1 Ave &amp; E 62 St</v>
      </c>
      <c r="D428" s="13">
        <v>42865.479386574072</v>
      </c>
      <c r="E428" s="12" t="str">
        <f t="shared" si="19"/>
        <v>10-05-2017</v>
      </c>
      <c r="F428" s="13">
        <v>42865.487650462965</v>
      </c>
      <c r="G428" s="13">
        <f t="shared" si="20"/>
        <v>8.2638888925430365E-3</v>
      </c>
    </row>
    <row r="429" spans="1:7" x14ac:dyDescent="0.35">
      <c r="A429" s="1" t="s">
        <v>172</v>
      </c>
      <c r="B429" s="1" t="s">
        <v>154</v>
      </c>
      <c r="C429" t="str">
        <f t="shared" si="18"/>
        <v>W 42 St &amp; Dyer Ave to 8 Ave &amp; W 33 St</v>
      </c>
      <c r="D429" s="13">
        <v>42745.326782407406</v>
      </c>
      <c r="E429" s="12" t="str">
        <f t="shared" si="19"/>
        <v>10-01-2017</v>
      </c>
      <c r="F429" s="13">
        <v>42745.328969907408</v>
      </c>
      <c r="G429" s="13">
        <f t="shared" si="20"/>
        <v>2.1875000020372681E-3</v>
      </c>
    </row>
    <row r="430" spans="1:7" x14ac:dyDescent="0.35">
      <c r="A430" s="1" t="s">
        <v>387</v>
      </c>
      <c r="B430" s="1" t="s">
        <v>15</v>
      </c>
      <c r="C430" t="str">
        <f t="shared" si="18"/>
        <v>Jay St &amp; Tech Pl to Henry St &amp; Degraw St</v>
      </c>
      <c r="D430" s="13">
        <v>42834.672986111109</v>
      </c>
      <c r="E430" s="12" t="str">
        <f t="shared" si="19"/>
        <v>09-04-2017</v>
      </c>
      <c r="F430" s="13">
        <v>42834.681840277779</v>
      </c>
      <c r="G430" s="13">
        <f t="shared" si="20"/>
        <v>8.8541666700621136E-3</v>
      </c>
    </row>
    <row r="431" spans="1:7" x14ac:dyDescent="0.35">
      <c r="A431" s="1" t="s">
        <v>360</v>
      </c>
      <c r="B431" s="1" t="s">
        <v>343</v>
      </c>
      <c r="C431" t="str">
        <f t="shared" si="18"/>
        <v>Central Park West &amp; W 68 St to Amsterdam Ave &amp; W 82 St</v>
      </c>
      <c r="D431" s="13">
        <v>42895.329293981478</v>
      </c>
      <c r="E431" s="12" t="str">
        <f t="shared" si="19"/>
        <v>09-06-2017</v>
      </c>
      <c r="F431" s="13">
        <v>42895.332511574074</v>
      </c>
      <c r="G431" s="13">
        <f t="shared" si="20"/>
        <v>3.2175925953197293E-3</v>
      </c>
    </row>
    <row r="432" spans="1:7" x14ac:dyDescent="0.35">
      <c r="A432" s="1" t="s">
        <v>273</v>
      </c>
      <c r="B432" s="1" t="s">
        <v>103</v>
      </c>
      <c r="C432" t="str">
        <f t="shared" si="18"/>
        <v>11 Ave &amp; W 59 St to W 34 St &amp; 11 Ave</v>
      </c>
      <c r="D432" s="13">
        <v>42834.740520833337</v>
      </c>
      <c r="E432" s="12" t="str">
        <f t="shared" si="19"/>
        <v>09-04-2017</v>
      </c>
      <c r="F432" s="13">
        <v>42834.744583333333</v>
      </c>
      <c r="G432" s="13">
        <f t="shared" si="20"/>
        <v>4.0624999965075403E-3</v>
      </c>
    </row>
    <row r="433" spans="1:7" x14ac:dyDescent="0.35">
      <c r="A433" s="1" t="s">
        <v>186</v>
      </c>
      <c r="B433" s="1" t="s">
        <v>333</v>
      </c>
      <c r="C433" t="str">
        <f t="shared" si="18"/>
        <v>E 23 St &amp; 1 Ave to E 33 St &amp; 5 Ave</v>
      </c>
      <c r="D433" s="13">
        <v>42787.299016203702</v>
      </c>
      <c r="E433" s="12" t="str">
        <f t="shared" si="19"/>
        <v>21-02-2017</v>
      </c>
      <c r="F433" s="13">
        <v>42787.306666666664</v>
      </c>
      <c r="G433" s="13">
        <f t="shared" si="20"/>
        <v>7.6504629614646547E-3</v>
      </c>
    </row>
    <row r="434" spans="1:7" x14ac:dyDescent="0.35">
      <c r="A434" s="1" t="s">
        <v>388</v>
      </c>
      <c r="B434" s="1" t="s">
        <v>383</v>
      </c>
      <c r="C434" t="str">
        <f t="shared" si="18"/>
        <v>Vernon Blvd &amp; 50 Ave to Norman Ave &amp; Leonard St - 2</v>
      </c>
      <c r="D434" s="13">
        <v>42803.329328703701</v>
      </c>
      <c r="E434" s="12" t="str">
        <f t="shared" si="19"/>
        <v>09-03-2017</v>
      </c>
      <c r="F434" s="13">
        <v>42803.333067129628</v>
      </c>
      <c r="G434" s="13">
        <f t="shared" si="20"/>
        <v>3.7384259267128073E-3</v>
      </c>
    </row>
    <row r="435" spans="1:7" x14ac:dyDescent="0.35">
      <c r="A435" s="1" t="s">
        <v>155</v>
      </c>
      <c r="B435" s="1" t="s">
        <v>221</v>
      </c>
      <c r="C435" t="str">
        <f t="shared" si="18"/>
        <v>University Pl &amp; E 8 St to Sullivan St &amp; Washington Sq</v>
      </c>
      <c r="D435" s="13">
        <v>42862.9221412037</v>
      </c>
      <c r="E435" s="12" t="str">
        <f t="shared" si="19"/>
        <v>07-05-2017</v>
      </c>
      <c r="F435" s="13">
        <v>42862.928090277775</v>
      </c>
      <c r="G435" s="13">
        <f t="shared" si="20"/>
        <v>5.9490740750334226E-3</v>
      </c>
    </row>
    <row r="436" spans="1:7" x14ac:dyDescent="0.35">
      <c r="A436" s="1" t="s">
        <v>63</v>
      </c>
      <c r="B436" s="1" t="s">
        <v>389</v>
      </c>
      <c r="C436" t="str">
        <f t="shared" si="18"/>
        <v>9 Ave &amp; W 45 St to W 107 St &amp; Columbus Ave</v>
      </c>
      <c r="D436" s="13">
        <v>42826.843148148146</v>
      </c>
      <c r="E436" s="12" t="str">
        <f t="shared" si="19"/>
        <v>01-04-2017</v>
      </c>
      <c r="F436" s="13">
        <v>42826.850671296299</v>
      </c>
      <c r="G436" s="13">
        <f t="shared" si="20"/>
        <v>7.5231481532682665E-3</v>
      </c>
    </row>
    <row r="437" spans="1:7" x14ac:dyDescent="0.35">
      <c r="A437" s="1" t="s">
        <v>309</v>
      </c>
      <c r="B437" s="1" t="s">
        <v>390</v>
      </c>
      <c r="C437" t="str">
        <f t="shared" si="18"/>
        <v>E 81 St &amp; York Ave to Amsterdam Ave &amp; W 73 St</v>
      </c>
      <c r="D437" s="13">
        <v>42786.572592592594</v>
      </c>
      <c r="E437" s="12" t="str">
        <f t="shared" si="19"/>
        <v>20-02-2017</v>
      </c>
      <c r="F437" s="13">
        <v>42786.584224537037</v>
      </c>
      <c r="G437" s="13">
        <f t="shared" si="20"/>
        <v>1.1631944442342501E-2</v>
      </c>
    </row>
    <row r="438" spans="1:7" x14ac:dyDescent="0.35">
      <c r="A438" s="1" t="s">
        <v>229</v>
      </c>
      <c r="B438" s="1" t="s">
        <v>46</v>
      </c>
      <c r="C438" t="str">
        <f t="shared" si="18"/>
        <v>E 65 St &amp; 2 Ave to Central Park West &amp; W 76 St</v>
      </c>
      <c r="D438" s="13">
        <v>42815.397546296299</v>
      </c>
      <c r="E438" s="12" t="str">
        <f t="shared" si="19"/>
        <v>21-03-2017</v>
      </c>
      <c r="F438" s="13">
        <v>42815.40384259259</v>
      </c>
      <c r="G438" s="13">
        <f t="shared" si="20"/>
        <v>6.2962962911115028E-3</v>
      </c>
    </row>
    <row r="439" spans="1:7" x14ac:dyDescent="0.35">
      <c r="A439" s="1" t="s">
        <v>133</v>
      </c>
      <c r="B439" s="1" t="s">
        <v>391</v>
      </c>
      <c r="C439" t="str">
        <f t="shared" si="18"/>
        <v>Broadway &amp; W 51 St to E 51 St &amp; Lexington Ave</v>
      </c>
      <c r="D439" s="13">
        <v>42864.76489583333</v>
      </c>
      <c r="E439" s="12" t="str">
        <f t="shared" si="19"/>
        <v>09-05-2017</v>
      </c>
      <c r="F439" s="13">
        <v>42864.771574074075</v>
      </c>
      <c r="G439" s="13">
        <f t="shared" si="20"/>
        <v>6.6782407448044978E-3</v>
      </c>
    </row>
    <row r="440" spans="1:7" x14ac:dyDescent="0.35">
      <c r="A440" s="1" t="s">
        <v>392</v>
      </c>
      <c r="B440" s="1" t="s">
        <v>146</v>
      </c>
      <c r="C440" t="str">
        <f t="shared" si="18"/>
        <v>Broadway &amp; W 32 St to E 33 St &amp; 2 Ave</v>
      </c>
      <c r="D440" s="13">
        <v>42903.848749999997</v>
      </c>
      <c r="E440" s="12" t="str">
        <f t="shared" si="19"/>
        <v>17-06-2017</v>
      </c>
      <c r="F440" s="13">
        <v>42903.850810185184</v>
      </c>
      <c r="G440" s="13">
        <f t="shared" si="20"/>
        <v>2.0601851865649223E-3</v>
      </c>
    </row>
    <row r="441" spans="1:7" x14ac:dyDescent="0.35">
      <c r="A441" s="1" t="s">
        <v>51</v>
      </c>
      <c r="B441" s="1" t="s">
        <v>52</v>
      </c>
      <c r="C441" t="str">
        <f t="shared" si="18"/>
        <v>University Pl &amp; E 14 St to Washington Pl &amp; Broadway</v>
      </c>
      <c r="D441" s="13">
        <v>42780.861064814817</v>
      </c>
      <c r="E441" s="12" t="str">
        <f t="shared" si="19"/>
        <v>14-02-2017</v>
      </c>
      <c r="F441" s="13">
        <v>42780.877905092595</v>
      </c>
      <c r="G441" s="13">
        <f t="shared" si="20"/>
        <v>1.6840277778101154E-2</v>
      </c>
    </row>
    <row r="442" spans="1:7" x14ac:dyDescent="0.35">
      <c r="A442" s="1" t="s">
        <v>223</v>
      </c>
      <c r="B442" s="1" t="s">
        <v>274</v>
      </c>
      <c r="C442" t="str">
        <f t="shared" si="18"/>
        <v>MacDougal St &amp; Washington Sq to W 18 St &amp; 6 Ave</v>
      </c>
      <c r="D442" s="13">
        <v>42900.809189814812</v>
      </c>
      <c r="E442" s="12" t="str">
        <f t="shared" si="19"/>
        <v>14-06-2017</v>
      </c>
      <c r="F442" s="13">
        <v>42900.820625</v>
      </c>
      <c r="G442" s="13">
        <f t="shared" si="20"/>
        <v>1.1435185188020114E-2</v>
      </c>
    </row>
    <row r="443" spans="1:7" x14ac:dyDescent="0.35">
      <c r="A443" s="1" t="s">
        <v>209</v>
      </c>
      <c r="B443" s="1" t="s">
        <v>142</v>
      </c>
      <c r="C443" t="str">
        <f t="shared" si="18"/>
        <v>W 49 St &amp; 8 Ave to E 10 St &amp; Avenue A</v>
      </c>
      <c r="D443" s="13">
        <v>42845.692071759258</v>
      </c>
      <c r="E443" s="12" t="str">
        <f t="shared" si="19"/>
        <v>20-04-2017</v>
      </c>
      <c r="F443" s="13">
        <v>42845.699826388889</v>
      </c>
      <c r="G443" s="13">
        <f t="shared" si="20"/>
        <v>7.7546296306536533E-3</v>
      </c>
    </row>
    <row r="444" spans="1:7" x14ac:dyDescent="0.35">
      <c r="A444" s="1" t="s">
        <v>66</v>
      </c>
      <c r="B444" s="1" t="s">
        <v>118</v>
      </c>
      <c r="C444" t="str">
        <f t="shared" si="18"/>
        <v>W 20 St &amp; 11 Ave to 9 Ave &amp; W 28 St</v>
      </c>
      <c r="D444" s="13">
        <v>42900.295451388891</v>
      </c>
      <c r="E444" s="12" t="str">
        <f t="shared" si="19"/>
        <v>14-06-2017</v>
      </c>
      <c r="F444" s="13">
        <v>42900.299386574072</v>
      </c>
      <c r="G444" s="13">
        <f t="shared" si="20"/>
        <v>3.9351851810351945E-3</v>
      </c>
    </row>
    <row r="445" spans="1:7" x14ac:dyDescent="0.35">
      <c r="A445" s="1" t="s">
        <v>42</v>
      </c>
      <c r="B445" s="1" t="s">
        <v>254</v>
      </c>
      <c r="C445" t="str">
        <f t="shared" si="18"/>
        <v>W 17 St &amp; 8 Ave to Pershing Square North</v>
      </c>
      <c r="D445" s="13">
        <v>42900.435543981483</v>
      </c>
      <c r="E445" s="12" t="str">
        <f t="shared" si="19"/>
        <v>14-06-2017</v>
      </c>
      <c r="F445" s="13">
        <v>42900.444884259261</v>
      </c>
      <c r="G445" s="13">
        <f t="shared" si="20"/>
        <v>9.340277778392192E-3</v>
      </c>
    </row>
    <row r="446" spans="1:7" x14ac:dyDescent="0.35">
      <c r="A446" s="1" t="s">
        <v>134</v>
      </c>
      <c r="B446" s="1" t="s">
        <v>393</v>
      </c>
      <c r="C446" t="str">
        <f t="shared" si="18"/>
        <v>Duane St &amp; Greenwich St to Forsyth St &amp; Canal St</v>
      </c>
      <c r="D446" s="13">
        <v>42758.695775462962</v>
      </c>
      <c r="E446" s="12" t="str">
        <f t="shared" si="19"/>
        <v>23-01-2017</v>
      </c>
      <c r="F446" s="13">
        <v>42758.700092592589</v>
      </c>
      <c r="G446" s="13">
        <f t="shared" si="20"/>
        <v>4.3171296274522319E-3</v>
      </c>
    </row>
    <row r="447" spans="1:7" x14ac:dyDescent="0.35">
      <c r="A447" s="1" t="s">
        <v>89</v>
      </c>
      <c r="B447" s="1" t="s">
        <v>60</v>
      </c>
      <c r="C447" t="str">
        <f t="shared" si="18"/>
        <v>Greenwich St &amp; W Houston St to W 38 St &amp; 8 Ave</v>
      </c>
      <c r="D447" s="13">
        <v>42792.685729166667</v>
      </c>
      <c r="E447" s="12" t="str">
        <f t="shared" si="19"/>
        <v>26-02-2017</v>
      </c>
      <c r="F447" s="13">
        <v>42792.689652777779</v>
      </c>
      <c r="G447" s="13">
        <f t="shared" si="20"/>
        <v>3.9236111115314998E-3</v>
      </c>
    </row>
    <row r="448" spans="1:7" x14ac:dyDescent="0.35">
      <c r="A448" s="1" t="s">
        <v>131</v>
      </c>
      <c r="B448" s="1" t="s">
        <v>219</v>
      </c>
      <c r="C448" t="str">
        <f t="shared" si="18"/>
        <v>Front St &amp; Washington St to Cadman Plaza E &amp; Red Cross Pl</v>
      </c>
      <c r="D448" s="13">
        <v>42916.629328703704</v>
      </c>
      <c r="E448" s="12" t="str">
        <f t="shared" si="19"/>
        <v>30-06-2017</v>
      </c>
      <c r="F448" s="13">
        <v>42916.647083333337</v>
      </c>
      <c r="G448" s="13">
        <f t="shared" si="20"/>
        <v>1.7754629632690921E-2</v>
      </c>
    </row>
    <row r="449" spans="1:7" x14ac:dyDescent="0.35">
      <c r="A449" s="1" t="s">
        <v>394</v>
      </c>
      <c r="B449" s="1" t="s">
        <v>395</v>
      </c>
      <c r="C449" t="str">
        <f t="shared" si="18"/>
        <v>45 Rd &amp; 11 St to Center Blvd &amp; Borden Ave</v>
      </c>
      <c r="D449" s="13">
        <v>42903.500567129631</v>
      </c>
      <c r="E449" s="12" t="str">
        <f t="shared" si="19"/>
        <v>17-06-2017</v>
      </c>
      <c r="F449" s="13">
        <v>42903.50440972222</v>
      </c>
      <c r="G449" s="13">
        <f t="shared" si="20"/>
        <v>3.8425925886258483E-3</v>
      </c>
    </row>
    <row r="450" spans="1:7" x14ac:dyDescent="0.35">
      <c r="A450" s="1" t="s">
        <v>396</v>
      </c>
      <c r="B450" s="1" t="s">
        <v>158</v>
      </c>
      <c r="C450" t="str">
        <f t="shared" si="18"/>
        <v>E 6 St &amp; Avenue D to Forsyth St &amp; Broome St</v>
      </c>
      <c r="D450" s="13">
        <v>42851.703032407408</v>
      </c>
      <c r="E450" s="12" t="str">
        <f t="shared" si="19"/>
        <v>26-04-2017</v>
      </c>
      <c r="F450" s="13">
        <v>42851.714629629627</v>
      </c>
      <c r="G450" s="13">
        <f t="shared" si="20"/>
        <v>1.1597222219279502E-2</v>
      </c>
    </row>
    <row r="451" spans="1:7" x14ac:dyDescent="0.35">
      <c r="A451" s="1" t="s">
        <v>302</v>
      </c>
      <c r="B451" s="1" t="s">
        <v>41</v>
      </c>
      <c r="C451" t="str">
        <f t="shared" ref="C451:C514" si="21">CONCATENATE(A451, " ", "to"," ", B451)</f>
        <v>Brooklyn Bridge Park - Pier 2 to E 17 St &amp; Broadway</v>
      </c>
      <c r="D451" s="13">
        <v>42877.404293981483</v>
      </c>
      <c r="E451" s="12" t="str">
        <f t="shared" ref="E451:E514" si="22">TEXT(DATEVALUE(TEXT(D451,"dd-mm-yyy")),"DD-MM-YYY")</f>
        <v>22-05-2017</v>
      </c>
      <c r="F451" s="13">
        <v>42877.410428240742</v>
      </c>
      <c r="G451" s="13">
        <f t="shared" ref="G451:G514" si="23">F451-D451</f>
        <v>6.1342592598521151E-3</v>
      </c>
    </row>
    <row r="452" spans="1:7" x14ac:dyDescent="0.35">
      <c r="A452" s="1" t="s">
        <v>397</v>
      </c>
      <c r="B452" s="1" t="s">
        <v>88</v>
      </c>
      <c r="C452" t="str">
        <f t="shared" si="21"/>
        <v>Water - Whitehall Plaza to Hanson Pl &amp; Ashland Pl</v>
      </c>
      <c r="D452" s="13">
        <v>42880.717511574076</v>
      </c>
      <c r="E452" s="12" t="str">
        <f t="shared" si="22"/>
        <v>25-05-2017</v>
      </c>
      <c r="F452" s="13">
        <v>42880.728043981479</v>
      </c>
      <c r="G452" s="13">
        <f t="shared" si="23"/>
        <v>1.0532407402934041E-2</v>
      </c>
    </row>
    <row r="453" spans="1:7" x14ac:dyDescent="0.35">
      <c r="A453" s="1" t="s">
        <v>27</v>
      </c>
      <c r="B453" s="1" t="s">
        <v>261</v>
      </c>
      <c r="C453" t="str">
        <f t="shared" si="21"/>
        <v>Central Park S &amp; 6 Ave to W 70 St &amp; Amsterdam Ave</v>
      </c>
      <c r="D453" s="13">
        <v>42797.401562500003</v>
      </c>
      <c r="E453" s="12" t="str">
        <f t="shared" si="22"/>
        <v>03-03-2017</v>
      </c>
      <c r="F453" s="13">
        <v>42797.402754629627</v>
      </c>
      <c r="G453" s="13">
        <f t="shared" si="23"/>
        <v>1.1921296245418489E-3</v>
      </c>
    </row>
    <row r="454" spans="1:7" x14ac:dyDescent="0.35">
      <c r="A454" s="1" t="s">
        <v>97</v>
      </c>
      <c r="B454" s="1" t="s">
        <v>63</v>
      </c>
      <c r="C454" t="str">
        <f t="shared" si="21"/>
        <v>W 43 St &amp; 6 Ave to 9 Ave &amp; W 45 St</v>
      </c>
      <c r="D454" s="13">
        <v>42909.472488425927</v>
      </c>
      <c r="E454" s="12" t="str">
        <f t="shared" si="22"/>
        <v>23-06-2017</v>
      </c>
      <c r="F454" s="13">
        <v>42909.482071759259</v>
      </c>
      <c r="G454" s="13">
        <f t="shared" si="23"/>
        <v>9.5833333325572312E-3</v>
      </c>
    </row>
    <row r="455" spans="1:7" x14ac:dyDescent="0.35">
      <c r="A455" s="1" t="s">
        <v>398</v>
      </c>
      <c r="B455" s="1" t="s">
        <v>163</v>
      </c>
      <c r="C455" t="str">
        <f t="shared" si="21"/>
        <v>5 Ave &amp; 3 St to Dean St &amp; 4 Ave</v>
      </c>
      <c r="D455" s="13">
        <v>42866.531944444447</v>
      </c>
      <c r="E455" s="12" t="str">
        <f t="shared" si="22"/>
        <v>11-05-2017</v>
      </c>
      <c r="F455" s="13">
        <v>42866.542291666665</v>
      </c>
      <c r="G455" s="13">
        <f t="shared" si="23"/>
        <v>1.0347222218115348E-2</v>
      </c>
    </row>
    <row r="456" spans="1:7" x14ac:dyDescent="0.35">
      <c r="A456" s="1" t="s">
        <v>347</v>
      </c>
      <c r="B456" s="1" t="s">
        <v>110</v>
      </c>
      <c r="C456" t="str">
        <f t="shared" si="21"/>
        <v>E 55 St &amp; Lexington Ave to E 39 St &amp; 2 Ave</v>
      </c>
      <c r="D456" s="13">
        <v>42867.649814814817</v>
      </c>
      <c r="E456" s="12" t="str">
        <f t="shared" si="22"/>
        <v>12-05-2017</v>
      </c>
      <c r="F456" s="13">
        <v>42867.680324074077</v>
      </c>
      <c r="G456" s="13">
        <f t="shared" si="23"/>
        <v>3.050925926072523E-2</v>
      </c>
    </row>
    <row r="457" spans="1:7" x14ac:dyDescent="0.35">
      <c r="A457" s="1" t="s">
        <v>399</v>
      </c>
      <c r="B457" s="1" t="s">
        <v>37</v>
      </c>
      <c r="C457" t="str">
        <f t="shared" si="21"/>
        <v>W 11 St &amp; 6 Ave to 1 Ave &amp; E 68 St</v>
      </c>
      <c r="D457" s="13">
        <v>42803.778437499997</v>
      </c>
      <c r="E457" s="12" t="str">
        <f t="shared" si="22"/>
        <v>09-03-2017</v>
      </c>
      <c r="F457" s="13">
        <v>42803.80059027778</v>
      </c>
      <c r="G457" s="13">
        <f t="shared" si="23"/>
        <v>2.2152777783048805E-2</v>
      </c>
    </row>
    <row r="458" spans="1:7" x14ac:dyDescent="0.35">
      <c r="A458" s="1" t="s">
        <v>42</v>
      </c>
      <c r="B458" s="1" t="s">
        <v>363</v>
      </c>
      <c r="C458" t="str">
        <f t="shared" si="21"/>
        <v>W 17 St &amp; 8 Ave to W 27 St &amp; 7 Ave</v>
      </c>
      <c r="D458" s="13">
        <v>42813.616041666668</v>
      </c>
      <c r="E458" s="12" t="str">
        <f t="shared" si="22"/>
        <v>19-03-2017</v>
      </c>
      <c r="F458" s="13">
        <v>42813.622986111113</v>
      </c>
      <c r="G458" s="13">
        <f t="shared" si="23"/>
        <v>6.9444444452528842E-3</v>
      </c>
    </row>
    <row r="459" spans="1:7" x14ac:dyDescent="0.35">
      <c r="A459" s="1" t="s">
        <v>159</v>
      </c>
      <c r="B459" s="1" t="s">
        <v>41</v>
      </c>
      <c r="C459" t="str">
        <f t="shared" si="21"/>
        <v>Lafayette St &amp; E 8 St to E 17 St &amp; Broadway</v>
      </c>
      <c r="D459" s="13">
        <v>42835.471493055556</v>
      </c>
      <c r="E459" s="12" t="str">
        <f t="shared" si="22"/>
        <v>10-04-2017</v>
      </c>
      <c r="F459" s="13">
        <v>42835.474791666667</v>
      </c>
      <c r="G459" s="13">
        <f t="shared" si="23"/>
        <v>3.2986111109494232E-3</v>
      </c>
    </row>
    <row r="460" spans="1:7" x14ac:dyDescent="0.35">
      <c r="A460" s="1" t="s">
        <v>400</v>
      </c>
      <c r="B460" s="1" t="s">
        <v>140</v>
      </c>
      <c r="C460" t="str">
        <f t="shared" si="21"/>
        <v>9 Ave &amp; W 18 St to E 16 St &amp; 5 Ave</v>
      </c>
      <c r="D460" s="13">
        <v>42769.288252314815</v>
      </c>
      <c r="E460" s="12" t="str">
        <f t="shared" si="22"/>
        <v>03-02-2017</v>
      </c>
      <c r="F460" s="13">
        <v>42769.292905092596</v>
      </c>
      <c r="G460" s="13">
        <f t="shared" si="23"/>
        <v>4.652777781302575E-3</v>
      </c>
    </row>
    <row r="461" spans="1:7" x14ac:dyDescent="0.35">
      <c r="A461" s="1" t="s">
        <v>161</v>
      </c>
      <c r="B461" s="1" t="s">
        <v>60</v>
      </c>
      <c r="C461" t="str">
        <f t="shared" si="21"/>
        <v>W 44 St &amp; 5 Ave to W 38 St &amp; 8 Ave</v>
      </c>
      <c r="D461" s="13">
        <v>42802.700949074075</v>
      </c>
      <c r="E461" s="12" t="str">
        <f t="shared" si="22"/>
        <v>08-03-2017</v>
      </c>
      <c r="F461" s="13">
        <v>42802.711354166669</v>
      </c>
      <c r="G461" s="13">
        <f t="shared" si="23"/>
        <v>1.0405092594737653E-2</v>
      </c>
    </row>
    <row r="462" spans="1:7" x14ac:dyDescent="0.35">
      <c r="A462" s="1" t="s">
        <v>238</v>
      </c>
      <c r="B462" s="1" t="s">
        <v>309</v>
      </c>
      <c r="C462" t="str">
        <f t="shared" si="21"/>
        <v>E 102 St &amp; 1 Ave to E 81 St &amp; York Ave</v>
      </c>
      <c r="D462" s="13">
        <v>42769.320254629631</v>
      </c>
      <c r="E462" s="12" t="str">
        <f t="shared" si="22"/>
        <v>03-02-2017</v>
      </c>
      <c r="F462" s="13">
        <v>42769.338449074072</v>
      </c>
      <c r="G462" s="13">
        <f t="shared" si="23"/>
        <v>1.8194444441178348E-2</v>
      </c>
    </row>
    <row r="463" spans="1:7" x14ac:dyDescent="0.35">
      <c r="A463" s="1" t="s">
        <v>204</v>
      </c>
      <c r="B463" s="1" t="s">
        <v>363</v>
      </c>
      <c r="C463" t="str">
        <f t="shared" si="21"/>
        <v>Christopher St &amp; Greenwich St to W 27 St &amp; 7 Ave</v>
      </c>
      <c r="D463" s="13">
        <v>42863.726388888892</v>
      </c>
      <c r="E463" s="12" t="str">
        <f t="shared" si="22"/>
        <v>08-05-2017</v>
      </c>
      <c r="F463" s="13">
        <v>42863.731192129628</v>
      </c>
      <c r="G463" s="13">
        <f t="shared" si="23"/>
        <v>4.8032407357823104E-3</v>
      </c>
    </row>
    <row r="464" spans="1:7" x14ac:dyDescent="0.35">
      <c r="A464" s="1" t="s">
        <v>401</v>
      </c>
      <c r="B464" s="1" t="s">
        <v>402</v>
      </c>
      <c r="C464" t="str">
        <f t="shared" si="21"/>
        <v>Meserole Ave &amp; Manhattan Ave to Berry St &amp; N 8 St</v>
      </c>
      <c r="D464" s="13">
        <v>42876.622534722221</v>
      </c>
      <c r="E464" s="12" t="str">
        <f t="shared" si="22"/>
        <v>21-05-2017</v>
      </c>
      <c r="F464" s="13">
        <v>42876.62940972222</v>
      </c>
      <c r="G464" s="13">
        <f t="shared" si="23"/>
        <v>6.8749999991268851E-3</v>
      </c>
    </row>
    <row r="465" spans="1:7" x14ac:dyDescent="0.35">
      <c r="A465" s="1" t="s">
        <v>403</v>
      </c>
      <c r="B465" s="1" t="s">
        <v>64</v>
      </c>
      <c r="C465" t="str">
        <f t="shared" si="21"/>
        <v>Monroe St &amp; Classon Ave to Grand St &amp; Elizabeth St</v>
      </c>
      <c r="D465" s="13">
        <v>42842.382071759261</v>
      </c>
      <c r="E465" s="12" t="str">
        <f t="shared" si="22"/>
        <v>17-04-2017</v>
      </c>
      <c r="F465" s="13">
        <v>42842.385196759256</v>
      </c>
      <c r="G465" s="13">
        <f t="shared" si="23"/>
        <v>3.1249999956344254E-3</v>
      </c>
    </row>
    <row r="466" spans="1:7" x14ac:dyDescent="0.35">
      <c r="A466" s="1" t="s">
        <v>404</v>
      </c>
      <c r="B466" s="1" t="s">
        <v>80</v>
      </c>
      <c r="C466" t="str">
        <f t="shared" si="21"/>
        <v>Eckford St &amp; Engert Ave to N 8 St &amp; Driggs Ave</v>
      </c>
      <c r="D466" s="13">
        <v>42887.721099537041</v>
      </c>
      <c r="E466" s="12" t="str">
        <f t="shared" si="22"/>
        <v>01-06-2017</v>
      </c>
      <c r="F466" s="13">
        <v>42887.726226851853</v>
      </c>
      <c r="G466" s="13">
        <f t="shared" si="23"/>
        <v>5.1273148128530011E-3</v>
      </c>
    </row>
    <row r="467" spans="1:7" x14ac:dyDescent="0.35">
      <c r="A467" s="1" t="s">
        <v>155</v>
      </c>
      <c r="B467" s="1" t="s">
        <v>366</v>
      </c>
      <c r="C467" t="str">
        <f t="shared" si="21"/>
        <v>University Pl &amp; E 8 St to E 11 St &amp; 1 Ave</v>
      </c>
      <c r="D467" s="13">
        <v>42895.385787037034</v>
      </c>
      <c r="E467" s="12" t="str">
        <f t="shared" si="22"/>
        <v>09-06-2017</v>
      </c>
      <c r="F467" s="13">
        <v>42895.391493055555</v>
      </c>
      <c r="G467" s="13">
        <f t="shared" si="23"/>
        <v>5.7060185208683833E-3</v>
      </c>
    </row>
    <row r="468" spans="1:7" x14ac:dyDescent="0.35">
      <c r="A468" s="1" t="s">
        <v>254</v>
      </c>
      <c r="B468" s="1" t="s">
        <v>405</v>
      </c>
      <c r="C468" t="str">
        <f t="shared" si="21"/>
        <v>Pershing Square North to E 58 St &amp; 3 Ave</v>
      </c>
      <c r="D468" s="13">
        <v>42864.368900462963</v>
      </c>
      <c r="E468" s="12" t="str">
        <f t="shared" si="22"/>
        <v>09-05-2017</v>
      </c>
      <c r="F468" s="13">
        <v>42864.374803240738</v>
      </c>
      <c r="G468" s="13">
        <f t="shared" si="23"/>
        <v>5.9027777751907706E-3</v>
      </c>
    </row>
    <row r="469" spans="1:7" x14ac:dyDescent="0.35">
      <c r="A469" s="1" t="s">
        <v>133</v>
      </c>
      <c r="B469" s="1" t="s">
        <v>220</v>
      </c>
      <c r="C469" t="str">
        <f t="shared" si="21"/>
        <v>Broadway &amp; W 51 St to W 13 St &amp; 5 Ave</v>
      </c>
      <c r="D469" s="13">
        <v>42909.72625</v>
      </c>
      <c r="E469" s="12" t="str">
        <f t="shared" si="22"/>
        <v>23-06-2017</v>
      </c>
      <c r="F469" s="13">
        <v>42909.730243055557</v>
      </c>
      <c r="G469" s="13">
        <f t="shared" si="23"/>
        <v>3.9930555576574989E-3</v>
      </c>
    </row>
    <row r="470" spans="1:7" x14ac:dyDescent="0.35">
      <c r="A470" s="1" t="s">
        <v>92</v>
      </c>
      <c r="B470" s="1" t="s">
        <v>334</v>
      </c>
      <c r="C470" t="str">
        <f t="shared" si="21"/>
        <v>W 13 St &amp; Hudson St to W 20 St &amp; 7 Ave</v>
      </c>
      <c r="D470" s="13">
        <v>42858.402673611112</v>
      </c>
      <c r="E470" s="12" t="str">
        <f t="shared" si="22"/>
        <v>03-05-2017</v>
      </c>
      <c r="F470" s="13">
        <v>42858.420486111114</v>
      </c>
      <c r="G470" s="13">
        <f t="shared" si="23"/>
        <v>1.7812500002037268E-2</v>
      </c>
    </row>
    <row r="471" spans="1:7" x14ac:dyDescent="0.35">
      <c r="A471" s="1" t="s">
        <v>303</v>
      </c>
      <c r="B471" s="1" t="s">
        <v>323</v>
      </c>
      <c r="C471" t="str">
        <f t="shared" si="21"/>
        <v>Cadman Plaza E &amp; Tillary St to Hicks St &amp; Montague St</v>
      </c>
      <c r="D471" s="13">
        <v>42847.453750000001</v>
      </c>
      <c r="E471" s="12" t="str">
        <f t="shared" si="22"/>
        <v>22-04-2017</v>
      </c>
      <c r="F471" s="13">
        <v>42847.457696759258</v>
      </c>
      <c r="G471" s="13">
        <f t="shared" si="23"/>
        <v>3.9467592578148469E-3</v>
      </c>
    </row>
    <row r="472" spans="1:7" x14ac:dyDescent="0.35">
      <c r="A472" s="1" t="s">
        <v>63</v>
      </c>
      <c r="B472" s="1" t="s">
        <v>206</v>
      </c>
      <c r="C472" t="str">
        <f t="shared" si="21"/>
        <v>9 Ave &amp; W 45 St to W 53 St &amp; 10 Ave</v>
      </c>
      <c r="D472" s="13">
        <v>42891.901250000003</v>
      </c>
      <c r="E472" s="12" t="str">
        <f t="shared" si="22"/>
        <v>05-06-2017</v>
      </c>
      <c r="F472" s="13">
        <v>42891.906134259261</v>
      </c>
      <c r="G472" s="13">
        <f t="shared" si="23"/>
        <v>4.8842592586879618E-3</v>
      </c>
    </row>
    <row r="473" spans="1:7" x14ac:dyDescent="0.35">
      <c r="A473" s="1" t="s">
        <v>129</v>
      </c>
      <c r="B473" s="1" t="s">
        <v>373</v>
      </c>
      <c r="C473" t="str">
        <f t="shared" si="21"/>
        <v>MacDougal St &amp; Prince St to W 21 St &amp; 6 Ave</v>
      </c>
      <c r="D473" s="13">
        <v>42748.717476851853</v>
      </c>
      <c r="E473" s="12" t="str">
        <f t="shared" si="22"/>
        <v>13-01-2017</v>
      </c>
      <c r="F473" s="13">
        <v>42748.722986111112</v>
      </c>
      <c r="G473" s="13">
        <f t="shared" si="23"/>
        <v>5.5092592592700385E-3</v>
      </c>
    </row>
    <row r="474" spans="1:7" x14ac:dyDescent="0.35">
      <c r="A474" s="1" t="s">
        <v>60</v>
      </c>
      <c r="B474" s="1" t="s">
        <v>66</v>
      </c>
      <c r="C474" t="str">
        <f t="shared" si="21"/>
        <v>W 38 St &amp; 8 Ave to W 20 St &amp; 11 Ave</v>
      </c>
      <c r="D474" s="13">
        <v>42856.430706018517</v>
      </c>
      <c r="E474" s="12" t="str">
        <f t="shared" si="22"/>
        <v>01-05-2017</v>
      </c>
      <c r="F474" s="13">
        <v>42856.454062500001</v>
      </c>
      <c r="G474" s="13">
        <f t="shared" si="23"/>
        <v>2.3356481484370306E-2</v>
      </c>
    </row>
    <row r="475" spans="1:7" x14ac:dyDescent="0.35">
      <c r="A475" s="1" t="s">
        <v>406</v>
      </c>
      <c r="B475" s="1" t="s">
        <v>407</v>
      </c>
      <c r="C475" t="str">
        <f t="shared" si="21"/>
        <v>Graham Ave &amp; Grand St to Metropolitan Ave &amp; Meeker Ave</v>
      </c>
      <c r="D475" s="13">
        <v>42828.397337962961</v>
      </c>
      <c r="E475" s="12" t="str">
        <f t="shared" si="22"/>
        <v>03-04-2017</v>
      </c>
      <c r="F475" s="13">
        <v>42828.400358796294</v>
      </c>
      <c r="G475" s="13">
        <f t="shared" si="23"/>
        <v>3.0208333337213844E-3</v>
      </c>
    </row>
    <row r="476" spans="1:7" x14ac:dyDescent="0.35">
      <c r="A476" s="1" t="s">
        <v>140</v>
      </c>
      <c r="B476" s="1" t="s">
        <v>249</v>
      </c>
      <c r="C476" t="str">
        <f t="shared" si="21"/>
        <v>E 16 St &amp; 5 Ave to 6 Ave &amp; W 33 St</v>
      </c>
      <c r="D476" s="13">
        <v>42872.551516203705</v>
      </c>
      <c r="E476" s="12" t="str">
        <f t="shared" si="22"/>
        <v>17-05-2017</v>
      </c>
      <c r="F476" s="13">
        <v>42872.55667824074</v>
      </c>
      <c r="G476" s="13">
        <f t="shared" si="23"/>
        <v>5.1620370359160006E-3</v>
      </c>
    </row>
    <row r="477" spans="1:7" x14ac:dyDescent="0.35">
      <c r="A477" s="1" t="s">
        <v>363</v>
      </c>
      <c r="B477" s="1" t="s">
        <v>408</v>
      </c>
      <c r="C477" t="str">
        <f t="shared" si="21"/>
        <v>W 27 St &amp; 7 Ave to W 95 St &amp; Broadway</v>
      </c>
      <c r="D477" s="13">
        <v>42836.690682870372</v>
      </c>
      <c r="E477" s="12" t="str">
        <f t="shared" si="22"/>
        <v>11-04-2017</v>
      </c>
      <c r="F477" s="13">
        <v>42836.702523148146</v>
      </c>
      <c r="G477" s="13">
        <f t="shared" si="23"/>
        <v>1.1840277773444541E-2</v>
      </c>
    </row>
    <row r="478" spans="1:7" x14ac:dyDescent="0.35">
      <c r="A478" s="1" t="s">
        <v>144</v>
      </c>
      <c r="B478" s="1" t="s">
        <v>144</v>
      </c>
      <c r="C478" t="str">
        <f t="shared" si="21"/>
        <v>Barclay St &amp; Church St to Barclay St &amp; Church St</v>
      </c>
      <c r="D478" s="13">
        <v>42815.828564814816</v>
      </c>
      <c r="E478" s="12" t="str">
        <f t="shared" si="22"/>
        <v>21-03-2017</v>
      </c>
      <c r="F478" s="13">
        <v>42815.833819444444</v>
      </c>
      <c r="G478" s="13">
        <f t="shared" si="23"/>
        <v>5.2546296283253469E-3</v>
      </c>
    </row>
    <row r="479" spans="1:7" x14ac:dyDescent="0.35">
      <c r="A479" s="1" t="s">
        <v>248</v>
      </c>
      <c r="B479" s="1" t="s">
        <v>409</v>
      </c>
      <c r="C479" t="str">
        <f t="shared" si="21"/>
        <v>W 41 St &amp; 8 Ave to 21 St &amp; Queens Plaza North</v>
      </c>
      <c r="D479" s="13">
        <v>42741.75917824074</v>
      </c>
      <c r="E479" s="12" t="str">
        <f t="shared" si="22"/>
        <v>06-01-2017</v>
      </c>
      <c r="F479" s="13">
        <v>42741.766250000001</v>
      </c>
      <c r="G479" s="13">
        <f t="shared" si="23"/>
        <v>7.07175926072523E-3</v>
      </c>
    </row>
    <row r="480" spans="1:7" x14ac:dyDescent="0.35">
      <c r="A480" s="1" t="s">
        <v>353</v>
      </c>
      <c r="B480" s="1" t="s">
        <v>312</v>
      </c>
      <c r="C480" t="str">
        <f t="shared" si="21"/>
        <v>W 25 St &amp; 6 Ave to W 13 St &amp; 6 Ave</v>
      </c>
      <c r="D480" s="13">
        <v>42757.551203703704</v>
      </c>
      <c r="E480" s="12" t="str">
        <f t="shared" si="22"/>
        <v>22-01-2017</v>
      </c>
      <c r="F480" s="13">
        <v>42757.554328703707</v>
      </c>
      <c r="G480" s="13">
        <f t="shared" si="23"/>
        <v>3.125000002910383E-3</v>
      </c>
    </row>
    <row r="481" spans="1:7" x14ac:dyDescent="0.35">
      <c r="A481" s="1" t="s">
        <v>191</v>
      </c>
      <c r="B481" s="1" t="s">
        <v>144</v>
      </c>
      <c r="C481" t="str">
        <f t="shared" si="21"/>
        <v>York St &amp; Jay St to Barclay St &amp; Church St</v>
      </c>
      <c r="D481" s="13">
        <v>42895.653645833336</v>
      </c>
      <c r="E481" s="12" t="str">
        <f t="shared" si="22"/>
        <v>09-06-2017</v>
      </c>
      <c r="F481" s="13">
        <v>42895.657951388886</v>
      </c>
      <c r="G481" s="13">
        <f t="shared" si="23"/>
        <v>4.3055555506725796E-3</v>
      </c>
    </row>
    <row r="482" spans="1:7" x14ac:dyDescent="0.35">
      <c r="A482" s="1" t="s">
        <v>410</v>
      </c>
      <c r="B482" s="1" t="s">
        <v>51</v>
      </c>
      <c r="C482" t="str">
        <f t="shared" si="21"/>
        <v>West End Ave &amp; W 107 St to University Pl &amp; E 14 St</v>
      </c>
      <c r="D482" s="13">
        <v>42879.807118055556</v>
      </c>
      <c r="E482" s="12" t="str">
        <f t="shared" si="22"/>
        <v>24-05-2017</v>
      </c>
      <c r="F482" s="13">
        <v>42879.826168981483</v>
      </c>
      <c r="G482" s="13">
        <f t="shared" si="23"/>
        <v>1.9050925926421769E-2</v>
      </c>
    </row>
    <row r="483" spans="1:7" x14ac:dyDescent="0.35">
      <c r="A483" s="1" t="s">
        <v>226</v>
      </c>
      <c r="B483" s="1" t="s">
        <v>47</v>
      </c>
      <c r="C483" t="str">
        <f t="shared" si="21"/>
        <v>W 42 St &amp; 8 Ave to E 72 St &amp; York Ave</v>
      </c>
      <c r="D483" s="13">
        <v>42876.409733796296</v>
      </c>
      <c r="E483" s="12" t="str">
        <f t="shared" si="22"/>
        <v>21-05-2017</v>
      </c>
      <c r="F483" s="13">
        <v>42876.428738425922</v>
      </c>
      <c r="G483" s="13">
        <f t="shared" si="23"/>
        <v>1.9004629626579117E-2</v>
      </c>
    </row>
    <row r="484" spans="1:7" x14ac:dyDescent="0.35">
      <c r="A484" s="1" t="s">
        <v>71</v>
      </c>
      <c r="B484" s="1" t="s">
        <v>56</v>
      </c>
      <c r="C484" t="str">
        <f t="shared" si="21"/>
        <v>Rivington St &amp; Chrystie St to Mott St &amp; Prince St</v>
      </c>
      <c r="D484" s="13">
        <v>42912.73</v>
      </c>
      <c r="E484" s="12" t="str">
        <f t="shared" si="22"/>
        <v>26-06-2017</v>
      </c>
      <c r="F484" s="13">
        <v>42912.74795138889</v>
      </c>
      <c r="G484" s="13">
        <f t="shared" si="23"/>
        <v>1.7951388887013309E-2</v>
      </c>
    </row>
    <row r="485" spans="1:7" x14ac:dyDescent="0.35">
      <c r="A485" s="1" t="s">
        <v>248</v>
      </c>
      <c r="B485" s="1" t="s">
        <v>411</v>
      </c>
      <c r="C485" t="str">
        <f t="shared" si="21"/>
        <v>W 41 St &amp; 8 Ave to W 37 St &amp; 5 Ave</v>
      </c>
      <c r="D485" s="13">
        <v>42858.409675925926</v>
      </c>
      <c r="E485" s="12" t="str">
        <f t="shared" si="22"/>
        <v>03-05-2017</v>
      </c>
      <c r="F485" s="13">
        <v>42858.413634259261</v>
      </c>
      <c r="G485" s="13">
        <f t="shared" si="23"/>
        <v>3.9583333345944993E-3</v>
      </c>
    </row>
    <row r="486" spans="1:7" x14ac:dyDescent="0.35">
      <c r="A486" s="1" t="s">
        <v>412</v>
      </c>
      <c r="B486" s="1" t="s">
        <v>301</v>
      </c>
      <c r="C486" t="str">
        <f t="shared" si="21"/>
        <v>Graham Ave &amp; Herbert St to E 25 St &amp; 1 Ave</v>
      </c>
      <c r="D486" s="13">
        <v>42908.579421296294</v>
      </c>
      <c r="E486" s="12" t="str">
        <f t="shared" si="22"/>
        <v>22-06-2017</v>
      </c>
      <c r="F486" s="13">
        <v>42908.593032407407</v>
      </c>
      <c r="G486" s="13">
        <f t="shared" si="23"/>
        <v>1.361111111327773E-2</v>
      </c>
    </row>
    <row r="487" spans="1:7" x14ac:dyDescent="0.35">
      <c r="A487" s="1" t="s">
        <v>82</v>
      </c>
      <c r="B487" s="1" t="s">
        <v>266</v>
      </c>
      <c r="C487" t="str">
        <f t="shared" si="21"/>
        <v>8 Ave &amp; W 31 St to Broadway &amp; W 55 St</v>
      </c>
      <c r="D487" s="13">
        <v>42908.330069444448</v>
      </c>
      <c r="E487" s="12" t="str">
        <f t="shared" si="22"/>
        <v>22-06-2017</v>
      </c>
      <c r="F487" s="13">
        <v>42908.356064814812</v>
      </c>
      <c r="G487" s="13">
        <f t="shared" si="23"/>
        <v>2.5995370364398696E-2</v>
      </c>
    </row>
    <row r="488" spans="1:7" x14ac:dyDescent="0.35">
      <c r="A488" s="1" t="s">
        <v>225</v>
      </c>
      <c r="B488" s="1" t="s">
        <v>14</v>
      </c>
      <c r="C488" t="str">
        <f t="shared" si="21"/>
        <v>31 St &amp; Thomson Ave to 1 Ave &amp; E 78 St</v>
      </c>
      <c r="D488" s="13">
        <v>42870.308854166666</v>
      </c>
      <c r="E488" s="12" t="str">
        <f t="shared" si="22"/>
        <v>15-05-2017</v>
      </c>
      <c r="F488" s="13">
        <v>42870.321122685185</v>
      </c>
      <c r="G488" s="13">
        <f t="shared" si="23"/>
        <v>1.226851851970423E-2</v>
      </c>
    </row>
    <row r="489" spans="1:7" x14ac:dyDescent="0.35">
      <c r="A489" s="1" t="s">
        <v>197</v>
      </c>
      <c r="B489" s="1" t="s">
        <v>180</v>
      </c>
      <c r="C489" t="str">
        <f t="shared" si="21"/>
        <v>2 Ave &amp; E 31 St to E 31 St &amp; 3 Ave</v>
      </c>
      <c r="D489" s="13">
        <v>42904.392534722225</v>
      </c>
      <c r="E489" s="12" t="str">
        <f t="shared" si="22"/>
        <v>18-06-2017</v>
      </c>
      <c r="F489" s="13">
        <v>42904.394282407404</v>
      </c>
      <c r="G489" s="13">
        <f t="shared" si="23"/>
        <v>1.7476851789979264E-3</v>
      </c>
    </row>
    <row r="490" spans="1:7" x14ac:dyDescent="0.35">
      <c r="A490" s="1" t="s">
        <v>103</v>
      </c>
      <c r="B490" s="1" t="s">
        <v>288</v>
      </c>
      <c r="C490" t="str">
        <f t="shared" si="21"/>
        <v>W 34 St &amp; 11 Ave to W 33 St &amp; 7 Ave</v>
      </c>
      <c r="D490" s="13">
        <v>42865.898587962962</v>
      </c>
      <c r="E490" s="12" t="str">
        <f t="shared" si="22"/>
        <v>10-05-2017</v>
      </c>
      <c r="F490" s="13">
        <v>42865.902499999997</v>
      </c>
      <c r="G490" s="13">
        <f t="shared" si="23"/>
        <v>3.9120370347518474E-3</v>
      </c>
    </row>
    <row r="491" spans="1:7" x14ac:dyDescent="0.35">
      <c r="A491" s="1" t="s">
        <v>175</v>
      </c>
      <c r="B491" s="1" t="s">
        <v>328</v>
      </c>
      <c r="C491" t="str">
        <f t="shared" si="21"/>
        <v>Cooper Square &amp; E 7 St to E 19 St &amp; 3 Ave</v>
      </c>
      <c r="D491" s="13">
        <v>42841.483043981483</v>
      </c>
      <c r="E491" s="12" t="str">
        <f t="shared" si="22"/>
        <v>16-04-2017</v>
      </c>
      <c r="F491" s="13">
        <v>42841.502766203703</v>
      </c>
      <c r="G491" s="13">
        <f t="shared" si="23"/>
        <v>1.972222221957054E-2</v>
      </c>
    </row>
    <row r="492" spans="1:7" x14ac:dyDescent="0.35">
      <c r="A492" s="1" t="s">
        <v>413</v>
      </c>
      <c r="B492" s="1" t="s">
        <v>414</v>
      </c>
      <c r="C492" t="str">
        <f t="shared" si="21"/>
        <v>Tompkins Ave &amp; Hopkins St to Nassau Ave &amp; Newell St</v>
      </c>
      <c r="D492" s="13">
        <v>42794.662326388891</v>
      </c>
      <c r="E492" s="12" t="str">
        <f t="shared" si="22"/>
        <v>28-02-2017</v>
      </c>
      <c r="F492" s="13">
        <v>42794.668611111112</v>
      </c>
      <c r="G492" s="13">
        <f t="shared" si="23"/>
        <v>6.284722221607808E-3</v>
      </c>
    </row>
    <row r="493" spans="1:7" x14ac:dyDescent="0.35">
      <c r="A493" s="1" t="s">
        <v>185</v>
      </c>
      <c r="B493" s="1" t="s">
        <v>91</v>
      </c>
      <c r="C493" t="str">
        <f t="shared" si="21"/>
        <v>11 Ave &amp; W 27 St to 8 Ave &amp; W 16 St</v>
      </c>
      <c r="D493" s="13">
        <v>42817.531793981485</v>
      </c>
      <c r="E493" s="12" t="str">
        <f t="shared" si="22"/>
        <v>23-03-2017</v>
      </c>
      <c r="F493" s="13">
        <v>42817.547349537039</v>
      </c>
      <c r="G493" s="13">
        <f t="shared" si="23"/>
        <v>1.5555555553874001E-2</v>
      </c>
    </row>
    <row r="494" spans="1:7" x14ac:dyDescent="0.35">
      <c r="A494" s="1" t="s">
        <v>320</v>
      </c>
      <c r="B494" s="1" t="s">
        <v>415</v>
      </c>
      <c r="C494" t="str">
        <f t="shared" si="21"/>
        <v>5 Ave &amp; E 78 St to E 78 St &amp; 2 Ave</v>
      </c>
      <c r="D494" s="13">
        <v>42763.31763888889</v>
      </c>
      <c r="E494" s="12" t="str">
        <f t="shared" si="22"/>
        <v>28-01-2017</v>
      </c>
      <c r="F494" s="13">
        <v>42763.318773148145</v>
      </c>
      <c r="G494" s="13">
        <f t="shared" si="23"/>
        <v>1.1342592551955022E-3</v>
      </c>
    </row>
    <row r="495" spans="1:7" x14ac:dyDescent="0.35">
      <c r="A495" s="1" t="s">
        <v>143</v>
      </c>
      <c r="B495" s="1" t="s">
        <v>92</v>
      </c>
      <c r="C495" t="str">
        <f t="shared" si="21"/>
        <v>Greenwich Ave &amp; 8 Ave to W 13 St &amp; Hudson St</v>
      </c>
      <c r="D495" s="13">
        <v>42746.623796296299</v>
      </c>
      <c r="E495" s="12" t="str">
        <f t="shared" si="22"/>
        <v>11-01-2017</v>
      </c>
      <c r="F495" s="13">
        <v>42746.628101851849</v>
      </c>
      <c r="G495" s="13">
        <f t="shared" si="23"/>
        <v>4.3055555506725796E-3</v>
      </c>
    </row>
    <row r="496" spans="1:7" x14ac:dyDescent="0.35">
      <c r="A496" s="1" t="s">
        <v>187</v>
      </c>
      <c r="B496" s="1" t="s">
        <v>401</v>
      </c>
      <c r="C496" t="str">
        <f t="shared" si="21"/>
        <v>Kent Ave &amp; N 7 St to Meserole Ave &amp; Manhattan Ave</v>
      </c>
      <c r="D496" s="13">
        <v>42772.930914351855</v>
      </c>
      <c r="E496" s="12" t="str">
        <f t="shared" si="22"/>
        <v>06-02-2017</v>
      </c>
      <c r="F496" s="13">
        <v>42772.934537037036</v>
      </c>
      <c r="G496" s="13">
        <f t="shared" si="23"/>
        <v>3.6226851807441562E-3</v>
      </c>
    </row>
    <row r="497" spans="1:7" x14ac:dyDescent="0.35">
      <c r="A497" s="1" t="s">
        <v>9</v>
      </c>
      <c r="B497" s="1" t="s">
        <v>117</v>
      </c>
      <c r="C497" t="str">
        <f t="shared" si="21"/>
        <v>Suffolk St &amp; Stanton St to E 15 St &amp; 3 Ave</v>
      </c>
      <c r="D497" s="13">
        <v>42870.759826388887</v>
      </c>
      <c r="E497" s="12" t="str">
        <f t="shared" si="22"/>
        <v>15-05-2017</v>
      </c>
      <c r="F497" s="13">
        <v>42870.768634259257</v>
      </c>
      <c r="G497" s="13">
        <f t="shared" si="23"/>
        <v>8.8078703702194616E-3</v>
      </c>
    </row>
    <row r="498" spans="1:7" x14ac:dyDescent="0.35">
      <c r="A498" s="1" t="s">
        <v>416</v>
      </c>
      <c r="B498" s="1" t="s">
        <v>344</v>
      </c>
      <c r="C498" t="str">
        <f t="shared" si="21"/>
        <v>Macon St &amp; Nostrand Ave to Richardson St &amp; N Henry St</v>
      </c>
      <c r="D498" s="13">
        <v>42901.321921296294</v>
      </c>
      <c r="E498" s="12" t="str">
        <f t="shared" si="22"/>
        <v>15-06-2017</v>
      </c>
      <c r="F498" s="13">
        <v>42901.328460648147</v>
      </c>
      <c r="G498" s="13">
        <f t="shared" si="23"/>
        <v>6.5393518525524996E-3</v>
      </c>
    </row>
    <row r="499" spans="1:7" x14ac:dyDescent="0.35">
      <c r="A499" s="1" t="s">
        <v>224</v>
      </c>
      <c r="B499" s="1" t="s">
        <v>45</v>
      </c>
      <c r="C499" t="str">
        <f t="shared" si="21"/>
        <v>FDR Drive &amp; E 35 St to E 11 St &amp; 2 Ave</v>
      </c>
      <c r="D499" s="13">
        <v>42915.909745370373</v>
      </c>
      <c r="E499" s="12" t="str">
        <f t="shared" si="22"/>
        <v>29-06-2017</v>
      </c>
      <c r="F499" s="13">
        <v>42915.914317129631</v>
      </c>
      <c r="G499" s="13">
        <f t="shared" si="23"/>
        <v>4.5717592583969235E-3</v>
      </c>
    </row>
    <row r="500" spans="1:7" x14ac:dyDescent="0.35">
      <c r="A500" s="1" t="s">
        <v>417</v>
      </c>
      <c r="B500" s="1" t="s">
        <v>417</v>
      </c>
      <c r="C500" t="str">
        <f t="shared" si="21"/>
        <v>Pike St &amp; Monroe St to Pike St &amp; Monroe St</v>
      </c>
      <c r="D500" s="13">
        <v>42861.741712962961</v>
      </c>
      <c r="E500" s="12" t="str">
        <f t="shared" si="22"/>
        <v>06-05-2017</v>
      </c>
      <c r="F500" s="13">
        <v>42861.768576388888</v>
      </c>
      <c r="G500" s="13">
        <f t="shared" si="23"/>
        <v>2.6863425926421769E-2</v>
      </c>
    </row>
    <row r="501" spans="1:7" x14ac:dyDescent="0.35">
      <c r="A501" s="1" t="s">
        <v>127</v>
      </c>
      <c r="B501" s="1" t="s">
        <v>288</v>
      </c>
      <c r="C501" t="str">
        <f t="shared" si="21"/>
        <v>E 59 St &amp; Madison Ave to W 33 St &amp; 7 Ave</v>
      </c>
      <c r="D501" s="13">
        <v>42845.841064814813</v>
      </c>
      <c r="E501" s="12" t="str">
        <f t="shared" si="22"/>
        <v>20-04-2017</v>
      </c>
      <c r="F501" s="13">
        <v>42845.843668981484</v>
      </c>
      <c r="G501" s="13">
        <f t="shared" si="23"/>
        <v>2.6041666715173051E-3</v>
      </c>
    </row>
    <row r="502" spans="1:7" x14ac:dyDescent="0.35">
      <c r="A502" s="1" t="s">
        <v>239</v>
      </c>
      <c r="B502" s="1" t="s">
        <v>9</v>
      </c>
      <c r="C502" t="str">
        <f t="shared" si="21"/>
        <v>E 7 St &amp; Avenue A to Suffolk St &amp; Stanton St</v>
      </c>
      <c r="D502" s="13">
        <v>42796.722569444442</v>
      </c>
      <c r="E502" s="12" t="str">
        <f t="shared" si="22"/>
        <v>02-03-2017</v>
      </c>
      <c r="F502" s="13">
        <v>42796.729259259257</v>
      </c>
      <c r="G502" s="13">
        <f t="shared" si="23"/>
        <v>6.6898148143081926E-3</v>
      </c>
    </row>
    <row r="503" spans="1:7" x14ac:dyDescent="0.35">
      <c r="A503" s="1" t="s">
        <v>207</v>
      </c>
      <c r="B503" s="1" t="s">
        <v>235</v>
      </c>
      <c r="C503" t="str">
        <f t="shared" si="21"/>
        <v>E 32 St &amp; Park Ave to Grand Army Plaza &amp; Central Park S</v>
      </c>
      <c r="D503" s="13">
        <v>42840.858587962961</v>
      </c>
      <c r="E503" s="12" t="str">
        <f t="shared" si="22"/>
        <v>15-04-2017</v>
      </c>
      <c r="F503" s="13">
        <v>42840.877187500002</v>
      </c>
      <c r="G503" s="13">
        <f t="shared" si="23"/>
        <v>1.859953704115469E-2</v>
      </c>
    </row>
    <row r="504" spans="1:7" x14ac:dyDescent="0.35">
      <c r="A504" s="1" t="s">
        <v>201</v>
      </c>
      <c r="B504" s="1" t="s">
        <v>169</v>
      </c>
      <c r="C504" t="str">
        <f t="shared" si="21"/>
        <v>Maiden Ln &amp; Pearl St to W 52 St &amp; 6 Ave</v>
      </c>
      <c r="D504" s="13">
        <v>42908.872164351851</v>
      </c>
      <c r="E504" s="12" t="str">
        <f t="shared" si="22"/>
        <v>22-06-2017</v>
      </c>
      <c r="F504" s="13">
        <v>42908.882337962961</v>
      </c>
      <c r="G504" s="13">
        <f t="shared" si="23"/>
        <v>1.0173611110076308E-2</v>
      </c>
    </row>
    <row r="505" spans="1:7" x14ac:dyDescent="0.35">
      <c r="A505" s="1" t="s">
        <v>258</v>
      </c>
      <c r="B505" s="1" t="s">
        <v>47</v>
      </c>
      <c r="C505" t="str">
        <f t="shared" si="21"/>
        <v>3 Ave &amp; E 62 St to E 72 St &amp; York Ave</v>
      </c>
      <c r="D505" s="13">
        <v>42891.418738425928</v>
      </c>
      <c r="E505" s="12" t="str">
        <f t="shared" si="22"/>
        <v>05-06-2017</v>
      </c>
      <c r="F505" s="13">
        <v>42891.420057870368</v>
      </c>
      <c r="G505" s="13">
        <f t="shared" si="23"/>
        <v>1.3194444400141947E-3</v>
      </c>
    </row>
    <row r="506" spans="1:7" x14ac:dyDescent="0.35">
      <c r="A506" s="1" t="s">
        <v>360</v>
      </c>
      <c r="B506" s="1" t="s">
        <v>400</v>
      </c>
      <c r="C506" t="str">
        <f t="shared" si="21"/>
        <v>Central Park West &amp; W 68 St to 9 Ave &amp; W 18 St</v>
      </c>
      <c r="D506" s="13">
        <v>42804.69023148148</v>
      </c>
      <c r="E506" s="12" t="str">
        <f t="shared" si="22"/>
        <v>10-03-2017</v>
      </c>
      <c r="F506" s="13">
        <v>42804.698368055557</v>
      </c>
      <c r="G506" s="13">
        <f t="shared" si="23"/>
        <v>8.1365740770706907E-3</v>
      </c>
    </row>
    <row r="507" spans="1:7" x14ac:dyDescent="0.35">
      <c r="A507" s="1" t="s">
        <v>411</v>
      </c>
      <c r="B507" s="1" t="s">
        <v>248</v>
      </c>
      <c r="C507" t="str">
        <f t="shared" si="21"/>
        <v>W 37 St &amp; 5 Ave to W 41 St &amp; 8 Ave</v>
      </c>
      <c r="D507" s="13">
        <v>42878.602129629631</v>
      </c>
      <c r="E507" s="12" t="str">
        <f t="shared" si="22"/>
        <v>23-05-2017</v>
      </c>
      <c r="F507" s="13">
        <v>42878.604942129627</v>
      </c>
      <c r="G507" s="13">
        <f t="shared" si="23"/>
        <v>2.8124999953433871E-3</v>
      </c>
    </row>
    <row r="508" spans="1:7" x14ac:dyDescent="0.35">
      <c r="A508" s="1" t="s">
        <v>253</v>
      </c>
      <c r="B508" s="1" t="s">
        <v>211</v>
      </c>
      <c r="C508" t="str">
        <f t="shared" si="21"/>
        <v>Bank St &amp; Hudson St to Division St &amp; Bowery</v>
      </c>
      <c r="D508" s="13">
        <v>42841.541990740741</v>
      </c>
      <c r="E508" s="12" t="str">
        <f t="shared" si="22"/>
        <v>16-04-2017</v>
      </c>
      <c r="F508" s="13">
        <v>42841.562094907407</v>
      </c>
      <c r="G508" s="13">
        <f t="shared" si="23"/>
        <v>2.0104166665987577E-2</v>
      </c>
    </row>
    <row r="509" spans="1:7" x14ac:dyDescent="0.35">
      <c r="A509" s="1" t="s">
        <v>93</v>
      </c>
      <c r="B509" s="1" t="s">
        <v>377</v>
      </c>
      <c r="C509" t="str">
        <f t="shared" si="21"/>
        <v>W 84 St &amp; Columbus Ave to W 74 St &amp; Columbus Ave</v>
      </c>
      <c r="D509" s="13">
        <v>42893.953425925924</v>
      </c>
      <c r="E509" s="12" t="str">
        <f t="shared" si="22"/>
        <v>07-06-2017</v>
      </c>
      <c r="F509" s="13">
        <v>42893.972905092596</v>
      </c>
      <c r="G509" s="13">
        <f t="shared" si="23"/>
        <v>1.9479166672681458E-2</v>
      </c>
    </row>
    <row r="510" spans="1:7" x14ac:dyDescent="0.35">
      <c r="A510" s="1" t="s">
        <v>84</v>
      </c>
      <c r="B510" s="1" t="s">
        <v>255</v>
      </c>
      <c r="C510" t="str">
        <f t="shared" si="21"/>
        <v>Pershing Square South to W 31 St &amp; 7 Ave</v>
      </c>
      <c r="D510" s="13">
        <v>42903.406261574077</v>
      </c>
      <c r="E510" s="12" t="str">
        <f t="shared" si="22"/>
        <v>17-06-2017</v>
      </c>
      <c r="F510" s="13">
        <v>42903.409780092596</v>
      </c>
      <c r="G510" s="13">
        <f t="shared" si="23"/>
        <v>3.5185185188311152E-3</v>
      </c>
    </row>
    <row r="511" spans="1:7" x14ac:dyDescent="0.35">
      <c r="A511" s="1" t="s">
        <v>97</v>
      </c>
      <c r="B511" s="1" t="s">
        <v>235</v>
      </c>
      <c r="C511" t="str">
        <f t="shared" si="21"/>
        <v>W 43 St &amp; 6 Ave to Grand Army Plaza &amp; Central Park S</v>
      </c>
      <c r="D511" s="13">
        <v>42836.403773148151</v>
      </c>
      <c r="E511" s="12" t="str">
        <f t="shared" si="22"/>
        <v>11-04-2017</v>
      </c>
      <c r="F511" s="13">
        <v>42836.422719907408</v>
      </c>
      <c r="G511" s="13">
        <f t="shared" si="23"/>
        <v>1.894675925723277E-2</v>
      </c>
    </row>
    <row r="512" spans="1:7" x14ac:dyDescent="0.35">
      <c r="A512" s="1" t="s">
        <v>156</v>
      </c>
      <c r="B512" s="1" t="s">
        <v>143</v>
      </c>
      <c r="C512" t="str">
        <f t="shared" si="21"/>
        <v>Broadway &amp; W 58 St to Greenwich Ave &amp; 8 Ave</v>
      </c>
      <c r="D512" s="13">
        <v>42802.411145833335</v>
      </c>
      <c r="E512" s="12" t="str">
        <f t="shared" si="22"/>
        <v>08-03-2017</v>
      </c>
      <c r="F512" s="13">
        <v>42802.415590277778</v>
      </c>
      <c r="G512" s="13">
        <f t="shared" si="23"/>
        <v>4.4444444429245777E-3</v>
      </c>
    </row>
    <row r="513" spans="1:7" x14ac:dyDescent="0.35">
      <c r="A513" s="1" t="s">
        <v>110</v>
      </c>
      <c r="B513" s="1" t="s">
        <v>371</v>
      </c>
      <c r="C513" t="str">
        <f t="shared" si="21"/>
        <v>E 39 St &amp; 2 Ave to LaGuardia Pl &amp; W 3 St</v>
      </c>
      <c r="D513" s="13">
        <v>42832.584363425929</v>
      </c>
      <c r="E513" s="12" t="str">
        <f t="shared" si="22"/>
        <v>07-04-2017</v>
      </c>
      <c r="F513" s="13">
        <v>42832.597974537035</v>
      </c>
      <c r="G513" s="13">
        <f t="shared" si="23"/>
        <v>1.3611111106001772E-2</v>
      </c>
    </row>
    <row r="514" spans="1:7" x14ac:dyDescent="0.35">
      <c r="A514" s="1" t="s">
        <v>186</v>
      </c>
      <c r="B514" s="1" t="s">
        <v>249</v>
      </c>
      <c r="C514" t="str">
        <f t="shared" si="21"/>
        <v>E 23 St &amp; 1 Ave to 6 Ave &amp; W 33 St</v>
      </c>
      <c r="D514" s="13">
        <v>42787.668726851851</v>
      </c>
      <c r="E514" s="12" t="str">
        <f t="shared" si="22"/>
        <v>21-02-2017</v>
      </c>
      <c r="F514" s="13">
        <v>42787.671111111114</v>
      </c>
      <c r="G514" s="13">
        <f t="shared" si="23"/>
        <v>2.384259263635613E-3</v>
      </c>
    </row>
    <row r="515" spans="1:7" x14ac:dyDescent="0.35">
      <c r="A515" s="1" t="s">
        <v>388</v>
      </c>
      <c r="B515" s="1" t="s">
        <v>395</v>
      </c>
      <c r="C515" t="str">
        <f t="shared" ref="C515:C578" si="24">CONCATENATE(A515, " ", "to"," ", B515)</f>
        <v>Vernon Blvd &amp; 50 Ave to Center Blvd &amp; Borden Ave</v>
      </c>
      <c r="D515" s="13">
        <v>42773.516689814816</v>
      </c>
      <c r="E515" s="12" t="str">
        <f t="shared" ref="E515:E578" si="25">TEXT(DATEVALUE(TEXT(D515,"dd-mm-yyy")),"DD-MM-YYY")</f>
        <v>07-02-2017</v>
      </c>
      <c r="F515" s="13">
        <v>42773.522129629629</v>
      </c>
      <c r="G515" s="13">
        <f t="shared" ref="G515:G578" si="26">F515-D515</f>
        <v>5.4398148131440394E-3</v>
      </c>
    </row>
    <row r="516" spans="1:7" x14ac:dyDescent="0.35">
      <c r="A516" s="1" t="s">
        <v>214</v>
      </c>
      <c r="B516" s="1" t="s">
        <v>151</v>
      </c>
      <c r="C516" t="str">
        <f t="shared" si="24"/>
        <v>Carroll St &amp; Smith St to Bergen St &amp; Smith St</v>
      </c>
      <c r="D516" s="13">
        <v>42857.342013888891</v>
      </c>
      <c r="E516" s="12" t="str">
        <f t="shared" si="25"/>
        <v>02-05-2017</v>
      </c>
      <c r="F516" s="13">
        <v>42857.347025462965</v>
      </c>
      <c r="G516" s="13">
        <f t="shared" si="26"/>
        <v>5.0115740741603076E-3</v>
      </c>
    </row>
    <row r="517" spans="1:7" x14ac:dyDescent="0.35">
      <c r="A517" s="1" t="s">
        <v>84</v>
      </c>
      <c r="B517" s="1" t="s">
        <v>233</v>
      </c>
      <c r="C517" t="str">
        <f t="shared" si="24"/>
        <v>Pershing Square South to Norfolk St &amp; Broome St</v>
      </c>
      <c r="D517" s="13">
        <v>42879.675937499997</v>
      </c>
      <c r="E517" s="12" t="str">
        <f t="shared" si="25"/>
        <v>24-05-2017</v>
      </c>
      <c r="F517" s="13">
        <v>42879.690104166664</v>
      </c>
      <c r="G517" s="13">
        <f t="shared" si="26"/>
        <v>1.4166666667733807E-2</v>
      </c>
    </row>
    <row r="518" spans="1:7" x14ac:dyDescent="0.35">
      <c r="A518" s="1" t="s">
        <v>411</v>
      </c>
      <c r="B518" s="1" t="s">
        <v>180</v>
      </c>
      <c r="C518" t="str">
        <f t="shared" si="24"/>
        <v>W 37 St &amp; 5 Ave to E 31 St &amp; 3 Ave</v>
      </c>
      <c r="D518" s="13">
        <v>42886.919212962966</v>
      </c>
      <c r="E518" s="12" t="str">
        <f t="shared" si="25"/>
        <v>31-05-2017</v>
      </c>
      <c r="F518" s="13">
        <v>42886.937534722223</v>
      </c>
      <c r="G518" s="13">
        <f t="shared" si="26"/>
        <v>1.8321759256650694E-2</v>
      </c>
    </row>
    <row r="519" spans="1:7" x14ac:dyDescent="0.35">
      <c r="A519" s="1" t="s">
        <v>363</v>
      </c>
      <c r="B519" s="1" t="s">
        <v>83</v>
      </c>
      <c r="C519" t="str">
        <f t="shared" si="24"/>
        <v>W 27 St &amp; 7 Ave to Broadway &amp; E 22 St</v>
      </c>
      <c r="D519" s="13">
        <v>42832.787326388891</v>
      </c>
      <c r="E519" s="12" t="str">
        <f t="shared" si="25"/>
        <v>07-04-2017</v>
      </c>
      <c r="F519" s="13">
        <v>42832.794363425928</v>
      </c>
      <c r="G519" s="13">
        <f t="shared" si="26"/>
        <v>7.0370370376622304E-3</v>
      </c>
    </row>
    <row r="520" spans="1:7" x14ac:dyDescent="0.35">
      <c r="A520" s="1" t="s">
        <v>418</v>
      </c>
      <c r="B520" s="1" t="s">
        <v>16</v>
      </c>
      <c r="C520" t="str">
        <f t="shared" si="24"/>
        <v>Harrison St &amp; Hudson St to Barrow St &amp; Hudson St</v>
      </c>
      <c r="D520" s="13">
        <v>42904.829236111109</v>
      </c>
      <c r="E520" s="12" t="str">
        <f t="shared" si="25"/>
        <v>18-06-2017</v>
      </c>
      <c r="F520" s="13">
        <v>42904.83353009259</v>
      </c>
      <c r="G520" s="13">
        <f t="shared" si="26"/>
        <v>4.2939814811688848E-3</v>
      </c>
    </row>
    <row r="521" spans="1:7" x14ac:dyDescent="0.35">
      <c r="A521" s="1" t="s">
        <v>336</v>
      </c>
      <c r="B521" s="1" t="s">
        <v>27</v>
      </c>
      <c r="C521" t="str">
        <f t="shared" si="24"/>
        <v>Central Park W &amp; W 96 St to Central Park S &amp; 6 Ave</v>
      </c>
      <c r="D521" s="13">
        <v>42874.756932870368</v>
      </c>
      <c r="E521" s="12" t="str">
        <f t="shared" si="25"/>
        <v>19-05-2017</v>
      </c>
      <c r="F521" s="13">
        <v>42874.759502314817</v>
      </c>
      <c r="G521" s="13">
        <f t="shared" si="26"/>
        <v>2.5694444484543055E-3</v>
      </c>
    </row>
    <row r="522" spans="1:7" x14ac:dyDescent="0.35">
      <c r="A522" s="1" t="s">
        <v>197</v>
      </c>
      <c r="B522" s="1" t="s">
        <v>37</v>
      </c>
      <c r="C522" t="str">
        <f t="shared" si="24"/>
        <v>2 Ave &amp; E 31 St to 1 Ave &amp; E 68 St</v>
      </c>
      <c r="D522" s="13">
        <v>42863.360717592594</v>
      </c>
      <c r="E522" s="12" t="str">
        <f t="shared" si="25"/>
        <v>08-05-2017</v>
      </c>
      <c r="F522" s="13">
        <v>42863.377199074072</v>
      </c>
      <c r="G522" s="13">
        <f t="shared" si="26"/>
        <v>1.6481481477967463E-2</v>
      </c>
    </row>
    <row r="523" spans="1:7" x14ac:dyDescent="0.35">
      <c r="A523" s="1" t="s">
        <v>142</v>
      </c>
      <c r="B523" s="1" t="s">
        <v>207</v>
      </c>
      <c r="C523" t="str">
        <f t="shared" si="24"/>
        <v>E 10 St &amp; Avenue A to E 32 St &amp; Park Ave</v>
      </c>
      <c r="D523" s="13">
        <v>42909.005833333336</v>
      </c>
      <c r="E523" s="12" t="str">
        <f t="shared" si="25"/>
        <v>23-06-2017</v>
      </c>
      <c r="F523" s="13">
        <v>42909.010405092595</v>
      </c>
      <c r="G523" s="13">
        <f t="shared" si="26"/>
        <v>4.5717592583969235E-3</v>
      </c>
    </row>
    <row r="524" spans="1:7" x14ac:dyDescent="0.35">
      <c r="A524" s="1" t="s">
        <v>153</v>
      </c>
      <c r="B524" s="1" t="s">
        <v>98</v>
      </c>
      <c r="C524" t="str">
        <f t="shared" si="24"/>
        <v>11 Ave &amp; W 41 St to Broadway &amp; W 36 St</v>
      </c>
      <c r="D524" s="13">
        <v>42903.965590277781</v>
      </c>
      <c r="E524" s="12" t="str">
        <f t="shared" si="25"/>
        <v>17-06-2017</v>
      </c>
      <c r="F524" s="13">
        <v>42903.96875</v>
      </c>
      <c r="G524" s="13">
        <f t="shared" si="26"/>
        <v>3.159722218697425E-3</v>
      </c>
    </row>
    <row r="525" spans="1:7" x14ac:dyDescent="0.35">
      <c r="A525" s="1" t="s">
        <v>260</v>
      </c>
      <c r="B525" s="1" t="s">
        <v>111</v>
      </c>
      <c r="C525" t="str">
        <f t="shared" si="24"/>
        <v>E 30 St &amp; Park Ave S to E 20 St &amp; FDR Drive</v>
      </c>
      <c r="D525" s="13">
        <v>42758.4062037037</v>
      </c>
      <c r="E525" s="12" t="str">
        <f t="shared" si="25"/>
        <v>23-01-2017</v>
      </c>
      <c r="F525" s="13">
        <v>42758.410983796297</v>
      </c>
      <c r="G525" s="13">
        <f t="shared" si="26"/>
        <v>4.7800925967749208E-3</v>
      </c>
    </row>
    <row r="526" spans="1:7" x14ac:dyDescent="0.35">
      <c r="A526" s="1" t="s">
        <v>184</v>
      </c>
      <c r="B526" s="1" t="s">
        <v>274</v>
      </c>
      <c r="C526" t="str">
        <f t="shared" si="24"/>
        <v>W 22 St &amp; 10 Ave to W 18 St &amp; 6 Ave</v>
      </c>
      <c r="D526" s="13">
        <v>42845.698923611111</v>
      </c>
      <c r="E526" s="12" t="str">
        <f t="shared" si="25"/>
        <v>20-04-2017</v>
      </c>
      <c r="F526" s="13">
        <v>42845.714780092596</v>
      </c>
      <c r="G526" s="13">
        <f t="shared" si="26"/>
        <v>1.5856481484661344E-2</v>
      </c>
    </row>
    <row r="527" spans="1:7" x14ac:dyDescent="0.35">
      <c r="A527" s="1" t="s">
        <v>326</v>
      </c>
      <c r="B527" s="1" t="s">
        <v>239</v>
      </c>
      <c r="C527" t="str">
        <f t="shared" si="24"/>
        <v>E 2 St &amp; Avenue B to E 7 St &amp; Avenue A</v>
      </c>
      <c r="D527" s="13">
        <v>42769.73133101852</v>
      </c>
      <c r="E527" s="12" t="str">
        <f t="shared" si="25"/>
        <v>03-02-2017</v>
      </c>
      <c r="F527" s="13">
        <v>42769.740219907406</v>
      </c>
      <c r="G527" s="13">
        <f t="shared" si="26"/>
        <v>8.8888888858491555E-3</v>
      </c>
    </row>
    <row r="528" spans="1:7" x14ac:dyDescent="0.35">
      <c r="A528" s="1" t="s">
        <v>124</v>
      </c>
      <c r="B528" s="1" t="s">
        <v>331</v>
      </c>
      <c r="C528" t="str">
        <f t="shared" si="24"/>
        <v>E 88 St &amp; 1 Ave to E 81 St &amp; 3 Ave</v>
      </c>
      <c r="D528" s="13">
        <v>42754.320925925924</v>
      </c>
      <c r="E528" s="12" t="str">
        <f t="shared" si="25"/>
        <v>19-01-2017</v>
      </c>
      <c r="F528" s="13">
        <v>42754.328958333332</v>
      </c>
      <c r="G528" s="13">
        <f t="shared" si="26"/>
        <v>8.0324074078816921E-3</v>
      </c>
    </row>
    <row r="529" spans="1:7" x14ac:dyDescent="0.35">
      <c r="A529" s="1" t="s">
        <v>419</v>
      </c>
      <c r="B529" s="1" t="s">
        <v>100</v>
      </c>
      <c r="C529" t="str">
        <f t="shared" si="24"/>
        <v>Wythe Ave &amp; Metropolitan Ave to Cleveland Pl &amp; Spring St</v>
      </c>
      <c r="D529" s="13">
        <v>42902.91679398148</v>
      </c>
      <c r="E529" s="12" t="str">
        <f t="shared" si="25"/>
        <v>16-06-2017</v>
      </c>
      <c r="F529" s="13">
        <v>42902.921539351853</v>
      </c>
      <c r="G529" s="13">
        <f t="shared" si="26"/>
        <v>4.7453703737119213E-3</v>
      </c>
    </row>
    <row r="530" spans="1:7" x14ac:dyDescent="0.35">
      <c r="A530" s="1" t="s">
        <v>420</v>
      </c>
      <c r="B530" s="1" t="s">
        <v>421</v>
      </c>
      <c r="C530" t="str">
        <f t="shared" si="24"/>
        <v>Willoughby Ave &amp; Tompkins Ave to Myrtle Ave &amp; Marcy Ave</v>
      </c>
      <c r="D530" s="13">
        <v>42787.765925925924</v>
      </c>
      <c r="E530" s="12" t="str">
        <f t="shared" si="25"/>
        <v>21-02-2017</v>
      </c>
      <c r="F530" s="13">
        <v>42787.771724537037</v>
      </c>
      <c r="G530" s="13">
        <f t="shared" si="26"/>
        <v>5.7986111132777296E-3</v>
      </c>
    </row>
    <row r="531" spans="1:7" x14ac:dyDescent="0.35">
      <c r="A531" s="1" t="s">
        <v>295</v>
      </c>
      <c r="B531" s="1" t="s">
        <v>166</v>
      </c>
      <c r="C531" t="str">
        <f t="shared" si="24"/>
        <v>W 106 St &amp; Amsterdam Ave to W 76 St &amp; Columbus Ave</v>
      </c>
      <c r="D531" s="13">
        <v>42865.697199074071</v>
      </c>
      <c r="E531" s="12" t="str">
        <f t="shared" si="25"/>
        <v>10-05-2017</v>
      </c>
      <c r="F531" s="13">
        <v>42865.701099537036</v>
      </c>
      <c r="G531" s="13">
        <f t="shared" si="26"/>
        <v>3.9004629652481526E-3</v>
      </c>
    </row>
    <row r="532" spans="1:7" x14ac:dyDescent="0.35">
      <c r="A532" s="1" t="s">
        <v>328</v>
      </c>
      <c r="B532" s="1" t="s">
        <v>9</v>
      </c>
      <c r="C532" t="str">
        <f t="shared" si="24"/>
        <v>E 19 St &amp; 3 Ave to Suffolk St &amp; Stanton St</v>
      </c>
      <c r="D532" s="13">
        <v>42844.791493055556</v>
      </c>
      <c r="E532" s="12" t="str">
        <f t="shared" si="25"/>
        <v>19-04-2017</v>
      </c>
      <c r="F532" s="13">
        <v>42844.794618055559</v>
      </c>
      <c r="G532" s="13">
        <f t="shared" si="26"/>
        <v>3.125000002910383E-3</v>
      </c>
    </row>
    <row r="533" spans="1:7" x14ac:dyDescent="0.35">
      <c r="A533" s="1" t="s">
        <v>249</v>
      </c>
      <c r="B533" s="1" t="s">
        <v>158</v>
      </c>
      <c r="C533" t="str">
        <f t="shared" si="24"/>
        <v>6 Ave &amp; W 33 St to Forsyth St &amp; Broome St</v>
      </c>
      <c r="D533" s="13">
        <v>42888.660798611112</v>
      </c>
      <c r="E533" s="12" t="str">
        <f t="shared" si="25"/>
        <v>02-06-2017</v>
      </c>
      <c r="F533" s="13">
        <v>42888.665162037039</v>
      </c>
      <c r="G533" s="13">
        <f t="shared" si="26"/>
        <v>4.3634259272948839E-3</v>
      </c>
    </row>
    <row r="534" spans="1:7" x14ac:dyDescent="0.35">
      <c r="A534" s="1" t="s">
        <v>216</v>
      </c>
      <c r="B534" s="1" t="s">
        <v>216</v>
      </c>
      <c r="C534" t="str">
        <f t="shared" si="24"/>
        <v>W 46 St &amp; 11 Ave to W 46 St &amp; 11 Ave</v>
      </c>
      <c r="D534" s="13">
        <v>42900.58425925926</v>
      </c>
      <c r="E534" s="12" t="str">
        <f t="shared" si="25"/>
        <v>14-06-2017</v>
      </c>
      <c r="F534" s="13">
        <v>42900.595636574071</v>
      </c>
      <c r="G534" s="13">
        <f t="shared" si="26"/>
        <v>1.137731481139781E-2</v>
      </c>
    </row>
    <row r="535" spans="1:7" x14ac:dyDescent="0.35">
      <c r="A535" s="1" t="s">
        <v>359</v>
      </c>
      <c r="B535" s="1" t="s">
        <v>202</v>
      </c>
      <c r="C535" t="str">
        <f t="shared" si="24"/>
        <v>Catherine St &amp; Monroe St to South St &amp; Gouverneur Ln</v>
      </c>
      <c r="D535" s="13">
        <v>42895.334768518522</v>
      </c>
      <c r="E535" s="12" t="str">
        <f t="shared" si="25"/>
        <v>09-06-2017</v>
      </c>
      <c r="F535" s="13">
        <v>42895.337187500001</v>
      </c>
      <c r="G535" s="13">
        <f t="shared" si="26"/>
        <v>2.418981479422655E-3</v>
      </c>
    </row>
    <row r="536" spans="1:7" x14ac:dyDescent="0.35">
      <c r="A536" s="1" t="s">
        <v>396</v>
      </c>
      <c r="B536" s="1" t="s">
        <v>239</v>
      </c>
      <c r="C536" t="str">
        <f t="shared" si="24"/>
        <v>E 6 St &amp; Avenue D to E 7 St &amp; Avenue A</v>
      </c>
      <c r="D536" s="13">
        <v>42784.471377314818</v>
      </c>
      <c r="E536" s="12" t="str">
        <f t="shared" si="25"/>
        <v>18-02-2017</v>
      </c>
      <c r="F536" s="13">
        <v>42784.484895833331</v>
      </c>
      <c r="G536" s="13">
        <f t="shared" si="26"/>
        <v>1.3518518513592426E-2</v>
      </c>
    </row>
    <row r="537" spans="1:7" x14ac:dyDescent="0.35">
      <c r="A537" s="1" t="s">
        <v>227</v>
      </c>
      <c r="B537" s="1" t="s">
        <v>147</v>
      </c>
      <c r="C537" t="str">
        <f t="shared" si="24"/>
        <v>Canal St &amp; Rutgers St to Cherry St</v>
      </c>
      <c r="D537" s="13">
        <v>42872.747557870367</v>
      </c>
      <c r="E537" s="12" t="str">
        <f t="shared" si="25"/>
        <v>17-05-2017</v>
      </c>
      <c r="F537" s="13">
        <v>42872.754282407404</v>
      </c>
      <c r="G537" s="13">
        <f t="shared" si="26"/>
        <v>6.7245370373711921E-3</v>
      </c>
    </row>
    <row r="538" spans="1:7" x14ac:dyDescent="0.35">
      <c r="A538" s="1" t="s">
        <v>422</v>
      </c>
      <c r="B538" s="1" t="s">
        <v>52</v>
      </c>
      <c r="C538" t="str">
        <f t="shared" si="24"/>
        <v>Avenue D &amp; E 8 St to Washington Pl &amp; Broadway</v>
      </c>
      <c r="D538" s="13">
        <v>42898.75167824074</v>
      </c>
      <c r="E538" s="12" t="str">
        <f t="shared" si="25"/>
        <v>12-06-2017</v>
      </c>
      <c r="F538" s="13">
        <v>42898.765104166669</v>
      </c>
      <c r="G538" s="13">
        <f t="shared" si="26"/>
        <v>1.3425925928459037E-2</v>
      </c>
    </row>
    <row r="539" spans="1:7" x14ac:dyDescent="0.35">
      <c r="A539" s="1" t="s">
        <v>148</v>
      </c>
      <c r="B539" s="1" t="s">
        <v>80</v>
      </c>
      <c r="C539" t="str">
        <f t="shared" si="24"/>
        <v>Broadway &amp; Roebling St to N 8 St &amp; Driggs Ave</v>
      </c>
      <c r="D539" s="13">
        <v>42791.459930555553</v>
      </c>
      <c r="E539" s="12" t="str">
        <f t="shared" si="25"/>
        <v>25-02-2017</v>
      </c>
      <c r="F539" s="13">
        <v>42791.491006944445</v>
      </c>
      <c r="G539" s="13">
        <f t="shared" si="26"/>
        <v>3.107638889196096E-2</v>
      </c>
    </row>
    <row r="540" spans="1:7" x14ac:dyDescent="0.35">
      <c r="A540" s="1" t="s">
        <v>423</v>
      </c>
      <c r="B540" s="1" t="s">
        <v>150</v>
      </c>
      <c r="C540" t="str">
        <f t="shared" si="24"/>
        <v>Montague St &amp; Clinton St to DeKalb Ave &amp; S Portland Ave</v>
      </c>
      <c r="D540" s="13">
        <v>42805.468807870369</v>
      </c>
      <c r="E540" s="12" t="str">
        <f t="shared" si="25"/>
        <v>11-03-2017</v>
      </c>
      <c r="F540" s="13">
        <v>42805.472256944442</v>
      </c>
      <c r="G540" s="13">
        <f t="shared" si="26"/>
        <v>3.4490740727051161E-3</v>
      </c>
    </row>
    <row r="541" spans="1:7" x14ac:dyDescent="0.35">
      <c r="A541" s="1" t="s">
        <v>424</v>
      </c>
      <c r="B541" s="1" t="s">
        <v>88</v>
      </c>
      <c r="C541" t="str">
        <f t="shared" si="24"/>
        <v>Fulton St &amp; Washington Ave to Hanson Pl &amp; Ashland Pl</v>
      </c>
      <c r="D541" s="13">
        <v>42742.437256944446</v>
      </c>
      <c r="E541" s="12" t="str">
        <f t="shared" si="25"/>
        <v>07-01-2017</v>
      </c>
      <c r="F541" s="13">
        <v>42742.444074074076</v>
      </c>
      <c r="G541" s="13">
        <f t="shared" si="26"/>
        <v>6.8171296297805384E-3</v>
      </c>
    </row>
    <row r="542" spans="1:7" x14ac:dyDescent="0.35">
      <c r="A542" s="1" t="s">
        <v>235</v>
      </c>
      <c r="B542" s="1" t="s">
        <v>63</v>
      </c>
      <c r="C542" t="str">
        <f t="shared" si="24"/>
        <v>Grand Army Plaza &amp; Central Park S to 9 Ave &amp; W 45 St</v>
      </c>
      <c r="D542" s="13">
        <v>42815.89099537037</v>
      </c>
      <c r="E542" s="12" t="str">
        <f t="shared" si="25"/>
        <v>21-03-2017</v>
      </c>
      <c r="F542" s="13">
        <v>42815.894490740742</v>
      </c>
      <c r="G542" s="13">
        <f t="shared" si="26"/>
        <v>3.4953703725477681E-3</v>
      </c>
    </row>
    <row r="543" spans="1:7" x14ac:dyDescent="0.35">
      <c r="A543" s="1" t="s">
        <v>239</v>
      </c>
      <c r="B543" s="1" t="s">
        <v>318</v>
      </c>
      <c r="C543" t="str">
        <f t="shared" si="24"/>
        <v>E 7 St &amp; Avenue A to E 5 St &amp; Avenue C</v>
      </c>
      <c r="D543" s="13">
        <v>42813.538483796299</v>
      </c>
      <c r="E543" s="12" t="str">
        <f t="shared" si="25"/>
        <v>19-03-2017</v>
      </c>
      <c r="F543" s="13">
        <v>42813.546585648146</v>
      </c>
      <c r="G543" s="13">
        <f t="shared" si="26"/>
        <v>8.1018518467317335E-3</v>
      </c>
    </row>
    <row r="544" spans="1:7" x14ac:dyDescent="0.35">
      <c r="A544" s="1" t="s">
        <v>30</v>
      </c>
      <c r="B544" s="1" t="s">
        <v>117</v>
      </c>
      <c r="C544" t="str">
        <f t="shared" si="24"/>
        <v>E 25 St &amp; 2 Ave to E 15 St &amp; 3 Ave</v>
      </c>
      <c r="D544" s="13">
        <v>42862.562557870369</v>
      </c>
      <c r="E544" s="12" t="str">
        <f t="shared" si="25"/>
        <v>07-05-2017</v>
      </c>
      <c r="F544" s="13">
        <v>42862.566030092596</v>
      </c>
      <c r="G544" s="13">
        <f t="shared" si="26"/>
        <v>3.4722222262644209E-3</v>
      </c>
    </row>
    <row r="545" spans="1:7" x14ac:dyDescent="0.35">
      <c r="A545" s="1" t="s">
        <v>70</v>
      </c>
      <c r="B545" s="1" t="s">
        <v>425</v>
      </c>
      <c r="C545" t="str">
        <f t="shared" si="24"/>
        <v>Allen St &amp; Hester St to Lexington Ave &amp; E 29 St</v>
      </c>
      <c r="D545" s="13">
        <v>42768.642766203702</v>
      </c>
      <c r="E545" s="12" t="str">
        <f t="shared" si="25"/>
        <v>02-02-2017</v>
      </c>
      <c r="F545" s="13">
        <v>42768.650879629633</v>
      </c>
      <c r="G545" s="13">
        <f t="shared" si="26"/>
        <v>8.1134259307873435E-3</v>
      </c>
    </row>
    <row r="546" spans="1:7" x14ac:dyDescent="0.35">
      <c r="A546" s="1" t="s">
        <v>426</v>
      </c>
      <c r="B546" s="1" t="s">
        <v>305</v>
      </c>
      <c r="C546" t="str">
        <f t="shared" si="24"/>
        <v>Lexington Ave &amp; Classon Ave to Atlantic Ave &amp; Furman St</v>
      </c>
      <c r="D546" s="13">
        <v>42873.638773148145</v>
      </c>
      <c r="E546" s="12" t="str">
        <f t="shared" si="25"/>
        <v>18-05-2017</v>
      </c>
      <c r="F546" s="13">
        <v>42873.642384259256</v>
      </c>
      <c r="G546" s="13">
        <f t="shared" si="26"/>
        <v>3.6111111112404615E-3</v>
      </c>
    </row>
    <row r="547" spans="1:7" x14ac:dyDescent="0.35">
      <c r="A547" s="1" t="s">
        <v>227</v>
      </c>
      <c r="B547" s="1" t="s">
        <v>200</v>
      </c>
      <c r="C547" t="str">
        <f t="shared" si="24"/>
        <v>Canal St &amp; Rutgers St to Henry St &amp; Grand St</v>
      </c>
      <c r="D547" s="13">
        <v>42871.638761574075</v>
      </c>
      <c r="E547" s="12" t="str">
        <f t="shared" si="25"/>
        <v>16-05-2017</v>
      </c>
      <c r="F547" s="13">
        <v>42871.649409722224</v>
      </c>
      <c r="G547" s="13">
        <f t="shared" si="26"/>
        <v>1.0648148148902692E-2</v>
      </c>
    </row>
    <row r="548" spans="1:7" x14ac:dyDescent="0.35">
      <c r="A548" s="1" t="s">
        <v>301</v>
      </c>
      <c r="B548" s="1" t="s">
        <v>139</v>
      </c>
      <c r="C548" t="str">
        <f t="shared" si="24"/>
        <v>E 25 St &amp; 1 Ave to 1 Ave &amp; E 16 St</v>
      </c>
      <c r="D548" s="13">
        <v>42806.584317129629</v>
      </c>
      <c r="E548" s="12" t="str">
        <f t="shared" si="25"/>
        <v>12-03-2017</v>
      </c>
      <c r="F548" s="13">
        <v>42806.586296296293</v>
      </c>
      <c r="G548" s="13">
        <f t="shared" si="26"/>
        <v>1.9791666636592709E-3</v>
      </c>
    </row>
    <row r="549" spans="1:7" x14ac:dyDescent="0.35">
      <c r="A549" s="1" t="s">
        <v>358</v>
      </c>
      <c r="B549" s="1" t="s">
        <v>63</v>
      </c>
      <c r="C549" t="str">
        <f t="shared" si="24"/>
        <v>W 26 St &amp; 10 Ave to 9 Ave &amp; W 45 St</v>
      </c>
      <c r="D549" s="13">
        <v>42880.714687500003</v>
      </c>
      <c r="E549" s="12" t="str">
        <f t="shared" si="25"/>
        <v>25-05-2017</v>
      </c>
      <c r="F549" s="13">
        <v>42880.717847222222</v>
      </c>
      <c r="G549" s="13">
        <f t="shared" si="26"/>
        <v>3.159722218697425E-3</v>
      </c>
    </row>
    <row r="550" spans="1:7" x14ac:dyDescent="0.35">
      <c r="A550" s="1" t="s">
        <v>315</v>
      </c>
      <c r="B550" s="1" t="s">
        <v>154</v>
      </c>
      <c r="C550" t="str">
        <f t="shared" si="24"/>
        <v>W 47 St &amp; 10 Ave to 8 Ave &amp; W 33 St</v>
      </c>
      <c r="D550" s="13">
        <v>42898.368321759262</v>
      </c>
      <c r="E550" s="12" t="str">
        <f t="shared" si="25"/>
        <v>12-06-2017</v>
      </c>
      <c r="F550" s="13">
        <v>42898.377650462964</v>
      </c>
      <c r="G550" s="13">
        <f t="shared" si="26"/>
        <v>9.3287037016125396E-3</v>
      </c>
    </row>
    <row r="551" spans="1:7" x14ac:dyDescent="0.35">
      <c r="A551" s="1" t="s">
        <v>280</v>
      </c>
      <c r="B551" s="1" t="s">
        <v>45</v>
      </c>
      <c r="C551" t="str">
        <f t="shared" si="24"/>
        <v>E 12 St &amp; 3 Ave to E 11 St &amp; 2 Ave</v>
      </c>
      <c r="D551" s="13">
        <v>42901.763252314813</v>
      </c>
      <c r="E551" s="12" t="str">
        <f t="shared" si="25"/>
        <v>15-06-2017</v>
      </c>
      <c r="F551" s="13">
        <v>42901.776516203703</v>
      </c>
      <c r="G551" s="13">
        <f t="shared" si="26"/>
        <v>1.3263888889923692E-2</v>
      </c>
    </row>
    <row r="552" spans="1:7" x14ac:dyDescent="0.35">
      <c r="A552" s="1" t="s">
        <v>204</v>
      </c>
      <c r="B552" s="1" t="s">
        <v>280</v>
      </c>
      <c r="C552" t="str">
        <f t="shared" si="24"/>
        <v>Christopher St &amp; Greenwich St to E 12 St &amp; 3 Ave</v>
      </c>
      <c r="D552" s="13">
        <v>42801.804525462961</v>
      </c>
      <c r="E552" s="12" t="str">
        <f t="shared" si="25"/>
        <v>07-03-2017</v>
      </c>
      <c r="F552" s="13">
        <v>42801.808263888888</v>
      </c>
      <c r="G552" s="13">
        <f t="shared" si="26"/>
        <v>3.7384259267128073E-3</v>
      </c>
    </row>
    <row r="553" spans="1:7" x14ac:dyDescent="0.35">
      <c r="A553" s="1" t="s">
        <v>17</v>
      </c>
      <c r="B553" s="1" t="s">
        <v>59</v>
      </c>
      <c r="C553" t="str">
        <f t="shared" si="24"/>
        <v>W 20 St &amp; 8 Ave to W 26 St &amp; 8 Ave</v>
      </c>
      <c r="D553" s="13">
        <v>42849.892824074072</v>
      </c>
      <c r="E553" s="12" t="str">
        <f t="shared" si="25"/>
        <v>24-04-2017</v>
      </c>
      <c r="F553" s="13">
        <v>42849.895462962966</v>
      </c>
      <c r="G553" s="13">
        <f t="shared" si="26"/>
        <v>2.6388888945803046E-3</v>
      </c>
    </row>
    <row r="554" spans="1:7" x14ac:dyDescent="0.35">
      <c r="A554" s="1" t="s">
        <v>197</v>
      </c>
      <c r="B554" s="1" t="s">
        <v>175</v>
      </c>
      <c r="C554" t="str">
        <f t="shared" si="24"/>
        <v>2 Ave &amp; E 31 St to Cooper Square &amp; E 7 St</v>
      </c>
      <c r="D554" s="13">
        <v>42830.749745370369</v>
      </c>
      <c r="E554" s="12" t="str">
        <f t="shared" si="25"/>
        <v>05-04-2017</v>
      </c>
      <c r="F554" s="13">
        <v>42830.760798611111</v>
      </c>
      <c r="G554" s="13">
        <f t="shared" si="26"/>
        <v>1.1053240741603076E-2</v>
      </c>
    </row>
    <row r="555" spans="1:7" x14ac:dyDescent="0.35">
      <c r="A555" s="1" t="s">
        <v>169</v>
      </c>
      <c r="B555" s="1" t="s">
        <v>390</v>
      </c>
      <c r="C555" t="str">
        <f t="shared" si="24"/>
        <v>W 52 St &amp; 6 Ave to Amsterdam Ave &amp; W 73 St</v>
      </c>
      <c r="D555" s="13">
        <v>42837.236817129633</v>
      </c>
      <c r="E555" s="12" t="str">
        <f t="shared" si="25"/>
        <v>12-04-2017</v>
      </c>
      <c r="F555" s="13">
        <v>42837.243298611109</v>
      </c>
      <c r="G555" s="13">
        <f t="shared" si="26"/>
        <v>6.4814814759301953E-3</v>
      </c>
    </row>
    <row r="556" spans="1:7" x14ac:dyDescent="0.35">
      <c r="A556" s="1" t="s">
        <v>237</v>
      </c>
      <c r="B556" s="1" t="s">
        <v>9</v>
      </c>
      <c r="C556" t="str">
        <f t="shared" si="24"/>
        <v>Washington Pl &amp; 6 Ave to Suffolk St &amp; Stanton St</v>
      </c>
      <c r="D556" s="13">
        <v>42866.535208333335</v>
      </c>
      <c r="E556" s="12" t="str">
        <f t="shared" si="25"/>
        <v>11-05-2017</v>
      </c>
      <c r="F556" s="13">
        <v>42866.561365740738</v>
      </c>
      <c r="G556" s="13">
        <f t="shared" si="26"/>
        <v>2.6157407402934041E-2</v>
      </c>
    </row>
    <row r="557" spans="1:7" x14ac:dyDescent="0.35">
      <c r="A557" s="1" t="s">
        <v>134</v>
      </c>
      <c r="B557" s="1" t="s">
        <v>427</v>
      </c>
      <c r="C557" t="str">
        <f t="shared" si="24"/>
        <v>Duane St &amp; Greenwich St to South St &amp; Whitehall St</v>
      </c>
      <c r="D557" s="13">
        <v>42858.341284722221</v>
      </c>
      <c r="E557" s="12" t="str">
        <f t="shared" si="25"/>
        <v>03-05-2017</v>
      </c>
      <c r="F557" s="13">
        <v>42858.349097222221</v>
      </c>
      <c r="G557" s="13">
        <f t="shared" si="26"/>
        <v>7.8125E-3</v>
      </c>
    </row>
    <row r="558" spans="1:7" x14ac:dyDescent="0.35">
      <c r="A558" s="1" t="s">
        <v>154</v>
      </c>
      <c r="B558" s="1" t="s">
        <v>177</v>
      </c>
      <c r="C558" t="str">
        <f t="shared" si="24"/>
        <v>8 Ave &amp; W 33 St to W 52 St &amp; 5 Ave</v>
      </c>
      <c r="D558" s="13">
        <v>42886.69635416667</v>
      </c>
      <c r="E558" s="12" t="str">
        <f t="shared" si="25"/>
        <v>31-05-2017</v>
      </c>
      <c r="F558" s="13">
        <v>42886.701643518521</v>
      </c>
      <c r="G558" s="13">
        <f t="shared" si="26"/>
        <v>5.2893518513883464E-3</v>
      </c>
    </row>
    <row r="559" spans="1:7" x14ac:dyDescent="0.35">
      <c r="A559" s="1" t="s">
        <v>85</v>
      </c>
      <c r="B559" s="1" t="s">
        <v>10</v>
      </c>
      <c r="C559" t="str">
        <f t="shared" si="24"/>
        <v>Carmine St &amp; 6 Ave to W Broadway &amp; Spring St</v>
      </c>
      <c r="D559" s="13">
        <v>42901.886747685188</v>
      </c>
      <c r="E559" s="12" t="str">
        <f t="shared" si="25"/>
        <v>15-06-2017</v>
      </c>
      <c r="F559" s="13">
        <v>42901.905081018522</v>
      </c>
      <c r="G559" s="13">
        <f t="shared" si="26"/>
        <v>1.8333333333430346E-2</v>
      </c>
    </row>
    <row r="560" spans="1:7" x14ac:dyDescent="0.35">
      <c r="A560" s="1" t="s">
        <v>284</v>
      </c>
      <c r="B560" s="1" t="s">
        <v>428</v>
      </c>
      <c r="C560" t="str">
        <f t="shared" si="24"/>
        <v>Greenwich St &amp; Hubert St to Lispenard St &amp; Broadway</v>
      </c>
      <c r="D560" s="13">
        <v>42877.770624999997</v>
      </c>
      <c r="E560" s="12" t="str">
        <f t="shared" si="25"/>
        <v>22-05-2017</v>
      </c>
      <c r="F560" s="13">
        <v>42877.775740740741</v>
      </c>
      <c r="G560" s="13">
        <f t="shared" si="26"/>
        <v>5.1157407433493063E-3</v>
      </c>
    </row>
    <row r="561" spans="1:7" x14ac:dyDescent="0.35">
      <c r="A561" s="1" t="s">
        <v>171</v>
      </c>
      <c r="B561" s="1" t="s">
        <v>248</v>
      </c>
      <c r="C561" t="str">
        <f t="shared" si="24"/>
        <v>E 48 St &amp; 5 Ave to W 41 St &amp; 8 Ave</v>
      </c>
      <c r="D561" s="13">
        <v>42890.095578703702</v>
      </c>
      <c r="E561" s="12" t="str">
        <f t="shared" si="25"/>
        <v>04-06-2017</v>
      </c>
      <c r="F561" s="13">
        <v>42890.107291666667</v>
      </c>
      <c r="G561" s="13">
        <f t="shared" si="26"/>
        <v>1.1712962965248153E-2</v>
      </c>
    </row>
    <row r="562" spans="1:7" x14ac:dyDescent="0.35">
      <c r="A562" s="1" t="s">
        <v>214</v>
      </c>
      <c r="B562" s="1" t="s">
        <v>429</v>
      </c>
      <c r="C562" t="str">
        <f t="shared" si="24"/>
        <v>Carroll St &amp; Smith St to Carroll St &amp; Columbia St</v>
      </c>
      <c r="D562" s="13">
        <v>42914.851990740739</v>
      </c>
      <c r="E562" s="12" t="str">
        <f t="shared" si="25"/>
        <v>28-06-2017</v>
      </c>
      <c r="F562" s="13">
        <v>42914.868842592594</v>
      </c>
      <c r="G562" s="13">
        <f t="shared" si="26"/>
        <v>1.6851851854880806E-2</v>
      </c>
    </row>
    <row r="563" spans="1:7" x14ac:dyDescent="0.35">
      <c r="A563" s="1" t="s">
        <v>400</v>
      </c>
      <c r="B563" s="1" t="s">
        <v>20</v>
      </c>
      <c r="C563" t="str">
        <f t="shared" si="24"/>
        <v>9 Ave &amp; W 18 St to E 53 St &amp; 3 Ave</v>
      </c>
      <c r="D563" s="13">
        <v>42738.26767361111</v>
      </c>
      <c r="E563" s="12" t="str">
        <f t="shared" si="25"/>
        <v>03-01-2017</v>
      </c>
      <c r="F563" s="13">
        <v>42738.276076388887</v>
      </c>
      <c r="G563" s="13">
        <f t="shared" si="26"/>
        <v>8.4027777775190771E-3</v>
      </c>
    </row>
    <row r="564" spans="1:7" x14ac:dyDescent="0.35">
      <c r="A564" s="1" t="s">
        <v>27</v>
      </c>
      <c r="B564" s="1" t="s">
        <v>405</v>
      </c>
      <c r="C564" t="str">
        <f t="shared" si="24"/>
        <v>Central Park S &amp; 6 Ave to E 58 St &amp; 3 Ave</v>
      </c>
      <c r="D564" s="13">
        <v>42745.874502314815</v>
      </c>
      <c r="E564" s="12" t="str">
        <f t="shared" si="25"/>
        <v>10-01-2017</v>
      </c>
      <c r="F564" s="13">
        <v>42745.877372685187</v>
      </c>
      <c r="G564" s="13">
        <f t="shared" si="26"/>
        <v>2.8703703719656914E-3</v>
      </c>
    </row>
    <row r="565" spans="1:7" x14ac:dyDescent="0.35">
      <c r="A565" s="1" t="s">
        <v>430</v>
      </c>
      <c r="B565" s="1" t="s">
        <v>431</v>
      </c>
      <c r="C565" t="str">
        <f t="shared" si="24"/>
        <v>Grand Army Plaza &amp; Plaza St West to 3 St &amp; 7 Ave</v>
      </c>
      <c r="D565" s="13">
        <v>42858.547962962963</v>
      </c>
      <c r="E565" s="12" t="str">
        <f t="shared" si="25"/>
        <v>03-05-2017</v>
      </c>
      <c r="F565" s="13">
        <v>42858.553680555553</v>
      </c>
      <c r="G565" s="13">
        <f t="shared" si="26"/>
        <v>5.7175925903720781E-3</v>
      </c>
    </row>
    <row r="566" spans="1:7" x14ac:dyDescent="0.35">
      <c r="A566" s="1" t="s">
        <v>432</v>
      </c>
      <c r="B566" s="1" t="s">
        <v>430</v>
      </c>
      <c r="C566" t="str">
        <f t="shared" si="24"/>
        <v>Hancock St &amp; Bedford Ave to Grand Army Plaza &amp; Plaza St West</v>
      </c>
      <c r="D566" s="13">
        <v>42782.754062499997</v>
      </c>
      <c r="E566" s="12" t="str">
        <f t="shared" si="25"/>
        <v>16-02-2017</v>
      </c>
      <c r="F566" s="13">
        <v>42782.757754629631</v>
      </c>
      <c r="G566" s="13">
        <f t="shared" si="26"/>
        <v>3.6921296341461129E-3</v>
      </c>
    </row>
    <row r="567" spans="1:7" x14ac:dyDescent="0.35">
      <c r="A567" s="1" t="s">
        <v>326</v>
      </c>
      <c r="B567" s="1" t="s">
        <v>42</v>
      </c>
      <c r="C567" t="str">
        <f t="shared" si="24"/>
        <v>E 2 St &amp; Avenue B to W 17 St &amp; 8 Ave</v>
      </c>
      <c r="D567" s="13">
        <v>42823.335555555554</v>
      </c>
      <c r="E567" s="12" t="str">
        <f t="shared" si="25"/>
        <v>29-03-2017</v>
      </c>
      <c r="F567" s="13">
        <v>42823.339062500003</v>
      </c>
      <c r="G567" s="13">
        <f t="shared" si="26"/>
        <v>3.5069444493274204E-3</v>
      </c>
    </row>
    <row r="568" spans="1:7" x14ac:dyDescent="0.35">
      <c r="A568" s="1" t="s">
        <v>343</v>
      </c>
      <c r="B568" s="1" t="s">
        <v>433</v>
      </c>
      <c r="C568" t="str">
        <f t="shared" si="24"/>
        <v>Amsterdam Ave &amp; W 82 St to W 90 St &amp; Amsterdam Ave</v>
      </c>
      <c r="D568" s="13">
        <v>42916.982835648145</v>
      </c>
      <c r="E568" s="12" t="str">
        <f t="shared" si="25"/>
        <v>30-06-2017</v>
      </c>
      <c r="F568" s="13">
        <v>42916.996736111112</v>
      </c>
      <c r="G568" s="13">
        <f t="shared" si="26"/>
        <v>1.3900462967285421E-2</v>
      </c>
    </row>
    <row r="569" spans="1:7" x14ac:dyDescent="0.35">
      <c r="A569" s="1" t="s">
        <v>260</v>
      </c>
      <c r="B569" s="1" t="s">
        <v>434</v>
      </c>
      <c r="C569" t="str">
        <f t="shared" si="24"/>
        <v>E 30 St &amp; Park Ave S to E 67 St &amp; Park Ave</v>
      </c>
      <c r="D569" s="13">
        <v>42772.346712962964</v>
      </c>
      <c r="E569" s="12" t="str">
        <f t="shared" si="25"/>
        <v>06-02-2017</v>
      </c>
      <c r="F569" s="13">
        <v>42772.349236111113</v>
      </c>
      <c r="G569" s="13">
        <f t="shared" si="26"/>
        <v>2.5231481486116536E-3</v>
      </c>
    </row>
    <row r="570" spans="1:7" x14ac:dyDescent="0.35">
      <c r="A570" s="1" t="s">
        <v>210</v>
      </c>
      <c r="B570" s="1" t="s">
        <v>435</v>
      </c>
      <c r="C570" t="str">
        <f t="shared" si="24"/>
        <v>Columbia St &amp; Rivington St to Madison St &amp; Clinton St</v>
      </c>
      <c r="D570" s="13">
        <v>42848.499722222223</v>
      </c>
      <c r="E570" s="12" t="str">
        <f t="shared" si="25"/>
        <v>23-04-2017</v>
      </c>
      <c r="F570" s="13">
        <v>42848.540752314817</v>
      </c>
      <c r="G570" s="13">
        <f t="shared" si="26"/>
        <v>4.1030092594155576E-2</v>
      </c>
    </row>
    <row r="571" spans="1:7" x14ac:dyDescent="0.35">
      <c r="A571" s="1" t="s">
        <v>247</v>
      </c>
      <c r="B571" s="1" t="s">
        <v>113</v>
      </c>
      <c r="C571" t="str">
        <f t="shared" si="24"/>
        <v>West Thames St to West St &amp; Chambers St</v>
      </c>
      <c r="D571" s="13">
        <v>42774.499120370368</v>
      </c>
      <c r="E571" s="12" t="str">
        <f t="shared" si="25"/>
        <v>08-02-2017</v>
      </c>
      <c r="F571" s="13">
        <v>42774.512731481482</v>
      </c>
      <c r="G571" s="13">
        <f t="shared" si="26"/>
        <v>1.361111111327773E-2</v>
      </c>
    </row>
    <row r="572" spans="1:7" x14ac:dyDescent="0.35">
      <c r="A572" s="1" t="s">
        <v>14</v>
      </c>
      <c r="B572" s="1" t="s">
        <v>128</v>
      </c>
      <c r="C572" t="str">
        <f t="shared" si="24"/>
        <v>1 Ave &amp; E 78 St to W 14 St &amp; The High Line</v>
      </c>
      <c r="D572" s="13">
        <v>42791.514467592591</v>
      </c>
      <c r="E572" s="12" t="str">
        <f t="shared" si="25"/>
        <v>25-02-2017</v>
      </c>
      <c r="F572" s="13">
        <v>42791.524351851855</v>
      </c>
      <c r="G572" s="13">
        <f t="shared" si="26"/>
        <v>9.8842592633445747E-3</v>
      </c>
    </row>
    <row r="573" spans="1:7" x14ac:dyDescent="0.35">
      <c r="A573" s="1" t="s">
        <v>135</v>
      </c>
      <c r="B573" s="1" t="s">
        <v>92</v>
      </c>
      <c r="C573" t="str">
        <f t="shared" si="24"/>
        <v>W 16 St &amp; The High Line to W 13 St &amp; Hudson St</v>
      </c>
      <c r="D573" s="13">
        <v>42757.62059027778</v>
      </c>
      <c r="E573" s="12" t="str">
        <f t="shared" si="25"/>
        <v>22-01-2017</v>
      </c>
      <c r="F573" s="13">
        <v>42757.624236111114</v>
      </c>
      <c r="G573" s="13">
        <f t="shared" si="26"/>
        <v>3.645833334303461E-3</v>
      </c>
    </row>
    <row r="574" spans="1:7" x14ac:dyDescent="0.35">
      <c r="A574" s="1" t="s">
        <v>436</v>
      </c>
      <c r="B574" s="1" t="s">
        <v>307</v>
      </c>
      <c r="C574" t="str">
        <f t="shared" si="24"/>
        <v>47 Ave &amp; 31 St to 46 Ave &amp; 5 St</v>
      </c>
      <c r="D574" s="13">
        <v>42830.644513888888</v>
      </c>
      <c r="E574" s="12" t="str">
        <f t="shared" si="25"/>
        <v>05-04-2017</v>
      </c>
      <c r="F574" s="13">
        <v>42830.658541666664</v>
      </c>
      <c r="G574" s="13">
        <f t="shared" si="26"/>
        <v>1.4027777775481809E-2</v>
      </c>
    </row>
    <row r="575" spans="1:7" x14ac:dyDescent="0.35">
      <c r="A575" s="1" t="s">
        <v>174</v>
      </c>
      <c r="B575" s="1" t="s">
        <v>437</v>
      </c>
      <c r="C575" t="str">
        <f t="shared" si="24"/>
        <v>E 47 St &amp; 2 Ave to Broadway &amp; W 39 St</v>
      </c>
      <c r="D575" s="13">
        <v>42741.483564814815</v>
      </c>
      <c r="E575" s="12" t="str">
        <f t="shared" si="25"/>
        <v>06-01-2017</v>
      </c>
      <c r="F575" s="13">
        <v>42741.487581018519</v>
      </c>
      <c r="G575" s="13">
        <f t="shared" si="26"/>
        <v>4.016203703940846E-3</v>
      </c>
    </row>
    <row r="576" spans="1:7" x14ac:dyDescent="0.35">
      <c r="A576" s="1" t="s">
        <v>40</v>
      </c>
      <c r="B576" s="1" t="s">
        <v>191</v>
      </c>
      <c r="C576" t="str">
        <f t="shared" si="24"/>
        <v>Bushwick Ave &amp; Powers St to York St &amp; Jay St</v>
      </c>
      <c r="D576" s="13">
        <v>42760.343541666669</v>
      </c>
      <c r="E576" s="12" t="str">
        <f t="shared" si="25"/>
        <v>25-01-2017</v>
      </c>
      <c r="F576" s="13">
        <v>42760.348333333335</v>
      </c>
      <c r="G576" s="13">
        <f t="shared" si="26"/>
        <v>4.7916666662786156E-3</v>
      </c>
    </row>
    <row r="577" spans="1:7" x14ac:dyDescent="0.35">
      <c r="A577" s="1" t="s">
        <v>326</v>
      </c>
      <c r="B577" s="1" t="s">
        <v>438</v>
      </c>
      <c r="C577" t="str">
        <f t="shared" si="24"/>
        <v>E 2 St &amp; Avenue B to E 9 St &amp; Avenue C</v>
      </c>
      <c r="D577" s="13">
        <v>42736.767013888886</v>
      </c>
      <c r="E577" s="12" t="str">
        <f t="shared" si="25"/>
        <v>01-01-2017</v>
      </c>
      <c r="F577" s="13">
        <v>42736.78806712963</v>
      </c>
      <c r="G577" s="13">
        <f t="shared" si="26"/>
        <v>2.1053240743640345E-2</v>
      </c>
    </row>
    <row r="578" spans="1:7" x14ac:dyDescent="0.35">
      <c r="A578" s="1" t="s">
        <v>183</v>
      </c>
      <c r="B578" s="1" t="s">
        <v>200</v>
      </c>
      <c r="C578" t="str">
        <f t="shared" si="24"/>
        <v>E 6 St &amp; Avenue B to Henry St &amp; Grand St</v>
      </c>
      <c r="D578" s="13">
        <v>42796.789618055554</v>
      </c>
      <c r="E578" s="12" t="str">
        <f t="shared" si="25"/>
        <v>02-03-2017</v>
      </c>
      <c r="F578" s="13">
        <v>42796.79146990741</v>
      </c>
      <c r="G578" s="13">
        <f t="shared" si="26"/>
        <v>1.8518518554628827E-3</v>
      </c>
    </row>
    <row r="579" spans="1:7" x14ac:dyDescent="0.35">
      <c r="A579" s="1" t="s">
        <v>312</v>
      </c>
      <c r="B579" s="1" t="s">
        <v>130</v>
      </c>
      <c r="C579" t="str">
        <f t="shared" ref="C579:C642" si="27">CONCATENATE(A579, " ", "to"," ", B579)</f>
        <v>W 13 St &amp; 6 Ave to E 14 St &amp; Avenue B</v>
      </c>
      <c r="D579" s="13">
        <v>42905.31689814815</v>
      </c>
      <c r="E579" s="12" t="str">
        <f t="shared" ref="E579:E642" si="28">TEXT(DATEVALUE(TEXT(D579,"dd-mm-yyy")),"DD-MM-YYY")</f>
        <v>19-06-2017</v>
      </c>
      <c r="F579" s="13">
        <v>42905.322627314818</v>
      </c>
      <c r="G579" s="13">
        <f t="shared" ref="G579:G642" si="29">F579-D579</f>
        <v>5.7291666671517305E-3</v>
      </c>
    </row>
    <row r="580" spans="1:7" x14ac:dyDescent="0.35">
      <c r="A580" s="1" t="s">
        <v>27</v>
      </c>
      <c r="B580" s="1" t="s">
        <v>320</v>
      </c>
      <c r="C580" t="str">
        <f t="shared" si="27"/>
        <v>Central Park S &amp; 6 Ave to 5 Ave &amp; E 78 St</v>
      </c>
      <c r="D580" s="13">
        <v>42754.734803240739</v>
      </c>
      <c r="E580" s="12" t="str">
        <f t="shared" si="28"/>
        <v>19-01-2017</v>
      </c>
      <c r="F580" s="13">
        <v>42754.742418981485</v>
      </c>
      <c r="G580" s="13">
        <f t="shared" si="29"/>
        <v>7.6157407456776127E-3</v>
      </c>
    </row>
    <row r="581" spans="1:7" x14ac:dyDescent="0.35">
      <c r="A581" s="1" t="s">
        <v>205</v>
      </c>
      <c r="B581" s="1" t="s">
        <v>408</v>
      </c>
      <c r="C581" t="str">
        <f t="shared" si="27"/>
        <v>Amsterdam Ave &amp; W 79 St to W 95 St &amp; Broadway</v>
      </c>
      <c r="D581" s="13">
        <v>42858.376192129632</v>
      </c>
      <c r="E581" s="12" t="str">
        <f t="shared" si="28"/>
        <v>03-05-2017</v>
      </c>
      <c r="F581" s="13">
        <v>42858.395219907405</v>
      </c>
      <c r="G581" s="13">
        <f t="shared" si="29"/>
        <v>1.9027777772862464E-2</v>
      </c>
    </row>
    <row r="582" spans="1:7" x14ac:dyDescent="0.35">
      <c r="A582" s="1" t="s">
        <v>185</v>
      </c>
      <c r="B582" s="1" t="s">
        <v>82</v>
      </c>
      <c r="C582" t="str">
        <f t="shared" si="27"/>
        <v>11 Ave &amp; W 27 St to 8 Ave &amp; W 31 St</v>
      </c>
      <c r="D582" s="13">
        <v>42848.591689814813</v>
      </c>
      <c r="E582" s="12" t="str">
        <f t="shared" si="28"/>
        <v>23-04-2017</v>
      </c>
      <c r="F582" s="13">
        <v>42848.593680555554</v>
      </c>
      <c r="G582" s="13">
        <f t="shared" si="29"/>
        <v>1.9907407404389232E-3</v>
      </c>
    </row>
    <row r="583" spans="1:7" x14ac:dyDescent="0.35">
      <c r="A583" s="1" t="s">
        <v>61</v>
      </c>
      <c r="B583" s="1" t="s">
        <v>211</v>
      </c>
      <c r="C583" t="str">
        <f t="shared" si="27"/>
        <v>Great Jones St to Division St &amp; Bowery</v>
      </c>
      <c r="D583" s="13">
        <v>42887.545312499999</v>
      </c>
      <c r="E583" s="12" t="str">
        <f t="shared" si="28"/>
        <v>01-06-2017</v>
      </c>
      <c r="F583" s="13">
        <v>42887.549895833334</v>
      </c>
      <c r="G583" s="13">
        <f t="shared" si="29"/>
        <v>4.5833333351765759E-3</v>
      </c>
    </row>
    <row r="584" spans="1:7" x14ac:dyDescent="0.35">
      <c r="A584" s="1" t="s">
        <v>82</v>
      </c>
      <c r="B584" s="1" t="s">
        <v>48</v>
      </c>
      <c r="C584" t="str">
        <f t="shared" si="27"/>
        <v>8 Ave &amp; W 31 St to W 22 St &amp; 8 Ave</v>
      </c>
      <c r="D584" s="13">
        <v>42800.27820601852</v>
      </c>
      <c r="E584" s="12" t="str">
        <f t="shared" si="28"/>
        <v>06-03-2017</v>
      </c>
      <c r="F584" s="13">
        <v>42800.287731481483</v>
      </c>
      <c r="G584" s="13">
        <f t="shared" si="29"/>
        <v>9.5254629632108845E-3</v>
      </c>
    </row>
    <row r="585" spans="1:7" x14ac:dyDescent="0.35">
      <c r="A585" s="1" t="s">
        <v>247</v>
      </c>
      <c r="B585" s="1" t="s">
        <v>397</v>
      </c>
      <c r="C585" t="str">
        <f t="shared" si="27"/>
        <v>West Thames St to Water - Whitehall Plaza</v>
      </c>
      <c r="D585" s="13">
        <v>42848.768043981479</v>
      </c>
      <c r="E585" s="12" t="str">
        <f t="shared" si="28"/>
        <v>23-04-2017</v>
      </c>
      <c r="F585" s="13">
        <v>42848.780381944445</v>
      </c>
      <c r="G585" s="13">
        <f t="shared" si="29"/>
        <v>1.2337962965830229E-2</v>
      </c>
    </row>
    <row r="586" spans="1:7" x14ac:dyDescent="0.35">
      <c r="A586" s="1" t="s">
        <v>186</v>
      </c>
      <c r="B586" s="1" t="s">
        <v>83</v>
      </c>
      <c r="C586" t="str">
        <f t="shared" si="27"/>
        <v>E 23 St &amp; 1 Ave to Broadway &amp; E 22 St</v>
      </c>
      <c r="D586" s="13">
        <v>42888.543240740742</v>
      </c>
      <c r="E586" s="12" t="str">
        <f t="shared" si="28"/>
        <v>02-06-2017</v>
      </c>
      <c r="F586" s="13">
        <v>42888.549791666665</v>
      </c>
      <c r="G586" s="13">
        <f t="shared" si="29"/>
        <v>6.5509259220561944E-3</v>
      </c>
    </row>
    <row r="587" spans="1:7" x14ac:dyDescent="0.35">
      <c r="A587" s="1" t="s">
        <v>154</v>
      </c>
      <c r="B587" s="1" t="s">
        <v>139</v>
      </c>
      <c r="C587" t="str">
        <f t="shared" si="27"/>
        <v>8 Ave &amp; W 33 St to 1 Ave &amp; E 16 St</v>
      </c>
      <c r="D587" s="13">
        <v>42908.792233796295</v>
      </c>
      <c r="E587" s="12" t="str">
        <f t="shared" si="28"/>
        <v>22-06-2017</v>
      </c>
      <c r="F587" s="13">
        <v>42908.796527777777</v>
      </c>
      <c r="G587" s="13">
        <f t="shared" si="29"/>
        <v>4.2939814811688848E-3</v>
      </c>
    </row>
    <row r="588" spans="1:7" x14ac:dyDescent="0.35">
      <c r="A588" s="1" t="s">
        <v>274</v>
      </c>
      <c r="B588" s="1" t="s">
        <v>52</v>
      </c>
      <c r="C588" t="str">
        <f t="shared" si="27"/>
        <v>W 18 St &amp; 6 Ave to Washington Pl &amp; Broadway</v>
      </c>
      <c r="D588" s="13">
        <v>42908.502372685187</v>
      </c>
      <c r="E588" s="12" t="str">
        <f t="shared" si="28"/>
        <v>22-06-2017</v>
      </c>
      <c r="F588" s="13">
        <v>42908.511145833334</v>
      </c>
      <c r="G588" s="13">
        <f t="shared" si="29"/>
        <v>8.7731481471564621E-3</v>
      </c>
    </row>
    <row r="589" spans="1:7" x14ac:dyDescent="0.35">
      <c r="A589" s="1" t="s">
        <v>139</v>
      </c>
      <c r="B589" s="1" t="s">
        <v>37</v>
      </c>
      <c r="C589" t="str">
        <f t="shared" si="27"/>
        <v>1 Ave &amp; E 16 St to 1 Ave &amp; E 68 St</v>
      </c>
      <c r="D589" s="13">
        <v>42882.782037037039</v>
      </c>
      <c r="E589" s="12" t="str">
        <f t="shared" si="28"/>
        <v>27-05-2017</v>
      </c>
      <c r="F589" s="13">
        <v>42882.78633101852</v>
      </c>
      <c r="G589" s="13">
        <f t="shared" si="29"/>
        <v>4.2939814811688848E-3</v>
      </c>
    </row>
    <row r="590" spans="1:7" x14ac:dyDescent="0.35">
      <c r="A590" s="1" t="s">
        <v>274</v>
      </c>
      <c r="B590" s="1" t="s">
        <v>259</v>
      </c>
      <c r="C590" t="str">
        <f t="shared" si="27"/>
        <v>W 18 St &amp; 6 Ave to E 20 St &amp; 2 Ave</v>
      </c>
      <c r="D590" s="13">
        <v>42807.349756944444</v>
      </c>
      <c r="E590" s="12" t="str">
        <f t="shared" si="28"/>
        <v>13-03-2017</v>
      </c>
      <c r="F590" s="13">
        <v>42807.354189814818</v>
      </c>
      <c r="G590" s="13">
        <f t="shared" si="29"/>
        <v>4.432870373420883E-3</v>
      </c>
    </row>
    <row r="591" spans="1:7" x14ac:dyDescent="0.35">
      <c r="A591" s="1" t="s">
        <v>60</v>
      </c>
      <c r="B591" s="1" t="s">
        <v>363</v>
      </c>
      <c r="C591" t="str">
        <f t="shared" si="27"/>
        <v>W 38 St &amp; 8 Ave to W 27 St &amp; 7 Ave</v>
      </c>
      <c r="D591" s="13">
        <v>42913.642233796294</v>
      </c>
      <c r="E591" s="12" t="str">
        <f t="shared" si="28"/>
        <v>27-06-2017</v>
      </c>
      <c r="F591" s="13">
        <v>42913.646736111114</v>
      </c>
      <c r="G591" s="13">
        <f t="shared" si="29"/>
        <v>4.5023148195468821E-3</v>
      </c>
    </row>
    <row r="592" spans="1:7" x14ac:dyDescent="0.35">
      <c r="A592" s="1" t="s">
        <v>208</v>
      </c>
      <c r="B592" s="1" t="s">
        <v>439</v>
      </c>
      <c r="C592" t="str">
        <f t="shared" si="27"/>
        <v>Central Park West &amp; W 72 St to E 97 St &amp; Madison Ave</v>
      </c>
      <c r="D592" s="13">
        <v>42885.734039351853</v>
      </c>
      <c r="E592" s="12" t="str">
        <f t="shared" si="28"/>
        <v>30-05-2017</v>
      </c>
      <c r="F592" s="13">
        <v>42885.744745370372</v>
      </c>
      <c r="G592" s="13">
        <f t="shared" si="29"/>
        <v>1.0706018518249039E-2</v>
      </c>
    </row>
    <row r="593" spans="1:7" x14ac:dyDescent="0.35">
      <c r="A593" s="1" t="s">
        <v>143</v>
      </c>
      <c r="B593" s="1" t="s">
        <v>358</v>
      </c>
      <c r="C593" t="str">
        <f t="shared" si="27"/>
        <v>Greenwich Ave &amp; 8 Ave to W 26 St &amp; 10 Ave</v>
      </c>
      <c r="D593" s="13">
        <v>42804.75640046296</v>
      </c>
      <c r="E593" s="12" t="str">
        <f t="shared" si="28"/>
        <v>10-03-2017</v>
      </c>
      <c r="F593" s="13">
        <v>42804.76059027778</v>
      </c>
      <c r="G593" s="13">
        <f t="shared" si="29"/>
        <v>4.1898148192558438E-3</v>
      </c>
    </row>
    <row r="594" spans="1:7" x14ac:dyDescent="0.35">
      <c r="A594" s="1" t="s">
        <v>380</v>
      </c>
      <c r="B594" s="1" t="s">
        <v>143</v>
      </c>
      <c r="C594" t="str">
        <f t="shared" si="27"/>
        <v>E 20 St &amp; Park Ave to Greenwich Ave &amp; 8 Ave</v>
      </c>
      <c r="D594" s="13">
        <v>42885.665347222224</v>
      </c>
      <c r="E594" s="12" t="str">
        <f t="shared" si="28"/>
        <v>30-05-2017</v>
      </c>
      <c r="F594" s="13">
        <v>42885.675833333335</v>
      </c>
      <c r="G594" s="13">
        <f t="shared" si="29"/>
        <v>1.0486111110367347E-2</v>
      </c>
    </row>
    <row r="595" spans="1:7" x14ac:dyDescent="0.35">
      <c r="A595" s="1" t="s">
        <v>27</v>
      </c>
      <c r="B595" s="1" t="s">
        <v>360</v>
      </c>
      <c r="C595" t="str">
        <f t="shared" si="27"/>
        <v>Central Park S &amp; 6 Ave to Central Park West &amp; W 68 St</v>
      </c>
      <c r="D595" s="13">
        <v>42747.625486111108</v>
      </c>
      <c r="E595" s="12" t="str">
        <f t="shared" si="28"/>
        <v>12-01-2017</v>
      </c>
      <c r="F595" s="13">
        <v>42747.631643518522</v>
      </c>
      <c r="G595" s="13">
        <f t="shared" si="29"/>
        <v>6.1574074134114198E-3</v>
      </c>
    </row>
    <row r="596" spans="1:7" x14ac:dyDescent="0.35">
      <c r="A596" s="1" t="s">
        <v>353</v>
      </c>
      <c r="B596" s="1" t="s">
        <v>316</v>
      </c>
      <c r="C596" t="str">
        <f t="shared" si="27"/>
        <v>W 25 St &amp; 6 Ave to E 27 St &amp; 1 Ave</v>
      </c>
      <c r="D596" s="13">
        <v>42758.728194444448</v>
      </c>
      <c r="E596" s="12" t="str">
        <f t="shared" si="28"/>
        <v>23-01-2017</v>
      </c>
      <c r="F596" s="13">
        <v>42758.744305555556</v>
      </c>
      <c r="G596" s="13">
        <f t="shared" si="29"/>
        <v>1.6111111108330078E-2</v>
      </c>
    </row>
    <row r="597" spans="1:7" x14ac:dyDescent="0.35">
      <c r="A597" s="1" t="s">
        <v>78</v>
      </c>
      <c r="B597" s="1" t="s">
        <v>146</v>
      </c>
      <c r="C597" t="str">
        <f t="shared" si="27"/>
        <v>Bayard St &amp; Baxter St to E 33 St &amp; 2 Ave</v>
      </c>
      <c r="D597" s="13">
        <v>42820.516458333332</v>
      </c>
      <c r="E597" s="12" t="str">
        <f t="shared" si="28"/>
        <v>26-03-2017</v>
      </c>
      <c r="F597" s="13">
        <v>42820.539618055554</v>
      </c>
      <c r="G597" s="13">
        <f t="shared" si="29"/>
        <v>2.3159722222771961E-2</v>
      </c>
    </row>
    <row r="598" spans="1:7" x14ac:dyDescent="0.35">
      <c r="A598" s="1" t="s">
        <v>239</v>
      </c>
      <c r="B598" s="1" t="s">
        <v>78</v>
      </c>
      <c r="C598" t="str">
        <f t="shared" si="27"/>
        <v>E 7 St &amp; Avenue A to Bayard St &amp; Baxter St</v>
      </c>
      <c r="D598" s="13">
        <v>42909.5309375</v>
      </c>
      <c r="E598" s="12" t="str">
        <f t="shared" si="28"/>
        <v>23-06-2017</v>
      </c>
      <c r="F598" s="13">
        <v>42909.536238425928</v>
      </c>
      <c r="G598" s="13">
        <f t="shared" si="29"/>
        <v>5.3009259281679988E-3</v>
      </c>
    </row>
    <row r="599" spans="1:7" x14ac:dyDescent="0.35">
      <c r="A599" s="1" t="s">
        <v>185</v>
      </c>
      <c r="B599" s="1" t="s">
        <v>142</v>
      </c>
      <c r="C599" t="str">
        <f t="shared" si="27"/>
        <v>11 Ave &amp; W 27 St to E 10 St &amp; Avenue A</v>
      </c>
      <c r="D599" s="13">
        <v>42880.333634259259</v>
      </c>
      <c r="E599" s="12" t="str">
        <f t="shared" si="28"/>
        <v>25-05-2017</v>
      </c>
      <c r="F599" s="13">
        <v>42880.340104166666</v>
      </c>
      <c r="G599" s="13">
        <f t="shared" si="29"/>
        <v>6.4699074064265005E-3</v>
      </c>
    </row>
    <row r="600" spans="1:7" x14ac:dyDescent="0.35">
      <c r="A600" s="1" t="s">
        <v>164</v>
      </c>
      <c r="B600" s="1" t="s">
        <v>309</v>
      </c>
      <c r="C600" t="str">
        <f t="shared" si="27"/>
        <v>E 51 St &amp; 1 Ave to E 81 St &amp; York Ave</v>
      </c>
      <c r="D600" s="13">
        <v>42836.733923611115</v>
      </c>
      <c r="E600" s="12" t="str">
        <f t="shared" si="28"/>
        <v>11-04-2017</v>
      </c>
      <c r="F600" s="13">
        <v>42836.737141203703</v>
      </c>
      <c r="G600" s="13">
        <f t="shared" si="29"/>
        <v>3.2175925880437717E-3</v>
      </c>
    </row>
    <row r="601" spans="1:7" x14ac:dyDescent="0.35">
      <c r="A601" s="1" t="s">
        <v>202</v>
      </c>
      <c r="B601" s="1" t="s">
        <v>427</v>
      </c>
      <c r="C601" t="str">
        <f t="shared" si="27"/>
        <v>South St &amp; Gouverneur Ln to South St &amp; Whitehall St</v>
      </c>
      <c r="D601" s="13">
        <v>42747.656574074077</v>
      </c>
      <c r="E601" s="12" t="str">
        <f t="shared" si="28"/>
        <v>12-01-2017</v>
      </c>
      <c r="F601" s="13">
        <v>42747.664641203701</v>
      </c>
      <c r="G601" s="13">
        <f t="shared" si="29"/>
        <v>8.067129623668734E-3</v>
      </c>
    </row>
    <row r="602" spans="1:7" x14ac:dyDescent="0.35">
      <c r="A602" s="1" t="s">
        <v>137</v>
      </c>
      <c r="B602" s="1" t="s">
        <v>341</v>
      </c>
      <c r="C602" t="str">
        <f t="shared" si="27"/>
        <v>Myrtle Ave &amp; Lewis Ave to Clinton Ave &amp; Myrtle Ave</v>
      </c>
      <c r="D602" s="13">
        <v>42807.401319444441</v>
      </c>
      <c r="E602" s="12" t="str">
        <f t="shared" si="28"/>
        <v>13-03-2017</v>
      </c>
      <c r="F602" s="13">
        <v>42807.413784722223</v>
      </c>
      <c r="G602" s="13">
        <f t="shared" si="29"/>
        <v>1.2465277781302575E-2</v>
      </c>
    </row>
    <row r="603" spans="1:7" x14ac:dyDescent="0.35">
      <c r="A603" s="1" t="s">
        <v>133</v>
      </c>
      <c r="B603" s="1" t="s">
        <v>336</v>
      </c>
      <c r="C603" t="str">
        <f t="shared" si="27"/>
        <v>Broadway &amp; W 51 St to Central Park W &amp; W 96 St</v>
      </c>
      <c r="D603" s="13">
        <v>42792.690150462964</v>
      </c>
      <c r="E603" s="12" t="str">
        <f t="shared" si="28"/>
        <v>26-02-2017</v>
      </c>
      <c r="F603" s="13">
        <v>42792.720081018517</v>
      </c>
      <c r="G603" s="13">
        <f t="shared" si="29"/>
        <v>2.9930555552709848E-2</v>
      </c>
    </row>
    <row r="604" spans="1:7" x14ac:dyDescent="0.35">
      <c r="A604" s="1" t="s">
        <v>230</v>
      </c>
      <c r="B604" s="1" t="s">
        <v>145</v>
      </c>
      <c r="C604" t="str">
        <f t="shared" si="27"/>
        <v>Murray St &amp; West St to South End Ave &amp; Liberty St</v>
      </c>
      <c r="D604" s="13">
        <v>42740.748356481483</v>
      </c>
      <c r="E604" s="12" t="str">
        <f t="shared" si="28"/>
        <v>05-01-2017</v>
      </c>
      <c r="F604" s="13">
        <v>42740.763506944444</v>
      </c>
      <c r="G604" s="13">
        <f t="shared" si="29"/>
        <v>1.5150462961173616E-2</v>
      </c>
    </row>
    <row r="605" spans="1:7" x14ac:dyDescent="0.35">
      <c r="A605" s="1" t="s">
        <v>115</v>
      </c>
      <c r="B605" s="1" t="s">
        <v>366</v>
      </c>
      <c r="C605" t="str">
        <f t="shared" si="27"/>
        <v>Spruce St &amp; Nassau St to E 11 St &amp; 1 Ave</v>
      </c>
      <c r="D605" s="13">
        <v>42821.787708333337</v>
      </c>
      <c r="E605" s="12" t="str">
        <f t="shared" si="28"/>
        <v>27-03-2017</v>
      </c>
      <c r="F605" s="13">
        <v>42821.799641203703</v>
      </c>
      <c r="G605" s="13">
        <f t="shared" si="29"/>
        <v>1.1932870365853887E-2</v>
      </c>
    </row>
    <row r="606" spans="1:7" x14ac:dyDescent="0.35">
      <c r="A606" s="1" t="s">
        <v>255</v>
      </c>
      <c r="B606" s="1" t="s">
        <v>82</v>
      </c>
      <c r="C606" t="str">
        <f t="shared" si="27"/>
        <v>W 31 St &amp; 7 Ave to 8 Ave &amp; W 31 St</v>
      </c>
      <c r="D606" s="13">
        <v>42850.36341435185</v>
      </c>
      <c r="E606" s="12" t="str">
        <f t="shared" si="28"/>
        <v>25-04-2017</v>
      </c>
      <c r="F606" s="13">
        <v>42850.365254629629</v>
      </c>
      <c r="G606" s="13">
        <f t="shared" si="29"/>
        <v>1.8402777786832303E-3</v>
      </c>
    </row>
    <row r="607" spans="1:7" x14ac:dyDescent="0.35">
      <c r="A607" s="1" t="s">
        <v>71</v>
      </c>
      <c r="B607" s="1" t="s">
        <v>10</v>
      </c>
      <c r="C607" t="str">
        <f t="shared" si="27"/>
        <v>Rivington St &amp; Chrystie St to W Broadway &amp; Spring St</v>
      </c>
      <c r="D607" s="13">
        <v>42767.307071759256</v>
      </c>
      <c r="E607" s="12" t="str">
        <f t="shared" si="28"/>
        <v>01-02-2017</v>
      </c>
      <c r="F607" s="13">
        <v>42767.316076388888</v>
      </c>
      <c r="G607" s="13">
        <f t="shared" si="29"/>
        <v>9.0046296318178065E-3</v>
      </c>
    </row>
    <row r="608" spans="1:7" x14ac:dyDescent="0.35">
      <c r="A608" s="1" t="s">
        <v>182</v>
      </c>
      <c r="B608" s="1" t="s">
        <v>44</v>
      </c>
      <c r="C608" t="str">
        <f t="shared" si="27"/>
        <v>Bus Slip &amp; State St to E 2 St &amp; Avenue C</v>
      </c>
      <c r="D608" s="13">
        <v>42832.749803240738</v>
      </c>
      <c r="E608" s="12" t="str">
        <f t="shared" si="28"/>
        <v>07-04-2017</v>
      </c>
      <c r="F608" s="13">
        <v>42832.760659722226</v>
      </c>
      <c r="G608" s="13">
        <f t="shared" si="29"/>
        <v>1.0856481487280689E-2</v>
      </c>
    </row>
    <row r="609" spans="1:7" x14ac:dyDescent="0.35">
      <c r="A609" s="1" t="s">
        <v>121</v>
      </c>
      <c r="B609" s="1" t="s">
        <v>290</v>
      </c>
      <c r="C609" t="str">
        <f t="shared" si="27"/>
        <v>Pier 40 - Hudson River Park to Hudson St &amp; Reade St</v>
      </c>
      <c r="D609" s="13">
        <v>42901.362280092595</v>
      </c>
      <c r="E609" s="12" t="str">
        <f t="shared" si="28"/>
        <v>15-06-2017</v>
      </c>
      <c r="F609" s="13">
        <v>42901.375717592593</v>
      </c>
      <c r="G609" s="13">
        <f t="shared" si="29"/>
        <v>1.3437499997962732E-2</v>
      </c>
    </row>
    <row r="610" spans="1:7" x14ac:dyDescent="0.35">
      <c r="A610" s="1" t="s">
        <v>279</v>
      </c>
      <c r="B610" s="1" t="s">
        <v>245</v>
      </c>
      <c r="C610" t="str">
        <f t="shared" si="27"/>
        <v>Clermont Ave &amp; Lafayette Ave to Metropolitan Ave &amp; Bedford Ave</v>
      </c>
      <c r="D610" s="13">
        <v>42763.891273148147</v>
      </c>
      <c r="E610" s="12" t="str">
        <f t="shared" si="28"/>
        <v>28-01-2017</v>
      </c>
      <c r="F610" s="13">
        <v>42763.898634259262</v>
      </c>
      <c r="G610" s="13">
        <f t="shared" si="29"/>
        <v>7.3611111147329211E-3</v>
      </c>
    </row>
    <row r="611" spans="1:7" x14ac:dyDescent="0.35">
      <c r="A611" s="1" t="s">
        <v>373</v>
      </c>
      <c r="B611" s="1" t="s">
        <v>183</v>
      </c>
      <c r="C611" t="str">
        <f t="shared" si="27"/>
        <v>W 21 St &amp; 6 Ave to E 6 St &amp; Avenue B</v>
      </c>
      <c r="D611" s="13">
        <v>42871.908252314817</v>
      </c>
      <c r="E611" s="12" t="str">
        <f t="shared" si="28"/>
        <v>16-05-2017</v>
      </c>
      <c r="F611" s="13">
        <v>42871.909756944442</v>
      </c>
      <c r="G611" s="13">
        <f t="shared" si="29"/>
        <v>1.5046296248328872E-3</v>
      </c>
    </row>
    <row r="612" spans="1:7" x14ac:dyDescent="0.35">
      <c r="A612" s="1" t="s">
        <v>38</v>
      </c>
      <c r="B612" s="1" t="s">
        <v>156</v>
      </c>
      <c r="C612" t="str">
        <f t="shared" si="27"/>
        <v>E 47 St &amp; Park Ave to Broadway &amp; W 58 St</v>
      </c>
      <c r="D612" s="13">
        <v>42791.51053240741</v>
      </c>
      <c r="E612" s="12" t="str">
        <f t="shared" si="28"/>
        <v>25-02-2017</v>
      </c>
      <c r="F612" s="13">
        <v>42791.513402777775</v>
      </c>
      <c r="G612" s="13">
        <f t="shared" si="29"/>
        <v>2.8703703646897338E-3</v>
      </c>
    </row>
    <row r="613" spans="1:7" x14ac:dyDescent="0.35">
      <c r="A613" s="1" t="s">
        <v>296</v>
      </c>
      <c r="B613" s="1" t="s">
        <v>252</v>
      </c>
      <c r="C613" t="str">
        <f t="shared" si="27"/>
        <v>W 82 St &amp; Central Park West to W 88 St &amp; West End Ave</v>
      </c>
      <c r="D613" s="13">
        <v>42910.523229166669</v>
      </c>
      <c r="E613" s="12" t="str">
        <f t="shared" si="28"/>
        <v>24-06-2017</v>
      </c>
      <c r="F613" s="13">
        <v>42910.54042824074</v>
      </c>
      <c r="G613" s="13">
        <f t="shared" si="29"/>
        <v>1.7199074070958886E-2</v>
      </c>
    </row>
    <row r="614" spans="1:7" x14ac:dyDescent="0.35">
      <c r="A614" s="1" t="s">
        <v>62</v>
      </c>
      <c r="B614" s="1" t="s">
        <v>254</v>
      </c>
      <c r="C614" t="str">
        <f t="shared" si="27"/>
        <v>W 43 St &amp; 10 Ave to Pershing Square North</v>
      </c>
      <c r="D614" s="13">
        <v>42819.753576388888</v>
      </c>
      <c r="E614" s="12" t="str">
        <f t="shared" si="28"/>
        <v>25-03-2017</v>
      </c>
      <c r="F614" s="13">
        <v>42819.763101851851</v>
      </c>
      <c r="G614" s="13">
        <f t="shared" si="29"/>
        <v>9.5254629632108845E-3</v>
      </c>
    </row>
    <row r="615" spans="1:7" x14ac:dyDescent="0.35">
      <c r="A615" s="1" t="s">
        <v>440</v>
      </c>
      <c r="B615" s="1" t="s">
        <v>87</v>
      </c>
      <c r="C615" t="str">
        <f t="shared" si="27"/>
        <v>Smith St &amp; 9 St to Fulton St &amp; Clermont Ave</v>
      </c>
      <c r="D615" s="13">
        <v>42871.68445601852</v>
      </c>
      <c r="E615" s="12" t="str">
        <f t="shared" si="28"/>
        <v>16-05-2017</v>
      </c>
      <c r="F615" s="13">
        <v>42871.704282407409</v>
      </c>
      <c r="G615" s="13">
        <f t="shared" si="29"/>
        <v>1.9826388888759539E-2</v>
      </c>
    </row>
    <row r="616" spans="1:7" x14ac:dyDescent="0.35">
      <c r="A616" s="1" t="s">
        <v>345</v>
      </c>
      <c r="B616" s="1" t="s">
        <v>362</v>
      </c>
      <c r="C616" t="str">
        <f t="shared" si="27"/>
        <v>Lexington Ave &amp; E 24 St to Broadway &amp; W 41 St</v>
      </c>
      <c r="D616" s="13">
        <v>42893.544409722221</v>
      </c>
      <c r="E616" s="12" t="str">
        <f t="shared" si="28"/>
        <v>07-06-2017</v>
      </c>
      <c r="F616" s="13">
        <v>42893.553136574075</v>
      </c>
      <c r="G616" s="13">
        <f t="shared" si="29"/>
        <v>8.7268518545897678E-3</v>
      </c>
    </row>
    <row r="617" spans="1:7" x14ac:dyDescent="0.35">
      <c r="A617" s="1" t="s">
        <v>106</v>
      </c>
      <c r="B617" s="1" t="s">
        <v>366</v>
      </c>
      <c r="C617" t="str">
        <f t="shared" si="27"/>
        <v>E 39 St &amp; 3 Ave to E 11 St &amp; 1 Ave</v>
      </c>
      <c r="D617" s="13">
        <v>42788.346967592595</v>
      </c>
      <c r="E617" s="12" t="str">
        <f t="shared" si="28"/>
        <v>22-02-2017</v>
      </c>
      <c r="F617" s="13">
        <v>42788.354895833334</v>
      </c>
      <c r="G617" s="13">
        <f t="shared" si="29"/>
        <v>7.9282407386926934E-3</v>
      </c>
    </row>
    <row r="618" spans="1:7" x14ac:dyDescent="0.35">
      <c r="A618" s="1" t="s">
        <v>140</v>
      </c>
      <c r="B618" s="1" t="s">
        <v>81</v>
      </c>
      <c r="C618" t="str">
        <f t="shared" si="27"/>
        <v>E 16 St &amp; 5 Ave to Perry St &amp; Bleecker St</v>
      </c>
      <c r="D618" s="13">
        <v>42832.43476851852</v>
      </c>
      <c r="E618" s="12" t="str">
        <f t="shared" si="28"/>
        <v>07-04-2017</v>
      </c>
      <c r="F618" s="13">
        <v>42832.43949074074</v>
      </c>
      <c r="G618" s="13">
        <f t="shared" si="29"/>
        <v>4.7222222201526165E-3</v>
      </c>
    </row>
    <row r="619" spans="1:7" x14ac:dyDescent="0.35">
      <c r="A619" s="1" t="s">
        <v>78</v>
      </c>
      <c r="B619" s="1" t="s">
        <v>108</v>
      </c>
      <c r="C619" t="str">
        <f t="shared" si="27"/>
        <v>Bayard St &amp; Baxter St to Vesey Pl &amp; River Terrace</v>
      </c>
      <c r="D619" s="13">
        <v>42905.289212962962</v>
      </c>
      <c r="E619" s="12" t="str">
        <f t="shared" si="28"/>
        <v>19-06-2017</v>
      </c>
      <c r="F619" s="13">
        <v>42905.294895833336</v>
      </c>
      <c r="G619" s="13">
        <f t="shared" si="29"/>
        <v>5.6828703745850362E-3</v>
      </c>
    </row>
    <row r="620" spans="1:7" x14ac:dyDescent="0.35">
      <c r="A620" s="1" t="s">
        <v>312</v>
      </c>
      <c r="B620" s="1" t="s">
        <v>169</v>
      </c>
      <c r="C620" t="str">
        <f t="shared" si="27"/>
        <v>W 13 St &amp; 6 Ave to W 52 St &amp; 6 Ave</v>
      </c>
      <c r="D620" s="13">
        <v>42832.664826388886</v>
      </c>
      <c r="E620" s="12" t="str">
        <f t="shared" si="28"/>
        <v>07-04-2017</v>
      </c>
      <c r="F620" s="13">
        <v>42832.67863425926</v>
      </c>
      <c r="G620" s="13">
        <f t="shared" si="29"/>
        <v>1.3807870374876074E-2</v>
      </c>
    </row>
    <row r="621" spans="1:7" x14ac:dyDescent="0.35">
      <c r="A621" s="1" t="s">
        <v>227</v>
      </c>
      <c r="B621" s="1" t="s">
        <v>55</v>
      </c>
      <c r="C621" t="str">
        <f t="shared" si="27"/>
        <v>Canal St &amp; Rutgers St to Allen St &amp; Stanton St</v>
      </c>
      <c r="D621" s="13">
        <v>42896.50403935185</v>
      </c>
      <c r="E621" s="12" t="str">
        <f t="shared" si="28"/>
        <v>10-06-2017</v>
      </c>
      <c r="F621" s="13">
        <v>42896.524189814816</v>
      </c>
      <c r="G621" s="13">
        <f t="shared" si="29"/>
        <v>2.0150462965830229E-2</v>
      </c>
    </row>
    <row r="622" spans="1:7" x14ac:dyDescent="0.35">
      <c r="A622" s="1" t="s">
        <v>435</v>
      </c>
      <c r="B622" s="1" t="s">
        <v>441</v>
      </c>
      <c r="C622" t="str">
        <f t="shared" si="27"/>
        <v>Madison St &amp; Clinton St to Madison St &amp; Montgomery St</v>
      </c>
      <c r="D622" s="13">
        <v>42798.476180555554</v>
      </c>
      <c r="E622" s="12" t="str">
        <f t="shared" si="28"/>
        <v>04-03-2017</v>
      </c>
      <c r="F622" s="13">
        <v>42798.48400462963</v>
      </c>
      <c r="G622" s="13">
        <f t="shared" si="29"/>
        <v>7.8240740767796524E-3</v>
      </c>
    </row>
    <row r="623" spans="1:7" x14ac:dyDescent="0.35">
      <c r="A623" s="1" t="s">
        <v>438</v>
      </c>
      <c r="B623" s="1" t="s">
        <v>175</v>
      </c>
      <c r="C623" t="str">
        <f t="shared" si="27"/>
        <v>E 9 St &amp; Avenue C to Cooper Square &amp; E 7 St</v>
      </c>
      <c r="D623" s="13">
        <v>42875.822800925926</v>
      </c>
      <c r="E623" s="12" t="str">
        <f t="shared" si="28"/>
        <v>20-05-2017</v>
      </c>
      <c r="F623" s="13">
        <v>42875.828750000001</v>
      </c>
      <c r="G623" s="13">
        <f t="shared" si="29"/>
        <v>5.9490740750334226E-3</v>
      </c>
    </row>
    <row r="624" spans="1:7" x14ac:dyDescent="0.35">
      <c r="A624" s="1" t="s">
        <v>302</v>
      </c>
      <c r="B624" s="1" t="s">
        <v>305</v>
      </c>
      <c r="C624" t="str">
        <f t="shared" si="27"/>
        <v>Brooklyn Bridge Park - Pier 2 to Atlantic Ave &amp; Furman St</v>
      </c>
      <c r="D624" s="13">
        <v>42870.653344907405</v>
      </c>
      <c r="E624" s="12" t="str">
        <f t="shared" si="28"/>
        <v>15-05-2017</v>
      </c>
      <c r="F624" s="13">
        <v>42870.657766203702</v>
      </c>
      <c r="G624" s="13">
        <f t="shared" si="29"/>
        <v>4.4212962966412306E-3</v>
      </c>
    </row>
    <row r="625" spans="1:7" x14ac:dyDescent="0.35">
      <c r="A625" s="1" t="s">
        <v>185</v>
      </c>
      <c r="B625" s="1" t="s">
        <v>140</v>
      </c>
      <c r="C625" t="str">
        <f t="shared" si="27"/>
        <v>11 Ave &amp; W 27 St to E 16 St &amp; 5 Ave</v>
      </c>
      <c r="D625" s="13">
        <v>42887.338796296295</v>
      </c>
      <c r="E625" s="12" t="str">
        <f t="shared" si="28"/>
        <v>01-06-2017</v>
      </c>
      <c r="F625" s="13">
        <v>42887.348506944443</v>
      </c>
      <c r="G625" s="13">
        <f t="shared" si="29"/>
        <v>9.710648148029577E-3</v>
      </c>
    </row>
    <row r="626" spans="1:7" x14ac:dyDescent="0.35">
      <c r="A626" s="1" t="s">
        <v>327</v>
      </c>
      <c r="B626" s="1" t="s">
        <v>442</v>
      </c>
      <c r="C626" t="str">
        <f t="shared" si="27"/>
        <v>Riverside Dr &amp; W 72 St to Riverside Dr &amp; W 89 St</v>
      </c>
      <c r="D626" s="13">
        <v>42875.951747685183</v>
      </c>
      <c r="E626" s="12" t="str">
        <f t="shared" si="28"/>
        <v>20-05-2017</v>
      </c>
      <c r="F626" s="13">
        <v>42875.954710648148</v>
      </c>
      <c r="G626" s="13">
        <f t="shared" si="29"/>
        <v>2.9629629643750377E-3</v>
      </c>
    </row>
    <row r="627" spans="1:7" x14ac:dyDescent="0.35">
      <c r="A627" s="1" t="s">
        <v>125</v>
      </c>
      <c r="B627" s="1" t="s">
        <v>175</v>
      </c>
      <c r="C627" t="str">
        <f t="shared" si="27"/>
        <v>Allen St &amp; Rivington St to Cooper Square &amp; E 7 St</v>
      </c>
      <c r="D627" s="13">
        <v>42755.523518518516</v>
      </c>
      <c r="E627" s="12" t="str">
        <f t="shared" si="28"/>
        <v>20-01-2017</v>
      </c>
      <c r="F627" s="13">
        <v>42755.524710648147</v>
      </c>
      <c r="G627" s="13">
        <f t="shared" si="29"/>
        <v>1.1921296318178065E-3</v>
      </c>
    </row>
    <row r="628" spans="1:7" x14ac:dyDescent="0.35">
      <c r="A628" s="1" t="s">
        <v>440</v>
      </c>
      <c r="B628" s="1" t="s">
        <v>443</v>
      </c>
      <c r="C628" t="str">
        <f t="shared" si="27"/>
        <v>Smith St &amp; 9 St to Reed St &amp; Van Brunt St</v>
      </c>
      <c r="D628" s="13">
        <v>42872.730474537035</v>
      </c>
      <c r="E628" s="12" t="str">
        <f t="shared" si="28"/>
        <v>17-05-2017</v>
      </c>
      <c r="F628" s="13">
        <v>42872.734652777777</v>
      </c>
      <c r="G628" s="13">
        <f t="shared" si="29"/>
        <v>4.1782407424761914E-3</v>
      </c>
    </row>
    <row r="629" spans="1:7" x14ac:dyDescent="0.35">
      <c r="A629" s="1" t="s">
        <v>27</v>
      </c>
      <c r="B629" s="1" t="s">
        <v>227</v>
      </c>
      <c r="C629" t="str">
        <f t="shared" si="27"/>
        <v>Central Park S &amp; 6 Ave to Canal St &amp; Rutgers St</v>
      </c>
      <c r="D629" s="13">
        <v>42881.810763888891</v>
      </c>
      <c r="E629" s="12" t="str">
        <f t="shared" si="28"/>
        <v>26-05-2017</v>
      </c>
      <c r="F629" s="13">
        <v>42881.813958333332</v>
      </c>
      <c r="G629" s="13">
        <f t="shared" si="29"/>
        <v>3.1944444417604245E-3</v>
      </c>
    </row>
    <row r="630" spans="1:7" x14ac:dyDescent="0.35">
      <c r="A630" s="1" t="s">
        <v>38</v>
      </c>
      <c r="B630" s="1" t="s">
        <v>392</v>
      </c>
      <c r="C630" t="str">
        <f t="shared" si="27"/>
        <v>E 47 St &amp; Park Ave to Broadway &amp; W 32 St</v>
      </c>
      <c r="D630" s="13">
        <v>42909.483356481483</v>
      </c>
      <c r="E630" s="12" t="str">
        <f t="shared" si="28"/>
        <v>23-06-2017</v>
      </c>
      <c r="F630" s="13">
        <v>42909.496134259258</v>
      </c>
      <c r="G630" s="13">
        <f t="shared" si="29"/>
        <v>1.2777777774317656E-2</v>
      </c>
    </row>
    <row r="631" spans="1:7" x14ac:dyDescent="0.35">
      <c r="A631" s="1" t="s">
        <v>181</v>
      </c>
      <c r="B631" s="1" t="s">
        <v>30</v>
      </c>
      <c r="C631" t="str">
        <f t="shared" si="27"/>
        <v>2 Ave &amp; E 96 St to E 25 St &amp; 2 Ave</v>
      </c>
      <c r="D631" s="13">
        <v>42895.758483796293</v>
      </c>
      <c r="E631" s="12" t="str">
        <f t="shared" si="28"/>
        <v>09-06-2017</v>
      </c>
      <c r="F631" s="13">
        <v>42895.763865740744</v>
      </c>
      <c r="G631" s="13">
        <f t="shared" si="29"/>
        <v>5.3819444510736503E-3</v>
      </c>
    </row>
    <row r="632" spans="1:7" x14ac:dyDescent="0.35">
      <c r="A632" s="1" t="s">
        <v>133</v>
      </c>
      <c r="B632" s="1" t="s">
        <v>288</v>
      </c>
      <c r="C632" t="str">
        <f t="shared" si="27"/>
        <v>Broadway &amp; W 51 St to W 33 St &amp; 7 Ave</v>
      </c>
      <c r="D632" s="13">
        <v>42865.615787037037</v>
      </c>
      <c r="E632" s="12" t="str">
        <f t="shared" si="28"/>
        <v>10-05-2017</v>
      </c>
      <c r="F632" s="13">
        <v>42865.620057870372</v>
      </c>
      <c r="G632" s="13">
        <f t="shared" si="29"/>
        <v>4.2708333348855376E-3</v>
      </c>
    </row>
    <row r="633" spans="1:7" x14ac:dyDescent="0.35">
      <c r="A633" s="1" t="s">
        <v>174</v>
      </c>
      <c r="B633" s="1" t="s">
        <v>37</v>
      </c>
      <c r="C633" t="str">
        <f t="shared" si="27"/>
        <v>E 47 St &amp; 2 Ave to 1 Ave &amp; E 68 St</v>
      </c>
      <c r="D633" s="13">
        <v>42908.365914351853</v>
      </c>
      <c r="E633" s="12" t="str">
        <f t="shared" si="28"/>
        <v>22-06-2017</v>
      </c>
      <c r="F633" s="13">
        <v>42908.372523148151</v>
      </c>
      <c r="G633" s="13">
        <f t="shared" si="29"/>
        <v>6.6087962986784987E-3</v>
      </c>
    </row>
    <row r="634" spans="1:7" x14ac:dyDescent="0.35">
      <c r="A634" s="1" t="s">
        <v>161</v>
      </c>
      <c r="B634" s="1" t="s">
        <v>199</v>
      </c>
      <c r="C634" t="str">
        <f t="shared" si="27"/>
        <v>W 44 St &amp; 5 Ave to Broadway &amp; W 49 St</v>
      </c>
      <c r="D634" s="13">
        <v>42885.651076388887</v>
      </c>
      <c r="E634" s="12" t="str">
        <f t="shared" si="28"/>
        <v>30-05-2017</v>
      </c>
      <c r="F634" s="13">
        <v>42885.677499999998</v>
      </c>
      <c r="G634" s="13">
        <f t="shared" si="29"/>
        <v>2.6423611110658385E-2</v>
      </c>
    </row>
    <row r="635" spans="1:7" x14ac:dyDescent="0.35">
      <c r="A635" s="1" t="s">
        <v>245</v>
      </c>
      <c r="B635" s="1" t="s">
        <v>239</v>
      </c>
      <c r="C635" t="str">
        <f t="shared" si="27"/>
        <v>Metropolitan Ave &amp; Bedford Ave to E 7 St &amp; Avenue A</v>
      </c>
      <c r="D635" s="13">
        <v>42858.764988425923</v>
      </c>
      <c r="E635" s="12" t="str">
        <f t="shared" si="28"/>
        <v>03-05-2017</v>
      </c>
      <c r="F635" s="13">
        <v>42858.771099537036</v>
      </c>
      <c r="G635" s="13">
        <f t="shared" si="29"/>
        <v>6.1111111135687679E-3</v>
      </c>
    </row>
    <row r="636" spans="1:7" x14ac:dyDescent="0.35">
      <c r="A636" s="1" t="s">
        <v>349</v>
      </c>
      <c r="B636" s="1" t="s">
        <v>141</v>
      </c>
      <c r="C636" t="str">
        <f t="shared" si="27"/>
        <v>Leonard St &amp; Church St to Reade St &amp; Broadway</v>
      </c>
      <c r="D636" s="13">
        <v>42896.876909722225</v>
      </c>
      <c r="E636" s="12" t="str">
        <f t="shared" si="28"/>
        <v>10-06-2017</v>
      </c>
      <c r="F636" s="13">
        <v>42896.895104166666</v>
      </c>
      <c r="G636" s="13">
        <f t="shared" si="29"/>
        <v>1.8194444441178348E-2</v>
      </c>
    </row>
    <row r="637" spans="1:7" x14ac:dyDescent="0.35">
      <c r="A637" s="1" t="s">
        <v>80</v>
      </c>
      <c r="B637" s="1" t="s">
        <v>242</v>
      </c>
      <c r="C637" t="str">
        <f t="shared" si="27"/>
        <v>N 8 St &amp; Driggs Ave to Franklin St &amp; Dupont St</v>
      </c>
      <c r="D637" s="13">
        <v>42912.736793981479</v>
      </c>
      <c r="E637" s="12" t="str">
        <f t="shared" si="28"/>
        <v>26-06-2017</v>
      </c>
      <c r="F637" s="13">
        <v>42912.747881944444</v>
      </c>
      <c r="G637" s="13">
        <f t="shared" si="29"/>
        <v>1.1087962964666076E-2</v>
      </c>
    </row>
    <row r="638" spans="1:7" x14ac:dyDescent="0.35">
      <c r="A638" s="1" t="s">
        <v>444</v>
      </c>
      <c r="B638" s="1" t="s">
        <v>275</v>
      </c>
      <c r="C638" t="str">
        <f t="shared" si="27"/>
        <v>E 48 St &amp; 3 Ave to W 39 St &amp; 9 Ave</v>
      </c>
      <c r="D638" s="13">
        <v>42913.737743055557</v>
      </c>
      <c r="E638" s="12" t="str">
        <f t="shared" si="28"/>
        <v>27-06-2017</v>
      </c>
      <c r="F638" s="13">
        <v>42913.743854166663</v>
      </c>
      <c r="G638" s="13">
        <f t="shared" si="29"/>
        <v>6.1111111062928103E-3</v>
      </c>
    </row>
    <row r="639" spans="1:7" x14ac:dyDescent="0.35">
      <c r="A639" s="1" t="s">
        <v>445</v>
      </c>
      <c r="B639" s="1" t="s">
        <v>446</v>
      </c>
      <c r="C639" t="str">
        <f t="shared" si="27"/>
        <v>Putnam Ave &amp; Throop Ave to Marcus Garvey Blvd &amp; Macon St</v>
      </c>
      <c r="D639" s="13">
        <v>42851.744293981479</v>
      </c>
      <c r="E639" s="12" t="str">
        <f t="shared" si="28"/>
        <v>26-04-2017</v>
      </c>
      <c r="F639" s="13">
        <v>42851.749120370368</v>
      </c>
      <c r="G639" s="13">
        <f t="shared" si="29"/>
        <v>4.8263888893416151E-3</v>
      </c>
    </row>
    <row r="640" spans="1:7" x14ac:dyDescent="0.35">
      <c r="A640" s="1" t="s">
        <v>143</v>
      </c>
      <c r="B640" s="1" t="s">
        <v>60</v>
      </c>
      <c r="C640" t="str">
        <f t="shared" si="27"/>
        <v>Greenwich Ave &amp; 8 Ave to W 38 St &amp; 8 Ave</v>
      </c>
      <c r="D640" s="13">
        <v>42913.452453703707</v>
      </c>
      <c r="E640" s="12" t="str">
        <f t="shared" si="28"/>
        <v>27-06-2017</v>
      </c>
      <c r="F640" s="13">
        <v>42913.468518518515</v>
      </c>
      <c r="G640" s="13">
        <f t="shared" si="29"/>
        <v>1.6064814808487426E-2</v>
      </c>
    </row>
    <row r="641" spans="1:7" x14ac:dyDescent="0.35">
      <c r="A641" s="1" t="s">
        <v>209</v>
      </c>
      <c r="B641" s="1" t="s">
        <v>184</v>
      </c>
      <c r="C641" t="str">
        <f t="shared" si="27"/>
        <v>W 49 St &amp; 8 Ave to W 22 St &amp; 10 Ave</v>
      </c>
      <c r="D641" s="13">
        <v>42872.29724537037</v>
      </c>
      <c r="E641" s="12" t="str">
        <f t="shared" si="28"/>
        <v>17-05-2017</v>
      </c>
      <c r="F641" s="13">
        <v>42872.299247685187</v>
      </c>
      <c r="G641" s="13">
        <f t="shared" si="29"/>
        <v>2.0023148172185756E-3</v>
      </c>
    </row>
    <row r="642" spans="1:7" x14ac:dyDescent="0.35">
      <c r="A642" s="1" t="s">
        <v>61</v>
      </c>
      <c r="B642" s="1" t="s">
        <v>129</v>
      </c>
      <c r="C642" t="str">
        <f t="shared" si="27"/>
        <v>Great Jones St to MacDougal St &amp; Prince St</v>
      </c>
      <c r="D642" s="13">
        <v>42907.749710648146</v>
      </c>
      <c r="E642" s="12" t="str">
        <f t="shared" si="28"/>
        <v>21-06-2017</v>
      </c>
      <c r="F642" s="13">
        <v>42907.758090277777</v>
      </c>
      <c r="G642" s="13">
        <f t="shared" si="29"/>
        <v>8.3796296312357299E-3</v>
      </c>
    </row>
    <row r="643" spans="1:7" x14ac:dyDescent="0.35">
      <c r="A643" s="1" t="s">
        <v>220</v>
      </c>
      <c r="B643" s="1" t="s">
        <v>239</v>
      </c>
      <c r="C643" t="str">
        <f t="shared" ref="C643:C662" si="30">CONCATENATE(A643, " ", "to"," ", B643)</f>
        <v>W 13 St &amp; 5 Ave to E 7 St &amp; Avenue A</v>
      </c>
      <c r="D643" s="13">
        <v>42747.768171296295</v>
      </c>
      <c r="E643" s="12" t="str">
        <f t="shared" ref="E643:E667" si="31">TEXT(DATEVALUE(TEXT(D643,"dd-mm-yyy")),"DD-MM-YYY")</f>
        <v>12-01-2017</v>
      </c>
      <c r="F643" s="13">
        <v>42747.776423611111</v>
      </c>
      <c r="G643" s="13">
        <f t="shared" ref="G643:G667" si="32">F643-D643</f>
        <v>8.2523148157633841E-3</v>
      </c>
    </row>
    <row r="644" spans="1:7" x14ac:dyDescent="0.35">
      <c r="A644" s="1" t="s">
        <v>139</v>
      </c>
      <c r="B644" s="1" t="s">
        <v>269</v>
      </c>
      <c r="C644" t="str">
        <f t="shared" si="30"/>
        <v>1 Ave &amp; E 16 St to E 55 St &amp; 2 Ave</v>
      </c>
      <c r="D644" s="13">
        <v>42906.81108796296</v>
      </c>
      <c r="E644" s="12" t="str">
        <f t="shared" si="31"/>
        <v>20-06-2017</v>
      </c>
      <c r="F644" s="13">
        <v>42906.813078703701</v>
      </c>
      <c r="G644" s="13">
        <f t="shared" si="32"/>
        <v>1.9907407404389232E-3</v>
      </c>
    </row>
    <row r="645" spans="1:7" x14ac:dyDescent="0.35">
      <c r="A645" s="1" t="s">
        <v>447</v>
      </c>
      <c r="B645" s="1" t="s">
        <v>66</v>
      </c>
      <c r="C645" t="str">
        <f t="shared" si="30"/>
        <v>West End Ave &amp; W 94 St to W 20 St &amp; 11 Ave</v>
      </c>
      <c r="D645" s="13">
        <v>42914.446284722224</v>
      </c>
      <c r="E645" s="12" t="str">
        <f t="shared" si="31"/>
        <v>28-06-2017</v>
      </c>
      <c r="F645" s="13">
        <v>42914.452847222223</v>
      </c>
      <c r="G645" s="13">
        <f t="shared" si="32"/>
        <v>6.5624999988358468E-3</v>
      </c>
    </row>
    <row r="646" spans="1:7" x14ac:dyDescent="0.35">
      <c r="A646" s="1" t="s">
        <v>292</v>
      </c>
      <c r="B646" s="1" t="s">
        <v>95</v>
      </c>
      <c r="C646" t="str">
        <f t="shared" si="30"/>
        <v>5 Ave &amp; E 63 St to E 53 St &amp; Madison Ave</v>
      </c>
      <c r="D646" s="13">
        <v>42905.463634259257</v>
      </c>
      <c r="E646" s="12" t="str">
        <f t="shared" si="31"/>
        <v>19-06-2017</v>
      </c>
      <c r="F646" s="13">
        <v>42905.474085648151</v>
      </c>
      <c r="G646" s="13">
        <f t="shared" si="32"/>
        <v>1.0451388894580305E-2</v>
      </c>
    </row>
    <row r="647" spans="1:7" x14ac:dyDescent="0.35">
      <c r="A647" s="1" t="s">
        <v>42</v>
      </c>
      <c r="B647" s="1" t="s">
        <v>266</v>
      </c>
      <c r="C647" t="str">
        <f t="shared" si="30"/>
        <v>W 17 St &amp; 8 Ave to Broadway &amp; W 55 St</v>
      </c>
      <c r="D647" s="13">
        <v>42774.532858796294</v>
      </c>
      <c r="E647" s="12" t="str">
        <f t="shared" si="31"/>
        <v>08-02-2017</v>
      </c>
      <c r="F647" s="13">
        <v>42774.537951388891</v>
      </c>
      <c r="G647" s="13">
        <f t="shared" si="32"/>
        <v>5.0925925970659591E-3</v>
      </c>
    </row>
    <row r="648" spans="1:7" x14ac:dyDescent="0.35">
      <c r="A648" s="1" t="s">
        <v>197</v>
      </c>
      <c r="B648" s="1" t="s">
        <v>111</v>
      </c>
      <c r="C648" t="str">
        <f t="shared" si="30"/>
        <v>2 Ave &amp; E 31 St to E 20 St &amp; FDR Drive</v>
      </c>
      <c r="D648" s="13">
        <v>42892.961261574077</v>
      </c>
      <c r="E648" s="12" t="str">
        <f t="shared" si="31"/>
        <v>06-06-2017</v>
      </c>
      <c r="F648" s="13">
        <v>42892.969502314816</v>
      </c>
      <c r="G648" s="13">
        <f t="shared" si="32"/>
        <v>8.2407407389837317E-3</v>
      </c>
    </row>
    <row r="649" spans="1:7" x14ac:dyDescent="0.35">
      <c r="A649" s="1" t="s">
        <v>130</v>
      </c>
      <c r="B649" s="1" t="s">
        <v>196</v>
      </c>
      <c r="C649" t="str">
        <f t="shared" si="30"/>
        <v>E 14 St &amp; Avenue B to 6 Ave &amp; Canal St</v>
      </c>
      <c r="D649" s="13">
        <v>42797.691145833334</v>
      </c>
      <c r="E649" s="12" t="str">
        <f t="shared" si="31"/>
        <v>03-03-2017</v>
      </c>
      <c r="F649" s="13">
        <v>42797.702824074076</v>
      </c>
      <c r="G649" s="13">
        <f t="shared" si="32"/>
        <v>1.1678240742185153E-2</v>
      </c>
    </row>
    <row r="650" spans="1:7" x14ac:dyDescent="0.35">
      <c r="A650" s="1" t="s">
        <v>192</v>
      </c>
      <c r="B650" s="1" t="s">
        <v>428</v>
      </c>
      <c r="C650" t="str">
        <f t="shared" si="30"/>
        <v>Rivington St &amp; Ridge St to Lispenard St &amp; Broadway</v>
      </c>
      <c r="D650" s="13">
        <v>42889.746342592596</v>
      </c>
      <c r="E650" s="12" t="str">
        <f t="shared" si="31"/>
        <v>03-06-2017</v>
      </c>
      <c r="F650" s="13">
        <v>42889.765729166669</v>
      </c>
      <c r="G650" s="13">
        <f t="shared" si="32"/>
        <v>1.9386574072996154E-2</v>
      </c>
    </row>
    <row r="651" spans="1:7" x14ac:dyDescent="0.35">
      <c r="A651" s="1" t="s">
        <v>114</v>
      </c>
      <c r="B651" s="1" t="s">
        <v>448</v>
      </c>
      <c r="C651" t="str">
        <f t="shared" si="30"/>
        <v>E 85 St &amp; 3 Ave to Central Park West &amp; W 100 St</v>
      </c>
      <c r="D651" s="13">
        <v>42752.693668981483</v>
      </c>
      <c r="E651" s="12" t="str">
        <f t="shared" si="31"/>
        <v>17-01-2017</v>
      </c>
      <c r="F651" s="13">
        <v>42752.696539351855</v>
      </c>
      <c r="G651" s="13">
        <f t="shared" si="32"/>
        <v>2.8703703719656914E-3</v>
      </c>
    </row>
    <row r="652" spans="1:7" x14ac:dyDescent="0.35">
      <c r="A652" s="1" t="s">
        <v>207</v>
      </c>
      <c r="B652" s="1" t="s">
        <v>77</v>
      </c>
      <c r="C652" t="str">
        <f t="shared" si="30"/>
        <v>E 32 St &amp; Park Ave to Cathedral Pkwy &amp; Broadway</v>
      </c>
      <c r="D652" s="13">
        <v>42795.36546296296</v>
      </c>
      <c r="E652" s="12" t="str">
        <f t="shared" si="31"/>
        <v>01-03-2017</v>
      </c>
      <c r="F652" s="13">
        <v>42795.374050925922</v>
      </c>
      <c r="G652" s="13">
        <f t="shared" si="32"/>
        <v>8.5879629623377696E-3</v>
      </c>
    </row>
    <row r="653" spans="1:7" x14ac:dyDescent="0.35">
      <c r="A653" s="1" t="s">
        <v>146</v>
      </c>
      <c r="B653" s="1" t="s">
        <v>288</v>
      </c>
      <c r="C653" t="str">
        <f t="shared" si="30"/>
        <v>E 33 St &amp; 2 Ave to W 33 St &amp; 7 Ave</v>
      </c>
      <c r="D653" s="13">
        <v>42804.69840277778</v>
      </c>
      <c r="E653" s="12" t="str">
        <f t="shared" si="31"/>
        <v>10-03-2017</v>
      </c>
      <c r="F653" s="13">
        <v>42804.707384259258</v>
      </c>
      <c r="G653" s="13">
        <f t="shared" si="32"/>
        <v>8.9814814782585017E-3</v>
      </c>
    </row>
    <row r="654" spans="1:7" x14ac:dyDescent="0.35">
      <c r="A654" s="1" t="s">
        <v>317</v>
      </c>
      <c r="B654" s="1" t="s">
        <v>230</v>
      </c>
      <c r="C654" t="str">
        <f t="shared" si="30"/>
        <v>Watts St &amp; Greenwich St to Murray St &amp; West St</v>
      </c>
      <c r="D654" s="13">
        <v>42898.413206018522</v>
      </c>
      <c r="E654" s="12" t="str">
        <f t="shared" si="31"/>
        <v>12-06-2017</v>
      </c>
      <c r="F654" s="13">
        <v>42898.42596064815</v>
      </c>
      <c r="G654" s="13">
        <f t="shared" si="32"/>
        <v>1.2754629628034309E-2</v>
      </c>
    </row>
    <row r="655" spans="1:7" x14ac:dyDescent="0.35">
      <c r="A655" s="1" t="s">
        <v>113</v>
      </c>
      <c r="B655" s="1" t="s">
        <v>112</v>
      </c>
      <c r="C655" t="str">
        <f t="shared" si="30"/>
        <v>West St &amp; Chambers St to Washington St &amp; Gansevoort St</v>
      </c>
      <c r="D655" s="13">
        <v>42791.491805555554</v>
      </c>
      <c r="E655" s="12" t="str">
        <f t="shared" si="31"/>
        <v>25-02-2017</v>
      </c>
      <c r="F655" s="13">
        <v>42791.500613425924</v>
      </c>
      <c r="G655" s="13">
        <f t="shared" si="32"/>
        <v>8.8078703702194616E-3</v>
      </c>
    </row>
    <row r="656" spans="1:7" x14ac:dyDescent="0.35">
      <c r="A656" s="1" t="s">
        <v>233</v>
      </c>
      <c r="B656" s="1" t="s">
        <v>346</v>
      </c>
      <c r="C656" t="str">
        <f t="shared" si="30"/>
        <v>Norfolk St &amp; Broome St to Bialystoker Pl &amp; Delancey St</v>
      </c>
      <c r="D656" s="13">
        <v>42916.643796296295</v>
      </c>
      <c r="E656" s="12" t="str">
        <f t="shared" si="31"/>
        <v>30-06-2017</v>
      </c>
      <c r="F656" s="13">
        <v>42916.659872685188</v>
      </c>
      <c r="G656" s="13">
        <f t="shared" si="32"/>
        <v>1.6076388892543036E-2</v>
      </c>
    </row>
    <row r="657" spans="1:7" x14ac:dyDescent="0.35">
      <c r="A657" s="1" t="s">
        <v>207</v>
      </c>
      <c r="B657" s="1" t="s">
        <v>425</v>
      </c>
      <c r="C657" t="str">
        <f t="shared" si="30"/>
        <v>E 32 St &amp; Park Ave to Lexington Ave &amp; E 29 St</v>
      </c>
      <c r="D657" s="13">
        <v>42829.820532407408</v>
      </c>
      <c r="E657" s="12" t="str">
        <f t="shared" si="31"/>
        <v>04-04-2017</v>
      </c>
      <c r="F657" s="13">
        <v>42829.84574074074</v>
      </c>
      <c r="G657" s="13">
        <f t="shared" si="32"/>
        <v>2.5208333332557231E-2</v>
      </c>
    </row>
    <row r="658" spans="1:7" x14ac:dyDescent="0.35">
      <c r="A658" s="1" t="s">
        <v>84</v>
      </c>
      <c r="B658" s="1" t="s">
        <v>98</v>
      </c>
      <c r="C658" t="str">
        <f t="shared" si="30"/>
        <v>Pershing Square South to Broadway &amp; W 36 St</v>
      </c>
      <c r="D658" s="13">
        <v>42744.719155092593</v>
      </c>
      <c r="E658" s="12" t="str">
        <f t="shared" si="31"/>
        <v>09-01-2017</v>
      </c>
      <c r="F658" s="13">
        <v>42744.72550925926</v>
      </c>
      <c r="G658" s="13">
        <f t="shared" si="32"/>
        <v>6.3541666677338071E-3</v>
      </c>
    </row>
    <row r="659" spans="1:7" x14ac:dyDescent="0.35">
      <c r="A659" s="1" t="s">
        <v>94</v>
      </c>
      <c r="B659" s="1" t="s">
        <v>390</v>
      </c>
      <c r="C659" t="str">
        <f t="shared" si="30"/>
        <v>W 104 St &amp; Amsterdam Ave to Amsterdam Ave &amp; W 73 St</v>
      </c>
      <c r="D659" s="13">
        <v>42847.812060185184</v>
      </c>
      <c r="E659" s="12" t="str">
        <f t="shared" si="31"/>
        <v>22-04-2017</v>
      </c>
      <c r="F659" s="13">
        <v>42847.819374999999</v>
      </c>
      <c r="G659" s="13">
        <f t="shared" si="32"/>
        <v>7.3148148148902692E-3</v>
      </c>
    </row>
    <row r="660" spans="1:7" x14ac:dyDescent="0.35">
      <c r="A660" s="1" t="s">
        <v>9</v>
      </c>
      <c r="B660" s="1" t="s">
        <v>393</v>
      </c>
      <c r="C660" t="str">
        <f t="shared" si="30"/>
        <v>Suffolk St &amp; Stanton St to Forsyth St &amp; Canal St</v>
      </c>
      <c r="D660" s="13">
        <v>42896.484965277778</v>
      </c>
      <c r="E660" s="12" t="str">
        <f t="shared" si="31"/>
        <v>10-06-2017</v>
      </c>
      <c r="F660" s="13">
        <v>42896.493009259262</v>
      </c>
      <c r="G660" s="13">
        <f t="shared" si="32"/>
        <v>8.0439814846613444E-3</v>
      </c>
    </row>
    <row r="661" spans="1:7" x14ac:dyDescent="0.35">
      <c r="A661" s="1" t="s">
        <v>217</v>
      </c>
      <c r="B661" s="1" t="s">
        <v>177</v>
      </c>
      <c r="C661" t="str">
        <f t="shared" si="30"/>
        <v>E 66 St &amp; Madison Ave to W 52 St &amp; 5 Ave</v>
      </c>
      <c r="D661" s="13">
        <v>42805.510775462964</v>
      </c>
      <c r="E661" s="12" t="str">
        <f t="shared" si="31"/>
        <v>11-03-2017</v>
      </c>
      <c r="F661" s="13">
        <v>42805.517175925925</v>
      </c>
      <c r="G661" s="13">
        <f t="shared" si="32"/>
        <v>6.4004629603005014E-3</v>
      </c>
    </row>
    <row r="662" spans="1:7" x14ac:dyDescent="0.35">
      <c r="A662" s="1" t="s">
        <v>344</v>
      </c>
      <c r="B662" s="1" t="s">
        <v>449</v>
      </c>
      <c r="C662" t="str">
        <f t="shared" si="30"/>
        <v>Richardson St &amp; N Henry St to Putnam Ave &amp; Nostrand Ave</v>
      </c>
      <c r="D662" s="13">
        <v>42887.555925925924</v>
      </c>
      <c r="E662" s="12" t="str">
        <f t="shared" si="31"/>
        <v>01-06-2017</v>
      </c>
      <c r="F662" s="13">
        <v>42887.557384259257</v>
      </c>
      <c r="G662" s="13">
        <f t="shared" si="32"/>
        <v>1.4583333322661929E-3</v>
      </c>
    </row>
    <row r="663" spans="1:7" x14ac:dyDescent="0.35">
      <c r="D663" s="13">
        <v>42899.554872685185</v>
      </c>
      <c r="E663" s="12" t="str">
        <f t="shared" si="31"/>
        <v>13-06-2017</v>
      </c>
      <c r="F663" s="13">
        <v>42899.560011574074</v>
      </c>
      <c r="G663" s="13">
        <f t="shared" si="32"/>
        <v>5.1388888896326534E-3</v>
      </c>
    </row>
    <row r="664" spans="1:7" x14ac:dyDescent="0.35">
      <c r="D664" s="13">
        <v>42817.645613425928</v>
      </c>
      <c r="E664" s="12" t="str">
        <f t="shared" si="31"/>
        <v>23-03-2017</v>
      </c>
      <c r="F664" s="13">
        <v>42817.656180555554</v>
      </c>
      <c r="G664" s="13">
        <f t="shared" si="32"/>
        <v>1.056712962599704E-2</v>
      </c>
    </row>
    <row r="665" spans="1:7" x14ac:dyDescent="0.35">
      <c r="D665" s="13">
        <v>42853.777673611112</v>
      </c>
      <c r="E665" s="12" t="str">
        <f t="shared" si="31"/>
        <v>28-04-2017</v>
      </c>
      <c r="F665" s="13">
        <v>42853.784143518518</v>
      </c>
      <c r="G665" s="13">
        <f t="shared" si="32"/>
        <v>6.4699074064265005E-3</v>
      </c>
    </row>
    <row r="666" spans="1:7" x14ac:dyDescent="0.35">
      <c r="D666" s="13">
        <v>42840.663946759261</v>
      </c>
      <c r="E666" s="12" t="str">
        <f t="shared" si="31"/>
        <v>15-04-2017</v>
      </c>
      <c r="F666" s="13">
        <v>42840.669421296298</v>
      </c>
      <c r="G666" s="13">
        <f t="shared" si="32"/>
        <v>5.4745370362070389E-3</v>
      </c>
    </row>
    <row r="667" spans="1:7" x14ac:dyDescent="0.35">
      <c r="D667" s="13">
        <v>42860.010254629633</v>
      </c>
      <c r="E667" s="12" t="str">
        <f t="shared" si="31"/>
        <v>05-05-2017</v>
      </c>
      <c r="F667" s="13">
        <v>42860.026956018519</v>
      </c>
      <c r="G667" s="13">
        <f t="shared" si="32"/>
        <v>1.6701388885849155E-2</v>
      </c>
    </row>
  </sheetData>
  <conditionalFormatting sqref="G1:G1048576">
    <cfRule type="cellIs" dxfId="0" priority="1" operator="greaterThan">
      <formula>0.0833333333333333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D99B2-746E-4D8C-A56D-68C8FF3D3FAB}">
  <dimension ref="A1:Q662"/>
  <sheetViews>
    <sheetView workbookViewId="0">
      <selection activeCell="M12" sqref="M12"/>
    </sheetView>
  </sheetViews>
  <sheetFormatPr defaultRowHeight="14.5" x14ac:dyDescent="0.35"/>
  <sheetData>
    <row r="1" spans="1:17" x14ac:dyDescent="0.35">
      <c r="A1" t="s">
        <v>0</v>
      </c>
      <c r="B1" t="s">
        <v>450</v>
      </c>
      <c r="C1" t="s">
        <v>454</v>
      </c>
      <c r="H1" t="s">
        <v>455</v>
      </c>
      <c r="I1" t="s">
        <v>456</v>
      </c>
    </row>
    <row r="2" spans="1:17" x14ac:dyDescent="0.35">
      <c r="A2">
        <v>1285652</v>
      </c>
      <c r="B2">
        <v>36</v>
      </c>
      <c r="C2" t="str">
        <f>VLOOKUP(B2, $H$2:$I$9, 2, 1)</f>
        <v>30-39</v>
      </c>
      <c r="H2">
        <v>20</v>
      </c>
      <c r="I2" t="s">
        <v>457</v>
      </c>
    </row>
    <row r="3" spans="1:17" x14ac:dyDescent="0.35">
      <c r="A3">
        <v>1675753</v>
      </c>
      <c r="B3">
        <v>40</v>
      </c>
      <c r="C3" t="str">
        <f t="shared" ref="C3:C66" si="0">VLOOKUP(B3, $H$2:$I$9, 2, 1)</f>
        <v>40-49</v>
      </c>
      <c r="H3">
        <v>30</v>
      </c>
      <c r="I3" t="s">
        <v>458</v>
      </c>
    </row>
    <row r="4" spans="1:17" x14ac:dyDescent="0.35">
      <c r="A4">
        <v>1692245</v>
      </c>
      <c r="B4">
        <v>38</v>
      </c>
      <c r="C4" t="str">
        <f t="shared" si="0"/>
        <v>30-39</v>
      </c>
      <c r="H4">
        <v>40</v>
      </c>
      <c r="I4" t="s">
        <v>459</v>
      </c>
      <c r="M4" s="3"/>
    </row>
    <row r="5" spans="1:17" x14ac:dyDescent="0.35">
      <c r="A5">
        <v>2271331</v>
      </c>
      <c r="B5">
        <v>0</v>
      </c>
      <c r="C5" t="e">
        <f t="shared" si="0"/>
        <v>#N/A</v>
      </c>
      <c r="H5">
        <v>50</v>
      </c>
      <c r="I5" t="s">
        <v>460</v>
      </c>
    </row>
    <row r="6" spans="1:17" x14ac:dyDescent="0.35">
      <c r="A6">
        <v>1558339</v>
      </c>
      <c r="B6">
        <v>30</v>
      </c>
      <c r="C6" t="str">
        <f t="shared" si="0"/>
        <v>30-39</v>
      </c>
      <c r="H6">
        <v>60</v>
      </c>
      <c r="I6" t="s">
        <v>461</v>
      </c>
    </row>
    <row r="7" spans="1:17" x14ac:dyDescent="0.35">
      <c r="A7">
        <v>2287178</v>
      </c>
      <c r="B7">
        <v>0</v>
      </c>
      <c r="C7" t="e">
        <f t="shared" si="0"/>
        <v>#N/A</v>
      </c>
      <c r="H7">
        <v>70</v>
      </c>
      <c r="I7" t="s">
        <v>462</v>
      </c>
    </row>
    <row r="8" spans="1:17" x14ac:dyDescent="0.35">
      <c r="A8">
        <v>2744874</v>
      </c>
      <c r="B8">
        <v>67</v>
      </c>
      <c r="C8" t="str">
        <f t="shared" si="0"/>
        <v>60-69</v>
      </c>
      <c r="H8">
        <v>80</v>
      </c>
      <c r="I8" t="s">
        <v>463</v>
      </c>
    </row>
    <row r="9" spans="1:17" x14ac:dyDescent="0.35">
      <c r="A9">
        <v>3398180</v>
      </c>
      <c r="B9">
        <v>51</v>
      </c>
      <c r="C9" t="str">
        <f t="shared" si="0"/>
        <v>50-59</v>
      </c>
      <c r="H9">
        <v>90</v>
      </c>
      <c r="I9" t="s">
        <v>465</v>
      </c>
    </row>
    <row r="10" spans="1:17" x14ac:dyDescent="0.35">
      <c r="A10">
        <v>991609</v>
      </c>
      <c r="B10">
        <v>29</v>
      </c>
      <c r="C10" t="str">
        <f t="shared" si="0"/>
        <v>20-29</v>
      </c>
    </row>
    <row r="11" spans="1:17" x14ac:dyDescent="0.35">
      <c r="A11">
        <v>1512596</v>
      </c>
      <c r="B11">
        <v>39</v>
      </c>
      <c r="C11" t="str">
        <f t="shared" si="0"/>
        <v>30-39</v>
      </c>
      <c r="G11" s="28" t="s">
        <v>464</v>
      </c>
      <c r="H11" s="28"/>
      <c r="I11" s="28"/>
      <c r="J11" s="28"/>
      <c r="K11" s="28"/>
      <c r="L11" t="s">
        <v>457</v>
      </c>
      <c r="M11">
        <f>COUNTIF(C2:C662, "20-29")</f>
        <v>43</v>
      </c>
    </row>
    <row r="12" spans="1:17" x14ac:dyDescent="0.35">
      <c r="A12">
        <v>187466</v>
      </c>
      <c r="B12">
        <v>50</v>
      </c>
      <c r="C12" t="str">
        <f t="shared" si="0"/>
        <v>50-59</v>
      </c>
      <c r="L12" t="s">
        <v>458</v>
      </c>
      <c r="M12">
        <f>COUNTIF(C2:C662, "30-39")</f>
        <v>216</v>
      </c>
    </row>
    <row r="13" spans="1:17" x14ac:dyDescent="0.35">
      <c r="A13">
        <v>2195658</v>
      </c>
      <c r="B13">
        <v>40</v>
      </c>
      <c r="C13" t="str">
        <f t="shared" si="0"/>
        <v>40-49</v>
      </c>
      <c r="L13" t="s">
        <v>459</v>
      </c>
      <c r="M13">
        <f>COUNTIF(C2:C662, "40-49")</f>
        <v>156</v>
      </c>
    </row>
    <row r="14" spans="1:17" x14ac:dyDescent="0.35">
      <c r="A14">
        <v>6388534</v>
      </c>
      <c r="B14">
        <v>25</v>
      </c>
      <c r="C14" t="str">
        <f t="shared" si="0"/>
        <v>20-29</v>
      </c>
      <c r="L14" t="s">
        <v>460</v>
      </c>
      <c r="M14">
        <f>COUNTIF(C2:C662, "50-59")</f>
        <v>101</v>
      </c>
      <c r="Q14">
        <f>COUNTIF(B2:B667, "0")</f>
        <v>76</v>
      </c>
    </row>
    <row r="15" spans="1:17" x14ac:dyDescent="0.35">
      <c r="A15">
        <v>4733837</v>
      </c>
      <c r="B15">
        <v>43</v>
      </c>
      <c r="C15" t="str">
        <f t="shared" si="0"/>
        <v>40-49</v>
      </c>
      <c r="L15" t="s">
        <v>461</v>
      </c>
      <c r="M15">
        <f>COUNTIF(C2:C662, "60-69")</f>
        <v>52</v>
      </c>
    </row>
    <row r="16" spans="1:17" x14ac:dyDescent="0.35">
      <c r="A16">
        <v>5857</v>
      </c>
      <c r="B16">
        <v>0</v>
      </c>
      <c r="C16" t="e">
        <f t="shared" si="0"/>
        <v>#N/A</v>
      </c>
      <c r="L16" t="s">
        <v>462</v>
      </c>
      <c r="M16">
        <f>COUNTIF(C2:C662, "70-79")</f>
        <v>15</v>
      </c>
    </row>
    <row r="17" spans="1:16" x14ac:dyDescent="0.35">
      <c r="A17">
        <v>1132766</v>
      </c>
      <c r="B17">
        <v>39</v>
      </c>
      <c r="C17" t="str">
        <f t="shared" si="0"/>
        <v>30-39</v>
      </c>
      <c r="L17" t="s">
        <v>463</v>
      </c>
      <c r="M17">
        <f>COUNTIF(C2:C662, "80-89")</f>
        <v>2</v>
      </c>
      <c r="P17">
        <f>SUM(M11:M17)</f>
        <v>585</v>
      </c>
    </row>
    <row r="18" spans="1:16" x14ac:dyDescent="0.35">
      <c r="A18">
        <v>3358474</v>
      </c>
      <c r="B18">
        <v>34</v>
      </c>
      <c r="C18" t="str">
        <f t="shared" si="0"/>
        <v>30-39</v>
      </c>
      <c r="L18" t="s">
        <v>465</v>
      </c>
      <c r="M18">
        <f>COUNTIF(C2:C667, "90_99")</f>
        <v>0</v>
      </c>
    </row>
    <row r="19" spans="1:16" x14ac:dyDescent="0.35">
      <c r="A19">
        <v>1778858</v>
      </c>
      <c r="B19">
        <v>44</v>
      </c>
      <c r="C19" t="str">
        <f t="shared" si="0"/>
        <v>40-49</v>
      </c>
    </row>
    <row r="20" spans="1:16" x14ac:dyDescent="0.35">
      <c r="A20">
        <v>2497952</v>
      </c>
      <c r="B20">
        <v>0</v>
      </c>
      <c r="C20" t="e">
        <f t="shared" si="0"/>
        <v>#N/A</v>
      </c>
    </row>
    <row r="21" spans="1:16" x14ac:dyDescent="0.35">
      <c r="A21">
        <v>2905932</v>
      </c>
      <c r="B21">
        <v>39</v>
      </c>
      <c r="C21" t="str">
        <f t="shared" si="0"/>
        <v>30-39</v>
      </c>
    </row>
    <row r="22" spans="1:16" x14ac:dyDescent="0.35">
      <c r="A22">
        <v>3123311</v>
      </c>
      <c r="B22">
        <v>57</v>
      </c>
      <c r="C22" t="str">
        <f t="shared" si="0"/>
        <v>50-59</v>
      </c>
    </row>
    <row r="23" spans="1:16" x14ac:dyDescent="0.35">
      <c r="A23">
        <v>2959550</v>
      </c>
      <c r="B23">
        <v>47</v>
      </c>
      <c r="C23" t="str">
        <f t="shared" si="0"/>
        <v>40-49</v>
      </c>
    </row>
    <row r="24" spans="1:16" x14ac:dyDescent="0.35">
      <c r="A24">
        <v>2067887</v>
      </c>
      <c r="B24">
        <v>62</v>
      </c>
      <c r="C24" t="str">
        <f t="shared" si="0"/>
        <v>60-69</v>
      </c>
    </row>
    <row r="25" spans="1:16" x14ac:dyDescent="0.35">
      <c r="A25">
        <v>3518426</v>
      </c>
      <c r="B25">
        <v>36</v>
      </c>
      <c r="C25" t="str">
        <f t="shared" si="0"/>
        <v>30-39</v>
      </c>
    </row>
    <row r="26" spans="1:16" x14ac:dyDescent="0.35">
      <c r="A26">
        <v>5383277</v>
      </c>
      <c r="B26">
        <v>71</v>
      </c>
      <c r="C26" t="str">
        <f t="shared" si="0"/>
        <v>70-79</v>
      </c>
    </row>
    <row r="27" spans="1:16" x14ac:dyDescent="0.35">
      <c r="A27">
        <v>3146215</v>
      </c>
      <c r="B27">
        <v>27</v>
      </c>
      <c r="C27" t="str">
        <f t="shared" si="0"/>
        <v>20-29</v>
      </c>
    </row>
    <row r="28" spans="1:16" x14ac:dyDescent="0.35">
      <c r="A28">
        <v>2018488</v>
      </c>
      <c r="B28">
        <v>71</v>
      </c>
      <c r="C28" t="str">
        <f t="shared" si="0"/>
        <v>70-79</v>
      </c>
    </row>
    <row r="29" spans="1:16" x14ac:dyDescent="0.35">
      <c r="A29">
        <v>3676202</v>
      </c>
      <c r="B29">
        <v>0</v>
      </c>
      <c r="C29" t="e">
        <f t="shared" si="0"/>
        <v>#N/A</v>
      </c>
    </row>
    <row r="30" spans="1:16" x14ac:dyDescent="0.35">
      <c r="A30">
        <v>1389460</v>
      </c>
      <c r="B30">
        <v>36</v>
      </c>
      <c r="C30" t="str">
        <f t="shared" si="0"/>
        <v>30-39</v>
      </c>
    </row>
    <row r="31" spans="1:16" x14ac:dyDescent="0.35">
      <c r="A31">
        <v>6321417</v>
      </c>
      <c r="B31">
        <v>34</v>
      </c>
      <c r="C31" t="str">
        <f t="shared" si="0"/>
        <v>30-39</v>
      </c>
    </row>
    <row r="32" spans="1:16" x14ac:dyDescent="0.35">
      <c r="A32">
        <v>936709</v>
      </c>
      <c r="B32">
        <v>47</v>
      </c>
      <c r="C32" t="str">
        <f t="shared" si="0"/>
        <v>40-49</v>
      </c>
    </row>
    <row r="33" spans="1:3" x14ac:dyDescent="0.35">
      <c r="A33">
        <v>1975396</v>
      </c>
      <c r="B33">
        <v>0</v>
      </c>
      <c r="C33" t="e">
        <f t="shared" si="0"/>
        <v>#N/A</v>
      </c>
    </row>
    <row r="34" spans="1:3" x14ac:dyDescent="0.35">
      <c r="A34">
        <v>642530</v>
      </c>
      <c r="B34">
        <v>48</v>
      </c>
      <c r="C34" t="str">
        <f t="shared" si="0"/>
        <v>40-49</v>
      </c>
    </row>
    <row r="35" spans="1:3" x14ac:dyDescent="0.35">
      <c r="A35">
        <v>5630375</v>
      </c>
      <c r="B35">
        <v>0</v>
      </c>
      <c r="C35" t="e">
        <f t="shared" si="0"/>
        <v>#N/A</v>
      </c>
    </row>
    <row r="36" spans="1:3" x14ac:dyDescent="0.35">
      <c r="A36">
        <v>5481113</v>
      </c>
      <c r="B36">
        <v>36</v>
      </c>
      <c r="C36" t="str">
        <f t="shared" si="0"/>
        <v>30-39</v>
      </c>
    </row>
    <row r="37" spans="1:3" x14ac:dyDescent="0.35">
      <c r="A37">
        <v>3873453</v>
      </c>
      <c r="B37">
        <v>29</v>
      </c>
      <c r="C37" t="str">
        <f t="shared" si="0"/>
        <v>20-29</v>
      </c>
    </row>
    <row r="38" spans="1:3" x14ac:dyDescent="0.35">
      <c r="A38">
        <v>2567503</v>
      </c>
      <c r="B38">
        <v>48</v>
      </c>
      <c r="C38" t="str">
        <f t="shared" si="0"/>
        <v>40-49</v>
      </c>
    </row>
    <row r="39" spans="1:3" x14ac:dyDescent="0.35">
      <c r="A39">
        <v>6432811</v>
      </c>
      <c r="B39">
        <v>35</v>
      </c>
      <c r="C39" t="str">
        <f t="shared" si="0"/>
        <v>30-39</v>
      </c>
    </row>
    <row r="40" spans="1:3" x14ac:dyDescent="0.35">
      <c r="A40">
        <v>1909858</v>
      </c>
      <c r="B40">
        <v>54</v>
      </c>
      <c r="C40" t="str">
        <f t="shared" si="0"/>
        <v>50-59</v>
      </c>
    </row>
    <row r="41" spans="1:3" x14ac:dyDescent="0.35">
      <c r="A41">
        <v>4989575</v>
      </c>
      <c r="B41">
        <v>37</v>
      </c>
      <c r="C41" t="str">
        <f t="shared" si="0"/>
        <v>30-39</v>
      </c>
    </row>
    <row r="42" spans="1:3" x14ac:dyDescent="0.35">
      <c r="A42">
        <v>4485367</v>
      </c>
      <c r="B42">
        <v>43</v>
      </c>
      <c r="C42" t="str">
        <f t="shared" si="0"/>
        <v>40-49</v>
      </c>
    </row>
    <row r="43" spans="1:3" x14ac:dyDescent="0.35">
      <c r="A43">
        <v>6686290</v>
      </c>
      <c r="B43">
        <v>35</v>
      </c>
      <c r="C43" t="str">
        <f t="shared" si="0"/>
        <v>30-39</v>
      </c>
    </row>
    <row r="44" spans="1:3" x14ac:dyDescent="0.35">
      <c r="A44">
        <v>6398149</v>
      </c>
      <c r="B44">
        <v>46</v>
      </c>
      <c r="C44" t="str">
        <f t="shared" si="0"/>
        <v>40-49</v>
      </c>
    </row>
    <row r="45" spans="1:3" x14ac:dyDescent="0.35">
      <c r="A45">
        <v>2964832</v>
      </c>
      <c r="B45">
        <v>32</v>
      </c>
      <c r="C45" t="str">
        <f t="shared" si="0"/>
        <v>30-39</v>
      </c>
    </row>
    <row r="46" spans="1:3" x14ac:dyDescent="0.35">
      <c r="A46">
        <v>5334757</v>
      </c>
      <c r="B46">
        <v>32</v>
      </c>
      <c r="C46" t="str">
        <f t="shared" si="0"/>
        <v>30-39</v>
      </c>
    </row>
    <row r="47" spans="1:3" x14ac:dyDescent="0.35">
      <c r="A47">
        <v>574675</v>
      </c>
      <c r="B47">
        <v>68</v>
      </c>
      <c r="C47" t="str">
        <f t="shared" si="0"/>
        <v>60-69</v>
      </c>
    </row>
    <row r="48" spans="1:3" x14ac:dyDescent="0.35">
      <c r="A48">
        <v>5981682</v>
      </c>
      <c r="B48">
        <v>30</v>
      </c>
      <c r="C48" t="str">
        <f t="shared" si="0"/>
        <v>30-39</v>
      </c>
    </row>
    <row r="49" spans="1:3" x14ac:dyDescent="0.35">
      <c r="A49">
        <v>2897347</v>
      </c>
      <c r="B49">
        <v>0</v>
      </c>
      <c r="C49" t="e">
        <f t="shared" si="0"/>
        <v>#N/A</v>
      </c>
    </row>
    <row r="50" spans="1:3" x14ac:dyDescent="0.35">
      <c r="A50">
        <v>3582305</v>
      </c>
      <c r="B50">
        <v>50</v>
      </c>
      <c r="C50" t="str">
        <f t="shared" si="0"/>
        <v>50-59</v>
      </c>
    </row>
    <row r="51" spans="1:3" x14ac:dyDescent="0.35">
      <c r="A51">
        <v>1507415</v>
      </c>
      <c r="B51">
        <v>32</v>
      </c>
      <c r="C51" t="str">
        <f t="shared" si="0"/>
        <v>30-39</v>
      </c>
    </row>
    <row r="52" spans="1:3" x14ac:dyDescent="0.35">
      <c r="A52">
        <v>5448406</v>
      </c>
      <c r="B52">
        <v>54</v>
      </c>
      <c r="C52" t="str">
        <f t="shared" si="0"/>
        <v>50-59</v>
      </c>
    </row>
    <row r="53" spans="1:3" x14ac:dyDescent="0.35">
      <c r="A53">
        <v>4580791</v>
      </c>
      <c r="B53">
        <v>28</v>
      </c>
      <c r="C53" t="str">
        <f t="shared" si="0"/>
        <v>20-29</v>
      </c>
    </row>
    <row r="54" spans="1:3" x14ac:dyDescent="0.35">
      <c r="A54">
        <v>5515649</v>
      </c>
      <c r="B54">
        <v>48</v>
      </c>
      <c r="C54" t="str">
        <f t="shared" si="0"/>
        <v>40-49</v>
      </c>
    </row>
    <row r="55" spans="1:3" x14ac:dyDescent="0.35">
      <c r="A55">
        <v>4885759</v>
      </c>
      <c r="B55">
        <v>28</v>
      </c>
      <c r="C55" t="str">
        <f t="shared" si="0"/>
        <v>20-29</v>
      </c>
    </row>
    <row r="56" spans="1:3" x14ac:dyDescent="0.35">
      <c r="A56">
        <v>4025507</v>
      </c>
      <c r="B56">
        <v>49</v>
      </c>
      <c r="C56" t="str">
        <f t="shared" si="0"/>
        <v>40-49</v>
      </c>
    </row>
    <row r="57" spans="1:3" x14ac:dyDescent="0.35">
      <c r="A57">
        <v>3847598</v>
      </c>
      <c r="B57">
        <v>0</v>
      </c>
      <c r="C57" t="e">
        <f t="shared" si="0"/>
        <v>#N/A</v>
      </c>
    </row>
    <row r="58" spans="1:3" x14ac:dyDescent="0.35">
      <c r="A58">
        <v>4586817</v>
      </c>
      <c r="B58">
        <v>41</v>
      </c>
      <c r="C58" t="str">
        <f t="shared" si="0"/>
        <v>40-49</v>
      </c>
    </row>
    <row r="59" spans="1:3" x14ac:dyDescent="0.35">
      <c r="A59">
        <v>3303809</v>
      </c>
      <c r="B59">
        <v>42</v>
      </c>
      <c r="C59" t="str">
        <f t="shared" si="0"/>
        <v>40-49</v>
      </c>
    </row>
    <row r="60" spans="1:3" x14ac:dyDescent="0.35">
      <c r="A60">
        <v>6722387</v>
      </c>
      <c r="B60">
        <v>51</v>
      </c>
      <c r="C60" t="str">
        <f t="shared" si="0"/>
        <v>50-59</v>
      </c>
    </row>
    <row r="61" spans="1:3" x14ac:dyDescent="0.35">
      <c r="A61">
        <v>4731489</v>
      </c>
      <c r="B61">
        <v>56</v>
      </c>
      <c r="C61" t="str">
        <f t="shared" si="0"/>
        <v>50-59</v>
      </c>
    </row>
    <row r="62" spans="1:3" x14ac:dyDescent="0.35">
      <c r="A62">
        <v>6018157</v>
      </c>
      <c r="B62">
        <v>0</v>
      </c>
      <c r="C62" t="e">
        <f t="shared" si="0"/>
        <v>#N/A</v>
      </c>
    </row>
    <row r="63" spans="1:3" x14ac:dyDescent="0.35">
      <c r="A63">
        <v>4079228</v>
      </c>
      <c r="B63">
        <v>30</v>
      </c>
      <c r="C63" t="str">
        <f t="shared" si="0"/>
        <v>30-39</v>
      </c>
    </row>
    <row r="64" spans="1:3" x14ac:dyDescent="0.35">
      <c r="A64">
        <v>87348</v>
      </c>
      <c r="B64">
        <v>36</v>
      </c>
      <c r="C64" t="str">
        <f t="shared" si="0"/>
        <v>30-39</v>
      </c>
    </row>
    <row r="65" spans="1:3" x14ac:dyDescent="0.35">
      <c r="A65">
        <v>2184051</v>
      </c>
      <c r="B65">
        <v>34</v>
      </c>
      <c r="C65" t="str">
        <f t="shared" si="0"/>
        <v>30-39</v>
      </c>
    </row>
    <row r="66" spans="1:3" x14ac:dyDescent="0.35">
      <c r="A66">
        <v>2855148</v>
      </c>
      <c r="B66">
        <v>66</v>
      </c>
      <c r="C66" t="str">
        <f t="shared" si="0"/>
        <v>60-69</v>
      </c>
    </row>
    <row r="67" spans="1:3" x14ac:dyDescent="0.35">
      <c r="A67">
        <v>1675078</v>
      </c>
      <c r="B67">
        <v>59</v>
      </c>
      <c r="C67" t="str">
        <f t="shared" ref="C67:C130" si="1">VLOOKUP(B67, $H$2:$I$9, 2, 1)</f>
        <v>50-59</v>
      </c>
    </row>
    <row r="68" spans="1:3" x14ac:dyDescent="0.35">
      <c r="A68">
        <v>338034</v>
      </c>
      <c r="B68">
        <v>32</v>
      </c>
      <c r="C68" t="str">
        <f t="shared" si="1"/>
        <v>30-39</v>
      </c>
    </row>
    <row r="69" spans="1:3" x14ac:dyDescent="0.35">
      <c r="A69">
        <v>445709</v>
      </c>
      <c r="B69">
        <v>39</v>
      </c>
      <c r="C69" t="str">
        <f t="shared" si="1"/>
        <v>30-39</v>
      </c>
    </row>
    <row r="70" spans="1:3" x14ac:dyDescent="0.35">
      <c r="A70">
        <v>3828509</v>
      </c>
      <c r="B70">
        <v>33</v>
      </c>
      <c r="C70" t="str">
        <f t="shared" si="1"/>
        <v>30-39</v>
      </c>
    </row>
    <row r="71" spans="1:3" x14ac:dyDescent="0.35">
      <c r="A71">
        <v>5931878</v>
      </c>
      <c r="B71">
        <v>42</v>
      </c>
      <c r="C71" t="str">
        <f t="shared" si="1"/>
        <v>40-49</v>
      </c>
    </row>
    <row r="72" spans="1:3" x14ac:dyDescent="0.35">
      <c r="A72">
        <v>3252725</v>
      </c>
      <c r="B72">
        <v>29</v>
      </c>
      <c r="C72" t="str">
        <f t="shared" si="1"/>
        <v>20-29</v>
      </c>
    </row>
    <row r="73" spans="1:3" x14ac:dyDescent="0.35">
      <c r="A73">
        <v>4263930</v>
      </c>
      <c r="B73">
        <v>45</v>
      </c>
      <c r="C73" t="str">
        <f t="shared" si="1"/>
        <v>40-49</v>
      </c>
    </row>
    <row r="74" spans="1:3" x14ac:dyDescent="0.35">
      <c r="A74">
        <v>4327895</v>
      </c>
      <c r="B74">
        <v>49</v>
      </c>
      <c r="C74" t="str">
        <f t="shared" si="1"/>
        <v>40-49</v>
      </c>
    </row>
    <row r="75" spans="1:3" x14ac:dyDescent="0.35">
      <c r="A75">
        <v>4500991</v>
      </c>
      <c r="B75">
        <v>0</v>
      </c>
      <c r="C75" t="e">
        <f t="shared" si="1"/>
        <v>#N/A</v>
      </c>
    </row>
    <row r="76" spans="1:3" x14ac:dyDescent="0.35">
      <c r="A76">
        <v>2004051</v>
      </c>
      <c r="B76">
        <v>38</v>
      </c>
      <c r="C76" t="str">
        <f t="shared" si="1"/>
        <v>30-39</v>
      </c>
    </row>
    <row r="77" spans="1:3" x14ac:dyDescent="0.35">
      <c r="A77">
        <v>1377740</v>
      </c>
      <c r="B77">
        <v>31</v>
      </c>
      <c r="C77" t="str">
        <f t="shared" si="1"/>
        <v>30-39</v>
      </c>
    </row>
    <row r="78" spans="1:3" x14ac:dyDescent="0.35">
      <c r="A78">
        <v>6738778</v>
      </c>
      <c r="B78">
        <v>38</v>
      </c>
      <c r="C78" t="str">
        <f t="shared" si="1"/>
        <v>30-39</v>
      </c>
    </row>
    <row r="79" spans="1:3" x14ac:dyDescent="0.35">
      <c r="A79">
        <v>3479649</v>
      </c>
      <c r="B79">
        <v>42</v>
      </c>
      <c r="C79" t="str">
        <f t="shared" si="1"/>
        <v>40-49</v>
      </c>
    </row>
    <row r="80" spans="1:3" x14ac:dyDescent="0.35">
      <c r="A80">
        <v>6067227</v>
      </c>
      <c r="B80">
        <v>80</v>
      </c>
      <c r="C80" t="str">
        <f t="shared" si="1"/>
        <v>80-89</v>
      </c>
    </row>
    <row r="81" spans="1:3" x14ac:dyDescent="0.35">
      <c r="A81">
        <v>5888144</v>
      </c>
      <c r="B81">
        <v>33</v>
      </c>
      <c r="C81" t="str">
        <f t="shared" si="1"/>
        <v>30-39</v>
      </c>
    </row>
    <row r="82" spans="1:3" x14ac:dyDescent="0.35">
      <c r="A82">
        <v>2491986</v>
      </c>
      <c r="B82">
        <v>32</v>
      </c>
      <c r="C82" t="str">
        <f t="shared" si="1"/>
        <v>30-39</v>
      </c>
    </row>
    <row r="83" spans="1:3" x14ac:dyDescent="0.35">
      <c r="A83">
        <v>6407126</v>
      </c>
      <c r="B83">
        <v>45</v>
      </c>
      <c r="C83" t="str">
        <f t="shared" si="1"/>
        <v>40-49</v>
      </c>
    </row>
    <row r="84" spans="1:3" x14ac:dyDescent="0.35">
      <c r="A84">
        <v>6392474</v>
      </c>
      <c r="B84">
        <v>48</v>
      </c>
      <c r="C84" t="str">
        <f t="shared" si="1"/>
        <v>40-49</v>
      </c>
    </row>
    <row r="85" spans="1:3" x14ac:dyDescent="0.35">
      <c r="A85">
        <v>4276054</v>
      </c>
      <c r="B85">
        <v>57</v>
      </c>
      <c r="C85" t="str">
        <f t="shared" si="1"/>
        <v>50-59</v>
      </c>
    </row>
    <row r="86" spans="1:3" x14ac:dyDescent="0.35">
      <c r="A86">
        <v>2759514</v>
      </c>
      <c r="B86">
        <v>41</v>
      </c>
      <c r="C86" t="str">
        <f t="shared" si="1"/>
        <v>40-49</v>
      </c>
    </row>
    <row r="87" spans="1:3" x14ac:dyDescent="0.35">
      <c r="A87">
        <v>2401586</v>
      </c>
      <c r="B87">
        <v>26</v>
      </c>
      <c r="C87" t="str">
        <f t="shared" si="1"/>
        <v>20-29</v>
      </c>
    </row>
    <row r="88" spans="1:3" x14ac:dyDescent="0.35">
      <c r="A88">
        <v>5820513</v>
      </c>
      <c r="B88">
        <v>23</v>
      </c>
      <c r="C88" t="str">
        <f t="shared" si="1"/>
        <v>20-29</v>
      </c>
    </row>
    <row r="89" spans="1:3" x14ac:dyDescent="0.35">
      <c r="A89">
        <v>5480048</v>
      </c>
      <c r="B89">
        <v>61</v>
      </c>
      <c r="C89" t="str">
        <f t="shared" si="1"/>
        <v>60-69</v>
      </c>
    </row>
    <row r="90" spans="1:3" x14ac:dyDescent="0.35">
      <c r="A90">
        <v>1951218</v>
      </c>
      <c r="B90">
        <v>26</v>
      </c>
      <c r="C90" t="str">
        <f t="shared" si="1"/>
        <v>20-29</v>
      </c>
    </row>
    <row r="91" spans="1:3" x14ac:dyDescent="0.35">
      <c r="A91">
        <v>3005402</v>
      </c>
      <c r="B91">
        <v>38</v>
      </c>
      <c r="C91" t="str">
        <f t="shared" si="1"/>
        <v>30-39</v>
      </c>
    </row>
    <row r="92" spans="1:3" x14ac:dyDescent="0.35">
      <c r="A92">
        <v>4212374</v>
      </c>
      <c r="B92">
        <v>38</v>
      </c>
      <c r="C92" t="str">
        <f t="shared" si="1"/>
        <v>30-39</v>
      </c>
    </row>
    <row r="93" spans="1:3" x14ac:dyDescent="0.35">
      <c r="A93">
        <v>2697880</v>
      </c>
      <c r="B93">
        <v>48</v>
      </c>
      <c r="C93" t="str">
        <f t="shared" si="1"/>
        <v>40-49</v>
      </c>
    </row>
    <row r="94" spans="1:3" x14ac:dyDescent="0.35">
      <c r="A94">
        <v>4393538</v>
      </c>
      <c r="B94">
        <v>74</v>
      </c>
      <c r="C94" t="str">
        <f t="shared" si="1"/>
        <v>70-79</v>
      </c>
    </row>
    <row r="95" spans="1:3" x14ac:dyDescent="0.35">
      <c r="A95">
        <v>3893488</v>
      </c>
      <c r="B95">
        <v>32</v>
      </c>
      <c r="C95" t="str">
        <f t="shared" si="1"/>
        <v>30-39</v>
      </c>
    </row>
    <row r="96" spans="1:3" x14ac:dyDescent="0.35">
      <c r="A96">
        <v>1811390</v>
      </c>
      <c r="B96">
        <v>49</v>
      </c>
      <c r="C96" t="str">
        <f t="shared" si="1"/>
        <v>40-49</v>
      </c>
    </row>
    <row r="97" spans="1:3" x14ac:dyDescent="0.35">
      <c r="A97">
        <v>389272</v>
      </c>
      <c r="B97">
        <v>43</v>
      </c>
      <c r="C97" t="str">
        <f t="shared" si="1"/>
        <v>40-49</v>
      </c>
    </row>
    <row r="98" spans="1:3" x14ac:dyDescent="0.35">
      <c r="A98">
        <v>4666273</v>
      </c>
      <c r="B98">
        <v>65</v>
      </c>
      <c r="C98" t="str">
        <f t="shared" si="1"/>
        <v>60-69</v>
      </c>
    </row>
    <row r="99" spans="1:3" x14ac:dyDescent="0.35">
      <c r="A99">
        <v>3241064</v>
      </c>
      <c r="B99">
        <v>60</v>
      </c>
      <c r="C99" t="str">
        <f t="shared" si="1"/>
        <v>60-69</v>
      </c>
    </row>
    <row r="100" spans="1:3" x14ac:dyDescent="0.35">
      <c r="A100">
        <v>4287006</v>
      </c>
      <c r="B100">
        <v>51</v>
      </c>
      <c r="C100" t="str">
        <f t="shared" si="1"/>
        <v>50-59</v>
      </c>
    </row>
    <row r="101" spans="1:3" x14ac:dyDescent="0.35">
      <c r="A101">
        <v>2971954</v>
      </c>
      <c r="B101">
        <v>30</v>
      </c>
      <c r="C101" t="str">
        <f t="shared" si="1"/>
        <v>30-39</v>
      </c>
    </row>
    <row r="102" spans="1:3" x14ac:dyDescent="0.35">
      <c r="A102">
        <v>5902394</v>
      </c>
      <c r="B102">
        <v>32</v>
      </c>
      <c r="C102" t="str">
        <f t="shared" si="1"/>
        <v>30-39</v>
      </c>
    </row>
    <row r="103" spans="1:3" x14ac:dyDescent="0.35">
      <c r="A103">
        <v>3079483</v>
      </c>
      <c r="B103">
        <v>62</v>
      </c>
      <c r="C103" t="str">
        <f t="shared" si="1"/>
        <v>60-69</v>
      </c>
    </row>
    <row r="104" spans="1:3" x14ac:dyDescent="0.35">
      <c r="A104">
        <v>6356851</v>
      </c>
      <c r="B104">
        <v>0</v>
      </c>
      <c r="C104" t="e">
        <f t="shared" si="1"/>
        <v>#N/A</v>
      </c>
    </row>
    <row r="105" spans="1:3" x14ac:dyDescent="0.35">
      <c r="A105">
        <v>6437349</v>
      </c>
      <c r="B105">
        <v>43</v>
      </c>
      <c r="C105" t="str">
        <f t="shared" si="1"/>
        <v>40-49</v>
      </c>
    </row>
    <row r="106" spans="1:3" x14ac:dyDescent="0.35">
      <c r="A106">
        <v>4015168</v>
      </c>
      <c r="B106">
        <v>63</v>
      </c>
      <c r="C106" t="str">
        <f t="shared" si="1"/>
        <v>60-69</v>
      </c>
    </row>
    <row r="107" spans="1:3" x14ac:dyDescent="0.35">
      <c r="A107">
        <v>6417471</v>
      </c>
      <c r="B107">
        <v>56</v>
      </c>
      <c r="C107" t="str">
        <f t="shared" si="1"/>
        <v>50-59</v>
      </c>
    </row>
    <row r="108" spans="1:3" x14ac:dyDescent="0.35">
      <c r="A108">
        <v>6158567</v>
      </c>
      <c r="B108">
        <v>31</v>
      </c>
      <c r="C108" t="str">
        <f t="shared" si="1"/>
        <v>30-39</v>
      </c>
    </row>
    <row r="109" spans="1:3" x14ac:dyDescent="0.35">
      <c r="A109">
        <v>4742346</v>
      </c>
      <c r="B109">
        <v>55</v>
      </c>
      <c r="C109" t="str">
        <f t="shared" si="1"/>
        <v>50-59</v>
      </c>
    </row>
    <row r="110" spans="1:3" x14ac:dyDescent="0.35">
      <c r="A110">
        <v>1214745</v>
      </c>
      <c r="B110">
        <v>0</v>
      </c>
      <c r="C110" t="e">
        <f t="shared" si="1"/>
        <v>#N/A</v>
      </c>
    </row>
    <row r="111" spans="1:3" x14ac:dyDescent="0.35">
      <c r="A111">
        <v>3071010</v>
      </c>
      <c r="B111">
        <v>26</v>
      </c>
      <c r="C111" t="str">
        <f t="shared" si="1"/>
        <v>20-29</v>
      </c>
    </row>
    <row r="112" spans="1:3" x14ac:dyDescent="0.35">
      <c r="A112">
        <v>2767253</v>
      </c>
      <c r="B112">
        <v>43</v>
      </c>
      <c r="C112" t="str">
        <f t="shared" si="1"/>
        <v>40-49</v>
      </c>
    </row>
    <row r="113" spans="1:3" x14ac:dyDescent="0.35">
      <c r="A113">
        <v>1873353</v>
      </c>
      <c r="B113">
        <v>45</v>
      </c>
      <c r="C113" t="str">
        <f t="shared" si="1"/>
        <v>40-49</v>
      </c>
    </row>
    <row r="114" spans="1:3" x14ac:dyDescent="0.35">
      <c r="A114">
        <v>6335267</v>
      </c>
      <c r="B114">
        <v>26</v>
      </c>
      <c r="C114" t="str">
        <f t="shared" si="1"/>
        <v>20-29</v>
      </c>
    </row>
    <row r="115" spans="1:3" x14ac:dyDescent="0.35">
      <c r="A115">
        <v>4824502</v>
      </c>
      <c r="B115">
        <v>0</v>
      </c>
      <c r="C115" t="e">
        <f t="shared" si="1"/>
        <v>#N/A</v>
      </c>
    </row>
    <row r="116" spans="1:3" x14ac:dyDescent="0.35">
      <c r="A116">
        <v>5213563</v>
      </c>
      <c r="B116">
        <v>37</v>
      </c>
      <c r="C116" t="str">
        <f t="shared" si="1"/>
        <v>30-39</v>
      </c>
    </row>
    <row r="117" spans="1:3" x14ac:dyDescent="0.35">
      <c r="A117">
        <v>1578361</v>
      </c>
      <c r="B117">
        <v>39</v>
      </c>
      <c r="C117" t="str">
        <f t="shared" si="1"/>
        <v>30-39</v>
      </c>
    </row>
    <row r="118" spans="1:3" x14ac:dyDescent="0.35">
      <c r="A118">
        <v>378557</v>
      </c>
      <c r="B118">
        <v>36</v>
      </c>
      <c r="C118" t="str">
        <f t="shared" si="1"/>
        <v>30-39</v>
      </c>
    </row>
    <row r="119" spans="1:3" x14ac:dyDescent="0.35">
      <c r="A119">
        <v>1759669</v>
      </c>
      <c r="B119">
        <v>35</v>
      </c>
      <c r="C119" t="str">
        <f t="shared" si="1"/>
        <v>30-39</v>
      </c>
    </row>
    <row r="120" spans="1:3" x14ac:dyDescent="0.35">
      <c r="A120">
        <v>2792598</v>
      </c>
      <c r="B120">
        <v>0</v>
      </c>
      <c r="C120" t="e">
        <f t="shared" si="1"/>
        <v>#N/A</v>
      </c>
    </row>
    <row r="121" spans="1:3" x14ac:dyDescent="0.35">
      <c r="A121">
        <v>3006257</v>
      </c>
      <c r="B121">
        <v>0</v>
      </c>
      <c r="C121" t="e">
        <f t="shared" si="1"/>
        <v>#N/A</v>
      </c>
    </row>
    <row r="122" spans="1:3" x14ac:dyDescent="0.35">
      <c r="A122">
        <v>2561325</v>
      </c>
      <c r="B122">
        <v>29</v>
      </c>
      <c r="C122" t="str">
        <f t="shared" si="1"/>
        <v>20-29</v>
      </c>
    </row>
    <row r="123" spans="1:3" x14ac:dyDescent="0.35">
      <c r="A123">
        <v>842093</v>
      </c>
      <c r="B123">
        <v>48</v>
      </c>
      <c r="C123" t="str">
        <f t="shared" si="1"/>
        <v>40-49</v>
      </c>
    </row>
    <row r="124" spans="1:3" x14ac:dyDescent="0.35">
      <c r="A124">
        <v>5664204</v>
      </c>
      <c r="B124">
        <v>41</v>
      </c>
      <c r="C124" t="str">
        <f t="shared" si="1"/>
        <v>40-49</v>
      </c>
    </row>
    <row r="125" spans="1:3" x14ac:dyDescent="0.35">
      <c r="A125">
        <v>3789757</v>
      </c>
      <c r="B125">
        <v>32</v>
      </c>
      <c r="C125" t="str">
        <f t="shared" si="1"/>
        <v>30-39</v>
      </c>
    </row>
    <row r="126" spans="1:3" x14ac:dyDescent="0.35">
      <c r="A126">
        <v>5351922</v>
      </c>
      <c r="B126">
        <v>35</v>
      </c>
      <c r="C126" t="str">
        <f t="shared" si="1"/>
        <v>30-39</v>
      </c>
    </row>
    <row r="127" spans="1:3" x14ac:dyDescent="0.35">
      <c r="A127">
        <v>4776884</v>
      </c>
      <c r="B127">
        <v>59</v>
      </c>
      <c r="C127" t="str">
        <f t="shared" si="1"/>
        <v>50-59</v>
      </c>
    </row>
    <row r="128" spans="1:3" x14ac:dyDescent="0.35">
      <c r="A128">
        <v>6224775</v>
      </c>
      <c r="B128">
        <v>62</v>
      </c>
      <c r="C128" t="str">
        <f t="shared" si="1"/>
        <v>60-69</v>
      </c>
    </row>
    <row r="129" spans="1:3" x14ac:dyDescent="0.35">
      <c r="A129">
        <v>6413999</v>
      </c>
      <c r="B129">
        <v>33</v>
      </c>
      <c r="C129" t="str">
        <f t="shared" si="1"/>
        <v>30-39</v>
      </c>
    </row>
    <row r="130" spans="1:3" x14ac:dyDescent="0.35">
      <c r="A130">
        <v>3028133</v>
      </c>
      <c r="B130">
        <v>42</v>
      </c>
      <c r="C130" t="str">
        <f t="shared" si="1"/>
        <v>40-49</v>
      </c>
    </row>
    <row r="131" spans="1:3" x14ac:dyDescent="0.35">
      <c r="A131">
        <v>3229794</v>
      </c>
      <c r="B131">
        <v>58</v>
      </c>
      <c r="C131" t="str">
        <f t="shared" ref="C131:C194" si="2">VLOOKUP(B131, $H$2:$I$9, 2, 1)</f>
        <v>50-59</v>
      </c>
    </row>
    <row r="132" spans="1:3" x14ac:dyDescent="0.35">
      <c r="A132">
        <v>1297870</v>
      </c>
      <c r="B132">
        <v>41</v>
      </c>
      <c r="C132" t="str">
        <f t="shared" si="2"/>
        <v>40-49</v>
      </c>
    </row>
    <row r="133" spans="1:3" x14ac:dyDescent="0.35">
      <c r="A133">
        <v>1779232</v>
      </c>
      <c r="B133">
        <v>29</v>
      </c>
      <c r="C133" t="str">
        <f t="shared" si="2"/>
        <v>20-29</v>
      </c>
    </row>
    <row r="134" spans="1:3" x14ac:dyDescent="0.35">
      <c r="A134">
        <v>1669014</v>
      </c>
      <c r="B134">
        <v>0</v>
      </c>
      <c r="C134" t="e">
        <f t="shared" si="2"/>
        <v>#N/A</v>
      </c>
    </row>
    <row r="135" spans="1:3" x14ac:dyDescent="0.35">
      <c r="A135">
        <v>6170127</v>
      </c>
      <c r="B135">
        <v>54</v>
      </c>
      <c r="C135" t="str">
        <f t="shared" si="2"/>
        <v>50-59</v>
      </c>
    </row>
    <row r="136" spans="1:3" x14ac:dyDescent="0.35">
      <c r="A136">
        <v>3712090</v>
      </c>
      <c r="B136">
        <v>0</v>
      </c>
      <c r="C136" t="e">
        <f t="shared" si="2"/>
        <v>#N/A</v>
      </c>
    </row>
    <row r="137" spans="1:3" x14ac:dyDescent="0.35">
      <c r="A137">
        <v>5529352</v>
      </c>
      <c r="B137">
        <v>0</v>
      </c>
      <c r="C137" t="e">
        <f t="shared" si="2"/>
        <v>#N/A</v>
      </c>
    </row>
    <row r="138" spans="1:3" x14ac:dyDescent="0.35">
      <c r="A138">
        <v>6467971</v>
      </c>
      <c r="B138">
        <v>0</v>
      </c>
      <c r="C138" t="e">
        <f t="shared" si="2"/>
        <v>#N/A</v>
      </c>
    </row>
    <row r="139" spans="1:3" x14ac:dyDescent="0.35">
      <c r="A139">
        <v>6353718</v>
      </c>
      <c r="B139">
        <v>54</v>
      </c>
      <c r="C139" t="str">
        <f t="shared" si="2"/>
        <v>50-59</v>
      </c>
    </row>
    <row r="140" spans="1:3" x14ac:dyDescent="0.35">
      <c r="A140">
        <v>775802</v>
      </c>
      <c r="B140">
        <v>25</v>
      </c>
      <c r="C140" t="str">
        <f t="shared" si="2"/>
        <v>20-29</v>
      </c>
    </row>
    <row r="141" spans="1:3" x14ac:dyDescent="0.35">
      <c r="A141">
        <v>836946</v>
      </c>
      <c r="B141">
        <v>44</v>
      </c>
      <c r="C141" t="str">
        <f t="shared" si="2"/>
        <v>40-49</v>
      </c>
    </row>
    <row r="142" spans="1:3" x14ac:dyDescent="0.35">
      <c r="A142">
        <v>2432181</v>
      </c>
      <c r="B142">
        <v>30</v>
      </c>
      <c r="C142" t="str">
        <f t="shared" si="2"/>
        <v>30-39</v>
      </c>
    </row>
    <row r="143" spans="1:3" x14ac:dyDescent="0.35">
      <c r="A143">
        <v>6647928</v>
      </c>
      <c r="B143">
        <v>36</v>
      </c>
      <c r="C143" t="str">
        <f t="shared" si="2"/>
        <v>30-39</v>
      </c>
    </row>
    <row r="144" spans="1:3" x14ac:dyDescent="0.35">
      <c r="A144">
        <v>6171939</v>
      </c>
      <c r="B144">
        <v>45</v>
      </c>
      <c r="C144" t="str">
        <f t="shared" si="2"/>
        <v>40-49</v>
      </c>
    </row>
    <row r="145" spans="1:3" x14ac:dyDescent="0.35">
      <c r="A145">
        <v>4837234</v>
      </c>
      <c r="B145">
        <v>55</v>
      </c>
      <c r="C145" t="str">
        <f t="shared" si="2"/>
        <v>50-59</v>
      </c>
    </row>
    <row r="146" spans="1:3" x14ac:dyDescent="0.35">
      <c r="A146">
        <v>5478620</v>
      </c>
      <c r="B146">
        <v>32</v>
      </c>
      <c r="C146" t="str">
        <f t="shared" si="2"/>
        <v>30-39</v>
      </c>
    </row>
    <row r="147" spans="1:3" x14ac:dyDescent="0.35">
      <c r="A147">
        <v>72902</v>
      </c>
      <c r="B147">
        <v>31</v>
      </c>
      <c r="C147" t="str">
        <f t="shared" si="2"/>
        <v>30-39</v>
      </c>
    </row>
    <row r="148" spans="1:3" x14ac:dyDescent="0.35">
      <c r="A148">
        <v>2142023</v>
      </c>
      <c r="B148">
        <v>36</v>
      </c>
      <c r="C148" t="str">
        <f t="shared" si="2"/>
        <v>30-39</v>
      </c>
    </row>
    <row r="149" spans="1:3" x14ac:dyDescent="0.35">
      <c r="A149">
        <v>5644756</v>
      </c>
      <c r="B149">
        <v>46</v>
      </c>
      <c r="C149" t="str">
        <f t="shared" si="2"/>
        <v>40-49</v>
      </c>
    </row>
    <row r="150" spans="1:3" x14ac:dyDescent="0.35">
      <c r="A150">
        <v>6672567</v>
      </c>
      <c r="B150">
        <v>58</v>
      </c>
      <c r="C150" t="str">
        <f t="shared" si="2"/>
        <v>50-59</v>
      </c>
    </row>
    <row r="151" spans="1:3" x14ac:dyDescent="0.35">
      <c r="A151">
        <v>233335</v>
      </c>
      <c r="B151">
        <v>41</v>
      </c>
      <c r="C151" t="str">
        <f t="shared" si="2"/>
        <v>40-49</v>
      </c>
    </row>
    <row r="152" spans="1:3" x14ac:dyDescent="0.35">
      <c r="A152">
        <v>1884535</v>
      </c>
      <c r="B152">
        <v>35</v>
      </c>
      <c r="C152" t="str">
        <f t="shared" si="2"/>
        <v>30-39</v>
      </c>
    </row>
    <row r="153" spans="1:3" x14ac:dyDescent="0.35">
      <c r="A153">
        <v>5321258</v>
      </c>
      <c r="B153">
        <v>53</v>
      </c>
      <c r="C153" t="str">
        <f t="shared" si="2"/>
        <v>50-59</v>
      </c>
    </row>
    <row r="154" spans="1:3" x14ac:dyDescent="0.35">
      <c r="A154">
        <v>3744138</v>
      </c>
      <c r="B154">
        <v>49</v>
      </c>
      <c r="C154" t="str">
        <f t="shared" si="2"/>
        <v>40-49</v>
      </c>
    </row>
    <row r="155" spans="1:3" x14ac:dyDescent="0.35">
      <c r="A155">
        <v>3018843</v>
      </c>
      <c r="B155">
        <v>42</v>
      </c>
      <c r="C155" t="str">
        <f t="shared" si="2"/>
        <v>40-49</v>
      </c>
    </row>
    <row r="156" spans="1:3" x14ac:dyDescent="0.35">
      <c r="A156">
        <v>2316085</v>
      </c>
      <c r="B156">
        <v>43</v>
      </c>
      <c r="C156" t="str">
        <f t="shared" si="2"/>
        <v>40-49</v>
      </c>
    </row>
    <row r="157" spans="1:3" x14ac:dyDescent="0.35">
      <c r="A157">
        <v>5887645</v>
      </c>
      <c r="B157">
        <v>39</v>
      </c>
      <c r="C157" t="str">
        <f t="shared" si="2"/>
        <v>30-39</v>
      </c>
    </row>
    <row r="158" spans="1:3" x14ac:dyDescent="0.35">
      <c r="A158">
        <v>3013856</v>
      </c>
      <c r="B158">
        <v>62</v>
      </c>
      <c r="C158" t="str">
        <f t="shared" si="2"/>
        <v>60-69</v>
      </c>
    </row>
    <row r="159" spans="1:3" x14ac:dyDescent="0.35">
      <c r="A159">
        <v>6351515</v>
      </c>
      <c r="B159">
        <v>42</v>
      </c>
      <c r="C159" t="str">
        <f t="shared" si="2"/>
        <v>40-49</v>
      </c>
    </row>
    <row r="160" spans="1:3" x14ac:dyDescent="0.35">
      <c r="A160">
        <v>5825054</v>
      </c>
      <c r="B160">
        <v>59</v>
      </c>
      <c r="C160" t="str">
        <f t="shared" si="2"/>
        <v>50-59</v>
      </c>
    </row>
    <row r="161" spans="1:3" x14ac:dyDescent="0.35">
      <c r="A161">
        <v>6730027</v>
      </c>
      <c r="B161">
        <v>45</v>
      </c>
      <c r="C161" t="str">
        <f t="shared" si="2"/>
        <v>40-49</v>
      </c>
    </row>
    <row r="162" spans="1:3" x14ac:dyDescent="0.35">
      <c r="A162">
        <v>1826417</v>
      </c>
      <c r="B162">
        <v>45</v>
      </c>
      <c r="C162" t="str">
        <f t="shared" si="2"/>
        <v>40-49</v>
      </c>
    </row>
    <row r="163" spans="1:3" x14ac:dyDescent="0.35">
      <c r="A163">
        <v>968783</v>
      </c>
      <c r="B163">
        <v>49</v>
      </c>
      <c r="C163" t="str">
        <f t="shared" si="2"/>
        <v>40-49</v>
      </c>
    </row>
    <row r="164" spans="1:3" x14ac:dyDescent="0.35">
      <c r="A164">
        <v>5298343</v>
      </c>
      <c r="B164">
        <v>55</v>
      </c>
      <c r="C164" t="str">
        <f t="shared" si="2"/>
        <v>50-59</v>
      </c>
    </row>
    <row r="165" spans="1:3" x14ac:dyDescent="0.35">
      <c r="A165">
        <v>13703</v>
      </c>
      <c r="B165">
        <v>0</v>
      </c>
      <c r="C165" t="e">
        <f t="shared" si="2"/>
        <v>#N/A</v>
      </c>
    </row>
    <row r="166" spans="1:3" x14ac:dyDescent="0.35">
      <c r="A166">
        <v>3134620</v>
      </c>
      <c r="B166">
        <v>51</v>
      </c>
      <c r="C166" t="str">
        <f t="shared" si="2"/>
        <v>50-59</v>
      </c>
    </row>
    <row r="167" spans="1:3" x14ac:dyDescent="0.35">
      <c r="A167">
        <v>6225518</v>
      </c>
      <c r="B167">
        <v>44</v>
      </c>
      <c r="C167" t="str">
        <f t="shared" si="2"/>
        <v>40-49</v>
      </c>
    </row>
    <row r="168" spans="1:3" x14ac:dyDescent="0.35">
      <c r="A168">
        <v>6041709</v>
      </c>
      <c r="B168">
        <v>43</v>
      </c>
      <c r="C168" t="str">
        <f t="shared" si="2"/>
        <v>40-49</v>
      </c>
    </row>
    <row r="169" spans="1:3" x14ac:dyDescent="0.35">
      <c r="A169">
        <v>3288188</v>
      </c>
      <c r="B169">
        <v>36</v>
      </c>
      <c r="C169" t="str">
        <f t="shared" si="2"/>
        <v>30-39</v>
      </c>
    </row>
    <row r="170" spans="1:3" x14ac:dyDescent="0.35">
      <c r="A170">
        <v>699264</v>
      </c>
      <c r="B170">
        <v>36</v>
      </c>
      <c r="C170" t="str">
        <f t="shared" si="2"/>
        <v>30-39</v>
      </c>
    </row>
    <row r="171" spans="1:3" x14ac:dyDescent="0.35">
      <c r="A171">
        <v>5560849</v>
      </c>
      <c r="B171">
        <v>37</v>
      </c>
      <c r="C171" t="str">
        <f t="shared" si="2"/>
        <v>30-39</v>
      </c>
    </row>
    <row r="172" spans="1:3" x14ac:dyDescent="0.35">
      <c r="A172">
        <v>5514258</v>
      </c>
      <c r="B172">
        <v>51</v>
      </c>
      <c r="C172" t="str">
        <f t="shared" si="2"/>
        <v>50-59</v>
      </c>
    </row>
    <row r="173" spans="1:3" x14ac:dyDescent="0.35">
      <c r="A173">
        <v>2296986</v>
      </c>
      <c r="B173">
        <v>32</v>
      </c>
      <c r="C173" t="str">
        <f t="shared" si="2"/>
        <v>30-39</v>
      </c>
    </row>
    <row r="174" spans="1:3" x14ac:dyDescent="0.35">
      <c r="A174">
        <v>6398130</v>
      </c>
      <c r="B174">
        <v>49</v>
      </c>
      <c r="C174" t="str">
        <f t="shared" si="2"/>
        <v>40-49</v>
      </c>
    </row>
    <row r="175" spans="1:3" x14ac:dyDescent="0.35">
      <c r="A175">
        <v>2548859</v>
      </c>
      <c r="B175">
        <v>30</v>
      </c>
      <c r="C175" t="str">
        <f t="shared" si="2"/>
        <v>30-39</v>
      </c>
    </row>
    <row r="176" spans="1:3" x14ac:dyDescent="0.35">
      <c r="A176">
        <v>2481285</v>
      </c>
      <c r="B176">
        <v>37</v>
      </c>
      <c r="C176" t="str">
        <f t="shared" si="2"/>
        <v>30-39</v>
      </c>
    </row>
    <row r="177" spans="1:3" x14ac:dyDescent="0.35">
      <c r="A177">
        <v>3777400</v>
      </c>
      <c r="B177">
        <v>69</v>
      </c>
      <c r="C177" t="str">
        <f t="shared" si="2"/>
        <v>60-69</v>
      </c>
    </row>
    <row r="178" spans="1:3" x14ac:dyDescent="0.35">
      <c r="A178">
        <v>2160966</v>
      </c>
      <c r="B178">
        <v>51</v>
      </c>
      <c r="C178" t="str">
        <f t="shared" si="2"/>
        <v>50-59</v>
      </c>
    </row>
    <row r="179" spans="1:3" x14ac:dyDescent="0.35">
      <c r="A179">
        <v>5897459</v>
      </c>
      <c r="B179">
        <v>68</v>
      </c>
      <c r="C179" t="str">
        <f t="shared" si="2"/>
        <v>60-69</v>
      </c>
    </row>
    <row r="180" spans="1:3" x14ac:dyDescent="0.35">
      <c r="A180">
        <v>6441021</v>
      </c>
      <c r="B180">
        <v>0</v>
      </c>
      <c r="C180" t="e">
        <f t="shared" si="2"/>
        <v>#N/A</v>
      </c>
    </row>
    <row r="181" spans="1:3" x14ac:dyDescent="0.35">
      <c r="A181">
        <v>6637712</v>
      </c>
      <c r="B181">
        <v>64</v>
      </c>
      <c r="C181" t="str">
        <f t="shared" si="2"/>
        <v>60-69</v>
      </c>
    </row>
    <row r="182" spans="1:3" x14ac:dyDescent="0.35">
      <c r="A182">
        <v>656884</v>
      </c>
      <c r="B182">
        <v>29</v>
      </c>
      <c r="C182" t="str">
        <f t="shared" si="2"/>
        <v>20-29</v>
      </c>
    </row>
    <row r="183" spans="1:3" x14ac:dyDescent="0.35">
      <c r="A183">
        <v>4193308</v>
      </c>
      <c r="B183">
        <v>48</v>
      </c>
      <c r="C183" t="str">
        <f t="shared" si="2"/>
        <v>40-49</v>
      </c>
    </row>
    <row r="184" spans="1:3" x14ac:dyDescent="0.35">
      <c r="A184">
        <v>2765315</v>
      </c>
      <c r="B184">
        <v>55</v>
      </c>
      <c r="C184" t="str">
        <f t="shared" si="2"/>
        <v>50-59</v>
      </c>
    </row>
    <row r="185" spans="1:3" x14ac:dyDescent="0.35">
      <c r="A185">
        <v>2508580</v>
      </c>
      <c r="B185">
        <v>67</v>
      </c>
      <c r="C185" t="str">
        <f t="shared" si="2"/>
        <v>60-69</v>
      </c>
    </row>
    <row r="186" spans="1:3" x14ac:dyDescent="0.35">
      <c r="A186">
        <v>1371351</v>
      </c>
      <c r="B186">
        <v>62</v>
      </c>
      <c r="C186" t="str">
        <f t="shared" si="2"/>
        <v>60-69</v>
      </c>
    </row>
    <row r="187" spans="1:3" x14ac:dyDescent="0.35">
      <c r="A187">
        <v>3800736</v>
      </c>
      <c r="B187">
        <v>35</v>
      </c>
      <c r="C187" t="str">
        <f t="shared" si="2"/>
        <v>30-39</v>
      </c>
    </row>
    <row r="188" spans="1:3" x14ac:dyDescent="0.35">
      <c r="A188">
        <v>2486890</v>
      </c>
      <c r="B188">
        <v>0</v>
      </c>
      <c r="C188" t="e">
        <f t="shared" si="2"/>
        <v>#N/A</v>
      </c>
    </row>
    <row r="189" spans="1:3" x14ac:dyDescent="0.35">
      <c r="A189">
        <v>1959438</v>
      </c>
      <c r="B189">
        <v>32</v>
      </c>
      <c r="C189" t="str">
        <f t="shared" si="2"/>
        <v>30-39</v>
      </c>
    </row>
    <row r="190" spans="1:3" x14ac:dyDescent="0.35">
      <c r="A190">
        <v>5878947</v>
      </c>
      <c r="B190">
        <v>36</v>
      </c>
      <c r="C190" t="str">
        <f t="shared" si="2"/>
        <v>30-39</v>
      </c>
    </row>
    <row r="191" spans="1:3" x14ac:dyDescent="0.35">
      <c r="A191">
        <v>6164224</v>
      </c>
      <c r="B191">
        <v>46</v>
      </c>
      <c r="C191" t="str">
        <f t="shared" si="2"/>
        <v>40-49</v>
      </c>
    </row>
    <row r="192" spans="1:3" x14ac:dyDescent="0.35">
      <c r="A192">
        <v>4507646</v>
      </c>
      <c r="B192">
        <v>35</v>
      </c>
      <c r="C192" t="str">
        <f t="shared" si="2"/>
        <v>30-39</v>
      </c>
    </row>
    <row r="193" spans="1:3" x14ac:dyDescent="0.35">
      <c r="A193">
        <v>3036026</v>
      </c>
      <c r="B193">
        <v>37</v>
      </c>
      <c r="C193" t="str">
        <f t="shared" si="2"/>
        <v>30-39</v>
      </c>
    </row>
    <row r="194" spans="1:3" x14ac:dyDescent="0.35">
      <c r="A194">
        <v>2320738</v>
      </c>
      <c r="B194">
        <v>0</v>
      </c>
      <c r="C194" t="e">
        <f t="shared" si="2"/>
        <v>#N/A</v>
      </c>
    </row>
    <row r="195" spans="1:3" x14ac:dyDescent="0.35">
      <c r="A195">
        <v>84306</v>
      </c>
      <c r="B195">
        <v>45</v>
      </c>
      <c r="C195" t="str">
        <f t="shared" ref="C195:C258" si="3">VLOOKUP(B195, $H$2:$I$9, 2, 1)</f>
        <v>40-49</v>
      </c>
    </row>
    <row r="196" spans="1:3" x14ac:dyDescent="0.35">
      <c r="A196">
        <v>228565</v>
      </c>
      <c r="B196">
        <v>48</v>
      </c>
      <c r="C196" t="str">
        <f t="shared" si="3"/>
        <v>40-49</v>
      </c>
    </row>
    <row r="197" spans="1:3" x14ac:dyDescent="0.35">
      <c r="A197">
        <v>1386254</v>
      </c>
      <c r="B197">
        <v>34</v>
      </c>
      <c r="C197" t="str">
        <f t="shared" si="3"/>
        <v>30-39</v>
      </c>
    </row>
    <row r="198" spans="1:3" x14ac:dyDescent="0.35">
      <c r="A198">
        <v>6269681</v>
      </c>
      <c r="B198">
        <v>62</v>
      </c>
      <c r="C198" t="str">
        <f t="shared" si="3"/>
        <v>60-69</v>
      </c>
    </row>
    <row r="199" spans="1:3" x14ac:dyDescent="0.35">
      <c r="A199">
        <v>6173619</v>
      </c>
      <c r="B199">
        <v>36</v>
      </c>
      <c r="C199" t="str">
        <f t="shared" si="3"/>
        <v>30-39</v>
      </c>
    </row>
    <row r="200" spans="1:3" x14ac:dyDescent="0.35">
      <c r="A200">
        <v>4218781</v>
      </c>
      <c r="B200">
        <v>0</v>
      </c>
      <c r="C200" t="e">
        <f t="shared" si="3"/>
        <v>#N/A</v>
      </c>
    </row>
    <row r="201" spans="1:3" x14ac:dyDescent="0.35">
      <c r="A201">
        <v>6335379</v>
      </c>
      <c r="B201">
        <v>34</v>
      </c>
      <c r="C201" t="str">
        <f t="shared" si="3"/>
        <v>30-39</v>
      </c>
    </row>
    <row r="202" spans="1:3" x14ac:dyDescent="0.35">
      <c r="A202">
        <v>2485026</v>
      </c>
      <c r="B202">
        <v>39</v>
      </c>
      <c r="C202" t="str">
        <f t="shared" si="3"/>
        <v>30-39</v>
      </c>
    </row>
    <row r="203" spans="1:3" x14ac:dyDescent="0.35">
      <c r="A203">
        <v>1650900</v>
      </c>
      <c r="B203">
        <v>51</v>
      </c>
      <c r="C203" t="str">
        <f t="shared" si="3"/>
        <v>50-59</v>
      </c>
    </row>
    <row r="204" spans="1:3" x14ac:dyDescent="0.35">
      <c r="A204">
        <v>2744300</v>
      </c>
      <c r="B204">
        <v>0</v>
      </c>
      <c r="C204" t="e">
        <f t="shared" si="3"/>
        <v>#N/A</v>
      </c>
    </row>
    <row r="205" spans="1:3" x14ac:dyDescent="0.35">
      <c r="A205">
        <v>3308681</v>
      </c>
      <c r="B205">
        <v>26</v>
      </c>
      <c r="C205" t="str">
        <f t="shared" si="3"/>
        <v>20-29</v>
      </c>
    </row>
    <row r="206" spans="1:3" x14ac:dyDescent="0.35">
      <c r="A206">
        <v>2125872</v>
      </c>
      <c r="B206">
        <v>34</v>
      </c>
      <c r="C206" t="str">
        <f t="shared" si="3"/>
        <v>30-39</v>
      </c>
    </row>
    <row r="207" spans="1:3" x14ac:dyDescent="0.35">
      <c r="A207">
        <v>5116172</v>
      </c>
      <c r="B207">
        <v>0</v>
      </c>
      <c r="C207" t="e">
        <f t="shared" si="3"/>
        <v>#N/A</v>
      </c>
    </row>
    <row r="208" spans="1:3" x14ac:dyDescent="0.35">
      <c r="A208">
        <v>4108411</v>
      </c>
      <c r="B208">
        <v>42</v>
      </c>
      <c r="C208" t="str">
        <f t="shared" si="3"/>
        <v>40-49</v>
      </c>
    </row>
    <row r="209" spans="1:3" x14ac:dyDescent="0.35">
      <c r="A209">
        <v>279381</v>
      </c>
      <c r="B209">
        <v>28</v>
      </c>
      <c r="C209" t="str">
        <f t="shared" si="3"/>
        <v>20-29</v>
      </c>
    </row>
    <row r="210" spans="1:3" x14ac:dyDescent="0.35">
      <c r="A210">
        <v>2072415</v>
      </c>
      <c r="B210">
        <v>31</v>
      </c>
      <c r="C210" t="str">
        <f t="shared" si="3"/>
        <v>30-39</v>
      </c>
    </row>
    <row r="211" spans="1:3" x14ac:dyDescent="0.35">
      <c r="A211">
        <v>432007</v>
      </c>
      <c r="B211">
        <v>42</v>
      </c>
      <c r="C211" t="str">
        <f t="shared" si="3"/>
        <v>40-49</v>
      </c>
    </row>
    <row r="212" spans="1:3" x14ac:dyDescent="0.35">
      <c r="A212">
        <v>3284666</v>
      </c>
      <c r="B212">
        <v>44</v>
      </c>
      <c r="C212" t="str">
        <f t="shared" si="3"/>
        <v>40-49</v>
      </c>
    </row>
    <row r="213" spans="1:3" x14ac:dyDescent="0.35">
      <c r="A213">
        <v>1157420</v>
      </c>
      <c r="B213">
        <v>0</v>
      </c>
      <c r="C213" t="e">
        <f t="shared" si="3"/>
        <v>#N/A</v>
      </c>
    </row>
    <row r="214" spans="1:3" x14ac:dyDescent="0.35">
      <c r="A214">
        <v>2710778</v>
      </c>
      <c r="B214">
        <v>50</v>
      </c>
      <c r="C214" t="str">
        <f t="shared" si="3"/>
        <v>50-59</v>
      </c>
    </row>
    <row r="215" spans="1:3" x14ac:dyDescent="0.35">
      <c r="A215">
        <v>2418389</v>
      </c>
      <c r="B215">
        <v>37</v>
      </c>
      <c r="C215" t="str">
        <f t="shared" si="3"/>
        <v>30-39</v>
      </c>
    </row>
    <row r="216" spans="1:3" x14ac:dyDescent="0.35">
      <c r="A216">
        <v>5309535</v>
      </c>
      <c r="B216">
        <v>67</v>
      </c>
      <c r="C216" t="str">
        <f t="shared" si="3"/>
        <v>60-69</v>
      </c>
    </row>
    <row r="217" spans="1:3" x14ac:dyDescent="0.35">
      <c r="A217">
        <v>6209483</v>
      </c>
      <c r="B217">
        <v>62</v>
      </c>
      <c r="C217" t="str">
        <f t="shared" si="3"/>
        <v>60-69</v>
      </c>
    </row>
    <row r="218" spans="1:3" x14ac:dyDescent="0.35">
      <c r="A218">
        <v>6199671</v>
      </c>
      <c r="B218">
        <v>37</v>
      </c>
      <c r="C218" t="str">
        <f t="shared" si="3"/>
        <v>30-39</v>
      </c>
    </row>
    <row r="219" spans="1:3" x14ac:dyDescent="0.35">
      <c r="A219">
        <v>3273104</v>
      </c>
      <c r="B219">
        <v>50</v>
      </c>
      <c r="C219" t="str">
        <f t="shared" si="3"/>
        <v>50-59</v>
      </c>
    </row>
    <row r="220" spans="1:3" x14ac:dyDescent="0.35">
      <c r="A220">
        <v>6047053</v>
      </c>
      <c r="B220">
        <v>39</v>
      </c>
      <c r="C220" t="str">
        <f t="shared" si="3"/>
        <v>30-39</v>
      </c>
    </row>
    <row r="221" spans="1:3" x14ac:dyDescent="0.35">
      <c r="A221">
        <v>6451583</v>
      </c>
      <c r="B221">
        <v>0</v>
      </c>
      <c r="C221" t="e">
        <f t="shared" si="3"/>
        <v>#N/A</v>
      </c>
    </row>
    <row r="222" spans="1:3" x14ac:dyDescent="0.35">
      <c r="A222">
        <v>4519233</v>
      </c>
      <c r="B222">
        <v>0</v>
      </c>
      <c r="C222" t="e">
        <f t="shared" si="3"/>
        <v>#N/A</v>
      </c>
    </row>
    <row r="223" spans="1:3" x14ac:dyDescent="0.35">
      <c r="A223">
        <v>6723534</v>
      </c>
      <c r="B223">
        <v>0</v>
      </c>
      <c r="C223" t="e">
        <f t="shared" si="3"/>
        <v>#N/A</v>
      </c>
    </row>
    <row r="224" spans="1:3" x14ac:dyDescent="0.35">
      <c r="A224">
        <v>650105</v>
      </c>
      <c r="B224">
        <v>43</v>
      </c>
      <c r="C224" t="str">
        <f t="shared" si="3"/>
        <v>40-49</v>
      </c>
    </row>
    <row r="225" spans="1:3" x14ac:dyDescent="0.35">
      <c r="A225">
        <v>4289817</v>
      </c>
      <c r="B225">
        <v>35</v>
      </c>
      <c r="C225" t="str">
        <f t="shared" si="3"/>
        <v>30-39</v>
      </c>
    </row>
    <row r="226" spans="1:3" x14ac:dyDescent="0.35">
      <c r="A226">
        <v>1677874</v>
      </c>
      <c r="B226">
        <v>39</v>
      </c>
      <c r="C226" t="str">
        <f t="shared" si="3"/>
        <v>30-39</v>
      </c>
    </row>
    <row r="227" spans="1:3" x14ac:dyDescent="0.35">
      <c r="A227">
        <v>3122170</v>
      </c>
      <c r="B227">
        <v>30</v>
      </c>
      <c r="C227" t="str">
        <f t="shared" si="3"/>
        <v>30-39</v>
      </c>
    </row>
    <row r="228" spans="1:3" x14ac:dyDescent="0.35">
      <c r="A228">
        <v>6158510</v>
      </c>
      <c r="B228">
        <v>49</v>
      </c>
      <c r="C228" t="str">
        <f t="shared" si="3"/>
        <v>40-49</v>
      </c>
    </row>
    <row r="229" spans="1:3" x14ac:dyDescent="0.35">
      <c r="A229">
        <v>6054143</v>
      </c>
      <c r="B229">
        <v>76</v>
      </c>
      <c r="C229" t="str">
        <f t="shared" si="3"/>
        <v>70-79</v>
      </c>
    </row>
    <row r="230" spans="1:3" x14ac:dyDescent="0.35">
      <c r="A230">
        <v>3228015</v>
      </c>
      <c r="B230">
        <v>0</v>
      </c>
      <c r="C230" t="e">
        <f t="shared" si="3"/>
        <v>#N/A</v>
      </c>
    </row>
    <row r="231" spans="1:3" x14ac:dyDescent="0.35">
      <c r="A231">
        <v>4106970</v>
      </c>
      <c r="B231">
        <v>54</v>
      </c>
      <c r="C231" t="str">
        <f t="shared" si="3"/>
        <v>50-59</v>
      </c>
    </row>
    <row r="232" spans="1:3" x14ac:dyDescent="0.35">
      <c r="A232">
        <v>1703383</v>
      </c>
      <c r="B232">
        <v>52</v>
      </c>
      <c r="C232" t="str">
        <f t="shared" si="3"/>
        <v>50-59</v>
      </c>
    </row>
    <row r="233" spans="1:3" x14ac:dyDescent="0.35">
      <c r="A233">
        <v>5636715</v>
      </c>
      <c r="B233">
        <v>0</v>
      </c>
      <c r="C233" t="e">
        <f t="shared" si="3"/>
        <v>#N/A</v>
      </c>
    </row>
    <row r="234" spans="1:3" x14ac:dyDescent="0.35">
      <c r="A234">
        <v>1793345</v>
      </c>
      <c r="B234">
        <v>53</v>
      </c>
      <c r="C234" t="str">
        <f t="shared" si="3"/>
        <v>50-59</v>
      </c>
    </row>
    <row r="235" spans="1:3" x14ac:dyDescent="0.35">
      <c r="A235">
        <v>1393089</v>
      </c>
      <c r="B235">
        <v>0</v>
      </c>
      <c r="C235" t="e">
        <f t="shared" si="3"/>
        <v>#N/A</v>
      </c>
    </row>
    <row r="236" spans="1:3" x14ac:dyDescent="0.35">
      <c r="A236">
        <v>1414549</v>
      </c>
      <c r="B236">
        <v>47</v>
      </c>
      <c r="C236" t="str">
        <f t="shared" si="3"/>
        <v>40-49</v>
      </c>
    </row>
    <row r="237" spans="1:3" x14ac:dyDescent="0.35">
      <c r="A237">
        <v>4831904</v>
      </c>
      <c r="B237">
        <v>40</v>
      </c>
      <c r="C237" t="str">
        <f t="shared" si="3"/>
        <v>40-49</v>
      </c>
    </row>
    <row r="238" spans="1:3" x14ac:dyDescent="0.35">
      <c r="A238">
        <v>4647018</v>
      </c>
      <c r="B238">
        <v>45</v>
      </c>
      <c r="C238" t="str">
        <f t="shared" si="3"/>
        <v>40-49</v>
      </c>
    </row>
    <row r="239" spans="1:3" x14ac:dyDescent="0.35">
      <c r="A239">
        <v>4194394</v>
      </c>
      <c r="B239">
        <v>0</v>
      </c>
      <c r="C239" t="e">
        <f t="shared" si="3"/>
        <v>#N/A</v>
      </c>
    </row>
    <row r="240" spans="1:3" x14ac:dyDescent="0.35">
      <c r="A240">
        <v>4376357</v>
      </c>
      <c r="B240">
        <v>30</v>
      </c>
      <c r="C240" t="str">
        <f t="shared" si="3"/>
        <v>30-39</v>
      </c>
    </row>
    <row r="241" spans="1:3" x14ac:dyDescent="0.35">
      <c r="A241">
        <v>4736921</v>
      </c>
      <c r="B241">
        <v>0</v>
      </c>
      <c r="C241" t="e">
        <f t="shared" si="3"/>
        <v>#N/A</v>
      </c>
    </row>
    <row r="242" spans="1:3" x14ac:dyDescent="0.35">
      <c r="A242">
        <v>4306194</v>
      </c>
      <c r="B242">
        <v>57</v>
      </c>
      <c r="C242" t="str">
        <f t="shared" si="3"/>
        <v>50-59</v>
      </c>
    </row>
    <row r="243" spans="1:3" x14ac:dyDescent="0.35">
      <c r="A243">
        <v>2444049</v>
      </c>
      <c r="B243">
        <v>49</v>
      </c>
      <c r="C243" t="str">
        <f t="shared" si="3"/>
        <v>40-49</v>
      </c>
    </row>
    <row r="244" spans="1:3" x14ac:dyDescent="0.35">
      <c r="A244">
        <v>5768649</v>
      </c>
      <c r="B244">
        <v>64</v>
      </c>
      <c r="C244" t="str">
        <f t="shared" si="3"/>
        <v>60-69</v>
      </c>
    </row>
    <row r="245" spans="1:3" x14ac:dyDescent="0.35">
      <c r="A245">
        <v>5868762</v>
      </c>
      <c r="B245">
        <v>40</v>
      </c>
      <c r="C245" t="str">
        <f t="shared" si="3"/>
        <v>40-49</v>
      </c>
    </row>
    <row r="246" spans="1:3" x14ac:dyDescent="0.35">
      <c r="A246">
        <v>74339</v>
      </c>
      <c r="B246">
        <v>44</v>
      </c>
      <c r="C246" t="str">
        <f t="shared" si="3"/>
        <v>40-49</v>
      </c>
    </row>
    <row r="247" spans="1:3" x14ac:dyDescent="0.35">
      <c r="A247">
        <v>3061605</v>
      </c>
      <c r="B247">
        <v>34</v>
      </c>
      <c r="C247" t="str">
        <f t="shared" si="3"/>
        <v>30-39</v>
      </c>
    </row>
    <row r="248" spans="1:3" x14ac:dyDescent="0.35">
      <c r="A248">
        <v>1226634</v>
      </c>
      <c r="B248">
        <v>53</v>
      </c>
      <c r="C248" t="str">
        <f t="shared" si="3"/>
        <v>50-59</v>
      </c>
    </row>
    <row r="249" spans="1:3" x14ac:dyDescent="0.35">
      <c r="A249">
        <v>3674241</v>
      </c>
      <c r="B249">
        <v>30</v>
      </c>
      <c r="C249" t="str">
        <f t="shared" si="3"/>
        <v>30-39</v>
      </c>
    </row>
    <row r="250" spans="1:3" x14ac:dyDescent="0.35">
      <c r="A250">
        <v>481343</v>
      </c>
      <c r="B250">
        <v>44</v>
      </c>
      <c r="C250" t="str">
        <f t="shared" si="3"/>
        <v>40-49</v>
      </c>
    </row>
    <row r="251" spans="1:3" x14ac:dyDescent="0.35">
      <c r="A251">
        <v>1005386</v>
      </c>
      <c r="B251">
        <v>65</v>
      </c>
      <c r="C251" t="str">
        <f t="shared" si="3"/>
        <v>60-69</v>
      </c>
    </row>
    <row r="252" spans="1:3" x14ac:dyDescent="0.35">
      <c r="A252">
        <v>3648389</v>
      </c>
      <c r="B252">
        <v>35</v>
      </c>
      <c r="C252" t="str">
        <f t="shared" si="3"/>
        <v>30-39</v>
      </c>
    </row>
    <row r="253" spans="1:3" x14ac:dyDescent="0.35">
      <c r="A253">
        <v>2976840</v>
      </c>
      <c r="B253">
        <v>57</v>
      </c>
      <c r="C253" t="str">
        <f t="shared" si="3"/>
        <v>50-59</v>
      </c>
    </row>
    <row r="254" spans="1:3" x14ac:dyDescent="0.35">
      <c r="A254">
        <v>1339852</v>
      </c>
      <c r="B254">
        <v>50</v>
      </c>
      <c r="C254" t="str">
        <f t="shared" si="3"/>
        <v>50-59</v>
      </c>
    </row>
    <row r="255" spans="1:3" x14ac:dyDescent="0.35">
      <c r="A255">
        <v>3780563</v>
      </c>
      <c r="B255">
        <v>29</v>
      </c>
      <c r="C255" t="str">
        <f t="shared" si="3"/>
        <v>20-29</v>
      </c>
    </row>
    <row r="256" spans="1:3" x14ac:dyDescent="0.35">
      <c r="A256">
        <v>2773160</v>
      </c>
      <c r="B256">
        <v>42</v>
      </c>
      <c r="C256" t="str">
        <f t="shared" si="3"/>
        <v>40-49</v>
      </c>
    </row>
    <row r="257" spans="1:3" x14ac:dyDescent="0.35">
      <c r="A257">
        <v>565683</v>
      </c>
      <c r="B257">
        <v>51</v>
      </c>
      <c r="C257" t="str">
        <f t="shared" si="3"/>
        <v>50-59</v>
      </c>
    </row>
    <row r="258" spans="1:3" x14ac:dyDescent="0.35">
      <c r="A258">
        <v>2535354</v>
      </c>
      <c r="B258">
        <v>38</v>
      </c>
      <c r="C258" t="str">
        <f t="shared" si="3"/>
        <v>30-39</v>
      </c>
    </row>
    <row r="259" spans="1:3" x14ac:dyDescent="0.35">
      <c r="A259">
        <v>1395793</v>
      </c>
      <c r="B259">
        <v>35</v>
      </c>
      <c r="C259" t="str">
        <f t="shared" ref="C259:C322" si="4">VLOOKUP(B259, $H$2:$I$9, 2, 1)</f>
        <v>30-39</v>
      </c>
    </row>
    <row r="260" spans="1:3" x14ac:dyDescent="0.35">
      <c r="A260">
        <v>5320479</v>
      </c>
      <c r="B260">
        <v>0</v>
      </c>
      <c r="C260" t="e">
        <f t="shared" si="4"/>
        <v>#N/A</v>
      </c>
    </row>
    <row r="261" spans="1:3" x14ac:dyDescent="0.35">
      <c r="A261">
        <v>4070651</v>
      </c>
      <c r="B261">
        <v>43</v>
      </c>
      <c r="C261" t="str">
        <f t="shared" si="4"/>
        <v>40-49</v>
      </c>
    </row>
    <row r="262" spans="1:3" x14ac:dyDescent="0.35">
      <c r="A262">
        <v>4389700</v>
      </c>
      <c r="B262">
        <v>0</v>
      </c>
      <c r="C262" t="e">
        <f t="shared" si="4"/>
        <v>#N/A</v>
      </c>
    </row>
    <row r="263" spans="1:3" x14ac:dyDescent="0.35">
      <c r="A263">
        <v>6800377</v>
      </c>
      <c r="B263">
        <v>65</v>
      </c>
      <c r="C263" t="str">
        <f t="shared" si="4"/>
        <v>60-69</v>
      </c>
    </row>
    <row r="264" spans="1:3" x14ac:dyDescent="0.35">
      <c r="A264">
        <v>5681294</v>
      </c>
      <c r="B264">
        <v>56</v>
      </c>
      <c r="C264" t="str">
        <f t="shared" si="4"/>
        <v>50-59</v>
      </c>
    </row>
    <row r="265" spans="1:3" x14ac:dyDescent="0.35">
      <c r="A265">
        <v>6009055</v>
      </c>
      <c r="B265">
        <v>36</v>
      </c>
      <c r="C265" t="str">
        <f t="shared" si="4"/>
        <v>30-39</v>
      </c>
    </row>
    <row r="266" spans="1:3" x14ac:dyDescent="0.35">
      <c r="A266">
        <v>1688397</v>
      </c>
      <c r="B266">
        <v>36</v>
      </c>
      <c r="C266" t="str">
        <f t="shared" si="4"/>
        <v>30-39</v>
      </c>
    </row>
    <row r="267" spans="1:3" x14ac:dyDescent="0.35">
      <c r="A267">
        <v>2733599</v>
      </c>
      <c r="B267">
        <v>29</v>
      </c>
      <c r="C267" t="str">
        <f t="shared" si="4"/>
        <v>20-29</v>
      </c>
    </row>
    <row r="268" spans="1:3" x14ac:dyDescent="0.35">
      <c r="A268">
        <v>1345999</v>
      </c>
      <c r="B268">
        <v>41</v>
      </c>
      <c r="C268" t="str">
        <f t="shared" si="4"/>
        <v>40-49</v>
      </c>
    </row>
    <row r="269" spans="1:3" x14ac:dyDescent="0.35">
      <c r="A269">
        <v>2031987</v>
      </c>
      <c r="B269">
        <v>34</v>
      </c>
      <c r="C269" t="str">
        <f t="shared" si="4"/>
        <v>30-39</v>
      </c>
    </row>
    <row r="270" spans="1:3" x14ac:dyDescent="0.35">
      <c r="A270">
        <v>6587469</v>
      </c>
      <c r="B270">
        <v>71</v>
      </c>
      <c r="C270" t="str">
        <f t="shared" si="4"/>
        <v>70-79</v>
      </c>
    </row>
    <row r="271" spans="1:3" x14ac:dyDescent="0.35">
      <c r="A271">
        <v>252422</v>
      </c>
      <c r="B271">
        <v>43</v>
      </c>
      <c r="C271" t="str">
        <f t="shared" si="4"/>
        <v>40-49</v>
      </c>
    </row>
    <row r="272" spans="1:3" x14ac:dyDescent="0.35">
      <c r="A272">
        <v>3670576</v>
      </c>
      <c r="B272">
        <v>40</v>
      </c>
      <c r="C272" t="str">
        <f t="shared" si="4"/>
        <v>40-49</v>
      </c>
    </row>
    <row r="273" spans="1:3" x14ac:dyDescent="0.35">
      <c r="A273">
        <v>5121541</v>
      </c>
      <c r="B273">
        <v>56</v>
      </c>
      <c r="C273" t="str">
        <f t="shared" si="4"/>
        <v>50-59</v>
      </c>
    </row>
    <row r="274" spans="1:3" x14ac:dyDescent="0.35">
      <c r="A274">
        <v>4729862</v>
      </c>
      <c r="B274">
        <v>51</v>
      </c>
      <c r="C274" t="str">
        <f t="shared" si="4"/>
        <v>50-59</v>
      </c>
    </row>
    <row r="275" spans="1:3" x14ac:dyDescent="0.35">
      <c r="A275">
        <v>4766125</v>
      </c>
      <c r="B275">
        <v>66</v>
      </c>
      <c r="C275" t="str">
        <f t="shared" si="4"/>
        <v>60-69</v>
      </c>
    </row>
    <row r="276" spans="1:3" x14ac:dyDescent="0.35">
      <c r="A276">
        <v>2321677</v>
      </c>
      <c r="B276">
        <v>46</v>
      </c>
      <c r="C276" t="str">
        <f t="shared" si="4"/>
        <v>40-49</v>
      </c>
    </row>
    <row r="277" spans="1:3" x14ac:dyDescent="0.35">
      <c r="A277">
        <v>6014149</v>
      </c>
      <c r="B277">
        <v>44</v>
      </c>
      <c r="C277" t="str">
        <f t="shared" si="4"/>
        <v>40-49</v>
      </c>
    </row>
    <row r="278" spans="1:3" x14ac:dyDescent="0.35">
      <c r="A278">
        <v>2981738</v>
      </c>
      <c r="B278">
        <v>34</v>
      </c>
      <c r="C278" t="str">
        <f t="shared" si="4"/>
        <v>30-39</v>
      </c>
    </row>
    <row r="279" spans="1:3" x14ac:dyDescent="0.35">
      <c r="A279">
        <v>4637472</v>
      </c>
      <c r="B279">
        <v>0</v>
      </c>
      <c r="C279" t="e">
        <f t="shared" si="4"/>
        <v>#N/A</v>
      </c>
    </row>
    <row r="280" spans="1:3" x14ac:dyDescent="0.35">
      <c r="A280">
        <v>3485563</v>
      </c>
      <c r="B280">
        <v>0</v>
      </c>
      <c r="C280" t="e">
        <f t="shared" si="4"/>
        <v>#N/A</v>
      </c>
    </row>
    <row r="281" spans="1:3" x14ac:dyDescent="0.35">
      <c r="A281">
        <v>1852173</v>
      </c>
      <c r="B281">
        <v>30</v>
      </c>
      <c r="C281" t="str">
        <f t="shared" si="4"/>
        <v>30-39</v>
      </c>
    </row>
    <row r="282" spans="1:3" x14ac:dyDescent="0.35">
      <c r="A282">
        <v>1852067</v>
      </c>
      <c r="B282">
        <v>52</v>
      </c>
      <c r="C282" t="str">
        <f t="shared" si="4"/>
        <v>50-59</v>
      </c>
    </row>
    <row r="283" spans="1:3" x14ac:dyDescent="0.35">
      <c r="A283">
        <v>4428854</v>
      </c>
      <c r="B283">
        <v>32</v>
      </c>
      <c r="C283" t="str">
        <f t="shared" si="4"/>
        <v>30-39</v>
      </c>
    </row>
    <row r="284" spans="1:3" x14ac:dyDescent="0.35">
      <c r="A284">
        <v>1802466</v>
      </c>
      <c r="B284">
        <v>35</v>
      </c>
      <c r="C284" t="str">
        <f t="shared" si="4"/>
        <v>30-39</v>
      </c>
    </row>
    <row r="285" spans="1:3" x14ac:dyDescent="0.35">
      <c r="A285">
        <v>3791506</v>
      </c>
      <c r="B285">
        <v>35</v>
      </c>
      <c r="C285" t="str">
        <f t="shared" si="4"/>
        <v>30-39</v>
      </c>
    </row>
    <row r="286" spans="1:3" x14ac:dyDescent="0.35">
      <c r="A286">
        <v>932001</v>
      </c>
      <c r="B286">
        <v>37</v>
      </c>
      <c r="C286" t="str">
        <f t="shared" si="4"/>
        <v>30-39</v>
      </c>
    </row>
    <row r="287" spans="1:3" x14ac:dyDescent="0.35">
      <c r="A287">
        <v>261652</v>
      </c>
      <c r="B287">
        <v>54</v>
      </c>
      <c r="C287" t="str">
        <f t="shared" si="4"/>
        <v>50-59</v>
      </c>
    </row>
    <row r="288" spans="1:3" x14ac:dyDescent="0.35">
      <c r="A288">
        <v>5465012</v>
      </c>
      <c r="B288">
        <v>0</v>
      </c>
      <c r="C288" t="e">
        <f t="shared" si="4"/>
        <v>#N/A</v>
      </c>
    </row>
    <row r="289" spans="1:3" x14ac:dyDescent="0.35">
      <c r="A289">
        <v>5353666</v>
      </c>
      <c r="B289">
        <v>36</v>
      </c>
      <c r="C289" t="str">
        <f t="shared" si="4"/>
        <v>30-39</v>
      </c>
    </row>
    <row r="290" spans="1:3" x14ac:dyDescent="0.35">
      <c r="A290">
        <v>3244281</v>
      </c>
      <c r="B290">
        <v>55</v>
      </c>
      <c r="C290" t="str">
        <f t="shared" si="4"/>
        <v>50-59</v>
      </c>
    </row>
    <row r="291" spans="1:3" x14ac:dyDescent="0.35">
      <c r="A291">
        <v>2674970</v>
      </c>
      <c r="B291">
        <v>47</v>
      </c>
      <c r="C291" t="str">
        <f t="shared" si="4"/>
        <v>40-49</v>
      </c>
    </row>
    <row r="292" spans="1:3" x14ac:dyDescent="0.35">
      <c r="A292">
        <v>2722449</v>
      </c>
      <c r="B292">
        <v>48</v>
      </c>
      <c r="C292" t="str">
        <f t="shared" si="4"/>
        <v>40-49</v>
      </c>
    </row>
    <row r="293" spans="1:3" x14ac:dyDescent="0.35">
      <c r="A293">
        <v>1544609</v>
      </c>
      <c r="B293">
        <v>49</v>
      </c>
      <c r="C293" t="str">
        <f t="shared" si="4"/>
        <v>40-49</v>
      </c>
    </row>
    <row r="294" spans="1:3" x14ac:dyDescent="0.35">
      <c r="A294">
        <v>811593</v>
      </c>
      <c r="B294">
        <v>0</v>
      </c>
      <c r="C294" t="e">
        <f t="shared" si="4"/>
        <v>#N/A</v>
      </c>
    </row>
    <row r="295" spans="1:3" x14ac:dyDescent="0.35">
      <c r="A295">
        <v>4859668</v>
      </c>
      <c r="B295">
        <v>45</v>
      </c>
      <c r="C295" t="str">
        <f t="shared" si="4"/>
        <v>40-49</v>
      </c>
    </row>
    <row r="296" spans="1:3" x14ac:dyDescent="0.35">
      <c r="A296">
        <v>2616793</v>
      </c>
      <c r="B296">
        <v>35</v>
      </c>
      <c r="C296" t="str">
        <f t="shared" si="4"/>
        <v>30-39</v>
      </c>
    </row>
    <row r="297" spans="1:3" x14ac:dyDescent="0.35">
      <c r="A297">
        <v>2325362</v>
      </c>
      <c r="B297">
        <v>37</v>
      </c>
      <c r="C297" t="str">
        <f t="shared" si="4"/>
        <v>30-39</v>
      </c>
    </row>
    <row r="298" spans="1:3" x14ac:dyDescent="0.35">
      <c r="A298">
        <v>1855578</v>
      </c>
      <c r="B298">
        <v>47</v>
      </c>
      <c r="C298" t="str">
        <f t="shared" si="4"/>
        <v>40-49</v>
      </c>
    </row>
    <row r="299" spans="1:3" x14ac:dyDescent="0.35">
      <c r="A299">
        <v>1740477</v>
      </c>
      <c r="B299">
        <v>59</v>
      </c>
      <c r="C299" t="str">
        <f t="shared" si="4"/>
        <v>50-59</v>
      </c>
    </row>
    <row r="300" spans="1:3" x14ac:dyDescent="0.35">
      <c r="A300">
        <v>5391272</v>
      </c>
      <c r="B300">
        <v>34</v>
      </c>
      <c r="C300" t="str">
        <f t="shared" si="4"/>
        <v>30-39</v>
      </c>
    </row>
    <row r="301" spans="1:3" x14ac:dyDescent="0.35">
      <c r="A301">
        <v>1988318</v>
      </c>
      <c r="B301">
        <v>45</v>
      </c>
      <c r="C301" t="str">
        <f t="shared" si="4"/>
        <v>40-49</v>
      </c>
    </row>
    <row r="302" spans="1:3" x14ac:dyDescent="0.35">
      <c r="A302">
        <v>3231592</v>
      </c>
      <c r="B302">
        <v>0</v>
      </c>
      <c r="C302" t="e">
        <f t="shared" si="4"/>
        <v>#N/A</v>
      </c>
    </row>
    <row r="303" spans="1:3" x14ac:dyDescent="0.35">
      <c r="A303">
        <v>1800756</v>
      </c>
      <c r="B303">
        <v>39</v>
      </c>
      <c r="C303" t="str">
        <f t="shared" si="4"/>
        <v>30-39</v>
      </c>
    </row>
    <row r="304" spans="1:3" x14ac:dyDescent="0.35">
      <c r="A304">
        <v>4037086</v>
      </c>
      <c r="B304">
        <v>35</v>
      </c>
      <c r="C304" t="str">
        <f t="shared" si="4"/>
        <v>30-39</v>
      </c>
    </row>
    <row r="305" spans="1:3" x14ac:dyDescent="0.35">
      <c r="A305">
        <v>6328501</v>
      </c>
      <c r="B305">
        <v>0</v>
      </c>
      <c r="C305" t="e">
        <f t="shared" si="4"/>
        <v>#N/A</v>
      </c>
    </row>
    <row r="306" spans="1:3" x14ac:dyDescent="0.35">
      <c r="A306">
        <v>1873481</v>
      </c>
      <c r="B306">
        <v>68</v>
      </c>
      <c r="C306" t="str">
        <f t="shared" si="4"/>
        <v>60-69</v>
      </c>
    </row>
    <row r="307" spans="1:3" x14ac:dyDescent="0.35">
      <c r="A307">
        <v>6145337</v>
      </c>
      <c r="B307">
        <v>41</v>
      </c>
      <c r="C307" t="str">
        <f t="shared" si="4"/>
        <v>40-49</v>
      </c>
    </row>
    <row r="308" spans="1:3" x14ac:dyDescent="0.35">
      <c r="A308">
        <v>60804</v>
      </c>
      <c r="B308">
        <v>35</v>
      </c>
      <c r="C308" t="str">
        <f t="shared" si="4"/>
        <v>30-39</v>
      </c>
    </row>
    <row r="309" spans="1:3" x14ac:dyDescent="0.35">
      <c r="A309">
        <v>6157470</v>
      </c>
      <c r="B309">
        <v>49</v>
      </c>
      <c r="C309" t="str">
        <f t="shared" si="4"/>
        <v>40-49</v>
      </c>
    </row>
    <row r="310" spans="1:3" x14ac:dyDescent="0.35">
      <c r="A310">
        <v>97974</v>
      </c>
      <c r="B310">
        <v>58</v>
      </c>
      <c r="C310" t="str">
        <f t="shared" si="4"/>
        <v>50-59</v>
      </c>
    </row>
    <row r="311" spans="1:3" x14ac:dyDescent="0.35">
      <c r="A311">
        <v>1531863</v>
      </c>
      <c r="B311">
        <v>45</v>
      </c>
      <c r="C311" t="str">
        <f t="shared" si="4"/>
        <v>40-49</v>
      </c>
    </row>
    <row r="312" spans="1:3" x14ac:dyDescent="0.35">
      <c r="A312">
        <v>3836835</v>
      </c>
      <c r="B312">
        <v>51</v>
      </c>
      <c r="C312" t="str">
        <f t="shared" si="4"/>
        <v>50-59</v>
      </c>
    </row>
    <row r="313" spans="1:3" x14ac:dyDescent="0.35">
      <c r="A313">
        <v>4603213</v>
      </c>
      <c r="B313">
        <v>37</v>
      </c>
      <c r="C313" t="str">
        <f t="shared" si="4"/>
        <v>30-39</v>
      </c>
    </row>
    <row r="314" spans="1:3" x14ac:dyDescent="0.35">
      <c r="A314">
        <v>5578346</v>
      </c>
      <c r="B314">
        <v>59</v>
      </c>
      <c r="C314" t="str">
        <f t="shared" si="4"/>
        <v>50-59</v>
      </c>
    </row>
    <row r="315" spans="1:3" x14ac:dyDescent="0.35">
      <c r="A315">
        <v>6727845</v>
      </c>
      <c r="B315">
        <v>57</v>
      </c>
      <c r="C315" t="str">
        <f t="shared" si="4"/>
        <v>50-59</v>
      </c>
    </row>
    <row r="316" spans="1:3" x14ac:dyDescent="0.35">
      <c r="A316">
        <v>638046</v>
      </c>
      <c r="B316">
        <v>54</v>
      </c>
      <c r="C316" t="str">
        <f t="shared" si="4"/>
        <v>50-59</v>
      </c>
    </row>
    <row r="317" spans="1:3" x14ac:dyDescent="0.35">
      <c r="A317">
        <v>5767534</v>
      </c>
      <c r="B317">
        <v>37</v>
      </c>
      <c r="C317" t="str">
        <f t="shared" si="4"/>
        <v>30-39</v>
      </c>
    </row>
    <row r="318" spans="1:3" x14ac:dyDescent="0.35">
      <c r="A318">
        <v>5610896</v>
      </c>
      <c r="B318">
        <v>41</v>
      </c>
      <c r="C318" t="str">
        <f t="shared" si="4"/>
        <v>40-49</v>
      </c>
    </row>
    <row r="319" spans="1:3" x14ac:dyDescent="0.35">
      <c r="A319">
        <v>6675217</v>
      </c>
      <c r="B319">
        <v>66</v>
      </c>
      <c r="C319" t="str">
        <f t="shared" si="4"/>
        <v>60-69</v>
      </c>
    </row>
    <row r="320" spans="1:3" x14ac:dyDescent="0.35">
      <c r="A320">
        <v>5292881</v>
      </c>
      <c r="B320">
        <v>24</v>
      </c>
      <c r="C320" t="str">
        <f t="shared" si="4"/>
        <v>20-29</v>
      </c>
    </row>
    <row r="321" spans="1:3" x14ac:dyDescent="0.35">
      <c r="A321">
        <v>508616</v>
      </c>
      <c r="B321">
        <v>42</v>
      </c>
      <c r="C321" t="str">
        <f t="shared" si="4"/>
        <v>40-49</v>
      </c>
    </row>
    <row r="322" spans="1:3" x14ac:dyDescent="0.35">
      <c r="A322">
        <v>6094716</v>
      </c>
      <c r="B322">
        <v>40</v>
      </c>
      <c r="C322" t="str">
        <f t="shared" si="4"/>
        <v>40-49</v>
      </c>
    </row>
    <row r="323" spans="1:3" x14ac:dyDescent="0.35">
      <c r="A323">
        <v>13019</v>
      </c>
      <c r="B323">
        <v>55</v>
      </c>
      <c r="C323" t="str">
        <f t="shared" ref="C323:C386" si="5">VLOOKUP(B323, $H$2:$I$9, 2, 1)</f>
        <v>50-59</v>
      </c>
    </row>
    <row r="324" spans="1:3" x14ac:dyDescent="0.35">
      <c r="A324">
        <v>4841890</v>
      </c>
      <c r="B324">
        <v>0</v>
      </c>
      <c r="C324" t="e">
        <f t="shared" si="5"/>
        <v>#N/A</v>
      </c>
    </row>
    <row r="325" spans="1:3" x14ac:dyDescent="0.35">
      <c r="A325">
        <v>164991</v>
      </c>
      <c r="B325">
        <v>35</v>
      </c>
      <c r="C325" t="str">
        <f t="shared" si="5"/>
        <v>30-39</v>
      </c>
    </row>
    <row r="326" spans="1:3" x14ac:dyDescent="0.35">
      <c r="A326">
        <v>6485193</v>
      </c>
      <c r="B326">
        <v>0</v>
      </c>
      <c r="C326" t="e">
        <f t="shared" si="5"/>
        <v>#N/A</v>
      </c>
    </row>
    <row r="327" spans="1:3" x14ac:dyDescent="0.35">
      <c r="A327">
        <v>2708797</v>
      </c>
      <c r="B327">
        <v>55</v>
      </c>
      <c r="C327" t="str">
        <f t="shared" si="5"/>
        <v>50-59</v>
      </c>
    </row>
    <row r="328" spans="1:3" x14ac:dyDescent="0.35">
      <c r="A328">
        <v>5437998</v>
      </c>
      <c r="B328">
        <v>30</v>
      </c>
      <c r="C328" t="str">
        <f t="shared" si="5"/>
        <v>30-39</v>
      </c>
    </row>
    <row r="329" spans="1:3" x14ac:dyDescent="0.35">
      <c r="A329">
        <v>333045</v>
      </c>
      <c r="B329">
        <v>33</v>
      </c>
      <c r="C329" t="str">
        <f t="shared" si="5"/>
        <v>30-39</v>
      </c>
    </row>
    <row r="330" spans="1:3" x14ac:dyDescent="0.35">
      <c r="A330">
        <v>2914400</v>
      </c>
      <c r="B330">
        <v>0</v>
      </c>
      <c r="C330" t="e">
        <f t="shared" si="5"/>
        <v>#N/A</v>
      </c>
    </row>
    <row r="331" spans="1:3" x14ac:dyDescent="0.35">
      <c r="A331">
        <v>5612834</v>
      </c>
      <c r="B331">
        <v>56</v>
      </c>
      <c r="C331" t="str">
        <f t="shared" si="5"/>
        <v>50-59</v>
      </c>
    </row>
    <row r="332" spans="1:3" x14ac:dyDescent="0.35">
      <c r="A332">
        <v>1656022</v>
      </c>
      <c r="B332">
        <v>49</v>
      </c>
      <c r="C332" t="str">
        <f t="shared" si="5"/>
        <v>40-49</v>
      </c>
    </row>
    <row r="333" spans="1:3" x14ac:dyDescent="0.35">
      <c r="A333">
        <v>5519049</v>
      </c>
      <c r="B333">
        <v>41</v>
      </c>
      <c r="C333" t="str">
        <f t="shared" si="5"/>
        <v>40-49</v>
      </c>
    </row>
    <row r="334" spans="1:3" x14ac:dyDescent="0.35">
      <c r="A334">
        <v>3311490</v>
      </c>
      <c r="B334">
        <v>41</v>
      </c>
      <c r="C334" t="str">
        <f t="shared" si="5"/>
        <v>40-49</v>
      </c>
    </row>
    <row r="335" spans="1:3" x14ac:dyDescent="0.35">
      <c r="A335">
        <v>1992476</v>
      </c>
      <c r="B335">
        <v>43</v>
      </c>
      <c r="C335" t="str">
        <f t="shared" si="5"/>
        <v>40-49</v>
      </c>
    </row>
    <row r="336" spans="1:3" x14ac:dyDescent="0.35">
      <c r="A336">
        <v>1228070</v>
      </c>
      <c r="B336">
        <v>0</v>
      </c>
      <c r="C336" t="e">
        <f t="shared" si="5"/>
        <v>#N/A</v>
      </c>
    </row>
    <row r="337" spans="1:3" x14ac:dyDescent="0.35">
      <c r="A337">
        <v>4838030</v>
      </c>
      <c r="B337">
        <v>53</v>
      </c>
      <c r="C337" t="str">
        <f t="shared" si="5"/>
        <v>50-59</v>
      </c>
    </row>
    <row r="338" spans="1:3" x14ac:dyDescent="0.35">
      <c r="A338">
        <v>3730330</v>
      </c>
      <c r="B338">
        <v>36</v>
      </c>
      <c r="C338" t="str">
        <f t="shared" si="5"/>
        <v>30-39</v>
      </c>
    </row>
    <row r="339" spans="1:3" x14ac:dyDescent="0.35">
      <c r="A339">
        <v>4744323</v>
      </c>
      <c r="B339">
        <v>54</v>
      </c>
      <c r="C339" t="str">
        <f t="shared" si="5"/>
        <v>50-59</v>
      </c>
    </row>
    <row r="340" spans="1:3" x14ac:dyDescent="0.35">
      <c r="A340">
        <v>1336431</v>
      </c>
      <c r="B340">
        <v>31</v>
      </c>
      <c r="C340" t="str">
        <f t="shared" si="5"/>
        <v>30-39</v>
      </c>
    </row>
    <row r="341" spans="1:3" x14ac:dyDescent="0.35">
      <c r="A341">
        <v>3499018</v>
      </c>
      <c r="B341">
        <v>29</v>
      </c>
      <c r="C341" t="str">
        <f t="shared" si="5"/>
        <v>20-29</v>
      </c>
    </row>
    <row r="342" spans="1:3" x14ac:dyDescent="0.35">
      <c r="A342">
        <v>5224207</v>
      </c>
      <c r="B342">
        <v>33</v>
      </c>
      <c r="C342" t="str">
        <f t="shared" si="5"/>
        <v>30-39</v>
      </c>
    </row>
    <row r="343" spans="1:3" x14ac:dyDescent="0.35">
      <c r="A343">
        <v>90239</v>
      </c>
      <c r="B343">
        <v>55</v>
      </c>
      <c r="C343" t="str">
        <f t="shared" si="5"/>
        <v>50-59</v>
      </c>
    </row>
    <row r="344" spans="1:3" x14ac:dyDescent="0.35">
      <c r="A344">
        <v>5028629</v>
      </c>
      <c r="B344">
        <v>64</v>
      </c>
      <c r="C344" t="str">
        <f t="shared" si="5"/>
        <v>60-69</v>
      </c>
    </row>
    <row r="345" spans="1:3" x14ac:dyDescent="0.35">
      <c r="A345">
        <v>2151889</v>
      </c>
      <c r="B345">
        <v>36</v>
      </c>
      <c r="C345" t="str">
        <f t="shared" si="5"/>
        <v>30-39</v>
      </c>
    </row>
    <row r="346" spans="1:3" x14ac:dyDescent="0.35">
      <c r="A346">
        <v>1614133</v>
      </c>
      <c r="B346">
        <v>63</v>
      </c>
      <c r="C346" t="str">
        <f t="shared" si="5"/>
        <v>60-69</v>
      </c>
    </row>
    <row r="347" spans="1:3" x14ac:dyDescent="0.35">
      <c r="A347">
        <v>3679761</v>
      </c>
      <c r="B347">
        <v>39</v>
      </c>
      <c r="C347" t="str">
        <f t="shared" si="5"/>
        <v>30-39</v>
      </c>
    </row>
    <row r="348" spans="1:3" x14ac:dyDescent="0.35">
      <c r="A348">
        <v>2046243</v>
      </c>
      <c r="B348">
        <v>70</v>
      </c>
      <c r="C348" t="str">
        <f t="shared" si="5"/>
        <v>70-79</v>
      </c>
    </row>
    <row r="349" spans="1:3" x14ac:dyDescent="0.35">
      <c r="A349">
        <v>2797272</v>
      </c>
      <c r="B349">
        <v>39</v>
      </c>
      <c r="C349" t="str">
        <f t="shared" si="5"/>
        <v>30-39</v>
      </c>
    </row>
    <row r="350" spans="1:3" x14ac:dyDescent="0.35">
      <c r="A350">
        <v>2336276</v>
      </c>
      <c r="B350">
        <v>45</v>
      </c>
      <c r="C350" t="str">
        <f t="shared" si="5"/>
        <v>40-49</v>
      </c>
    </row>
    <row r="351" spans="1:3" x14ac:dyDescent="0.35">
      <c r="A351">
        <v>1650797</v>
      </c>
      <c r="B351">
        <v>47</v>
      </c>
      <c r="C351" t="str">
        <f t="shared" si="5"/>
        <v>40-49</v>
      </c>
    </row>
    <row r="352" spans="1:3" x14ac:dyDescent="0.35">
      <c r="A352">
        <v>2222971</v>
      </c>
      <c r="B352">
        <v>46</v>
      </c>
      <c r="C352" t="str">
        <f t="shared" si="5"/>
        <v>40-49</v>
      </c>
    </row>
    <row r="353" spans="1:3" x14ac:dyDescent="0.35">
      <c r="A353">
        <v>5229439</v>
      </c>
      <c r="B353">
        <v>36</v>
      </c>
      <c r="C353" t="str">
        <f t="shared" si="5"/>
        <v>30-39</v>
      </c>
    </row>
    <row r="354" spans="1:3" x14ac:dyDescent="0.35">
      <c r="A354">
        <v>6124133</v>
      </c>
      <c r="B354">
        <v>44</v>
      </c>
      <c r="C354" t="str">
        <f t="shared" si="5"/>
        <v>40-49</v>
      </c>
    </row>
    <row r="355" spans="1:3" x14ac:dyDescent="0.35">
      <c r="A355">
        <v>2986961</v>
      </c>
      <c r="B355">
        <v>32</v>
      </c>
      <c r="C355" t="str">
        <f t="shared" si="5"/>
        <v>30-39</v>
      </c>
    </row>
    <row r="356" spans="1:3" x14ac:dyDescent="0.35">
      <c r="A356">
        <v>484619</v>
      </c>
      <c r="B356">
        <v>0</v>
      </c>
      <c r="C356" t="e">
        <f t="shared" si="5"/>
        <v>#N/A</v>
      </c>
    </row>
    <row r="357" spans="1:3" x14ac:dyDescent="0.35">
      <c r="A357">
        <v>6513933</v>
      </c>
      <c r="B357">
        <v>36</v>
      </c>
      <c r="C357" t="str">
        <f t="shared" si="5"/>
        <v>30-39</v>
      </c>
    </row>
    <row r="358" spans="1:3" x14ac:dyDescent="0.35">
      <c r="A358">
        <v>4066898</v>
      </c>
      <c r="B358">
        <v>32</v>
      </c>
      <c r="C358" t="str">
        <f t="shared" si="5"/>
        <v>30-39</v>
      </c>
    </row>
    <row r="359" spans="1:3" x14ac:dyDescent="0.35">
      <c r="A359">
        <v>5910105</v>
      </c>
      <c r="B359">
        <v>39</v>
      </c>
      <c r="C359" t="str">
        <f t="shared" si="5"/>
        <v>30-39</v>
      </c>
    </row>
    <row r="360" spans="1:3" x14ac:dyDescent="0.35">
      <c r="A360">
        <v>525383</v>
      </c>
      <c r="B360">
        <v>51</v>
      </c>
      <c r="C360" t="str">
        <f t="shared" si="5"/>
        <v>50-59</v>
      </c>
    </row>
    <row r="361" spans="1:3" x14ac:dyDescent="0.35">
      <c r="A361">
        <v>4476647</v>
      </c>
      <c r="B361">
        <v>0</v>
      </c>
      <c r="C361" t="e">
        <f t="shared" si="5"/>
        <v>#N/A</v>
      </c>
    </row>
    <row r="362" spans="1:3" x14ac:dyDescent="0.35">
      <c r="A362">
        <v>6202918</v>
      </c>
      <c r="B362">
        <v>41</v>
      </c>
      <c r="C362" t="str">
        <f t="shared" si="5"/>
        <v>40-49</v>
      </c>
    </row>
    <row r="363" spans="1:3" x14ac:dyDescent="0.35">
      <c r="A363">
        <v>2700762</v>
      </c>
      <c r="B363">
        <v>0</v>
      </c>
      <c r="C363" t="e">
        <f t="shared" si="5"/>
        <v>#N/A</v>
      </c>
    </row>
    <row r="364" spans="1:3" x14ac:dyDescent="0.35">
      <c r="A364">
        <v>2521692</v>
      </c>
      <c r="B364">
        <v>34</v>
      </c>
      <c r="C364" t="str">
        <f t="shared" si="5"/>
        <v>30-39</v>
      </c>
    </row>
    <row r="365" spans="1:3" x14ac:dyDescent="0.35">
      <c r="A365">
        <v>5032247</v>
      </c>
      <c r="B365">
        <v>41</v>
      </c>
      <c r="C365" t="str">
        <f t="shared" si="5"/>
        <v>40-49</v>
      </c>
    </row>
    <row r="366" spans="1:3" x14ac:dyDescent="0.35">
      <c r="A366">
        <v>5644424</v>
      </c>
      <c r="B366">
        <v>0</v>
      </c>
      <c r="C366" t="e">
        <f t="shared" si="5"/>
        <v>#N/A</v>
      </c>
    </row>
    <row r="367" spans="1:3" x14ac:dyDescent="0.35">
      <c r="A367">
        <v>2653382</v>
      </c>
      <c r="B367">
        <v>0</v>
      </c>
      <c r="C367" t="e">
        <f t="shared" si="5"/>
        <v>#N/A</v>
      </c>
    </row>
    <row r="368" spans="1:3" x14ac:dyDescent="0.35">
      <c r="A368">
        <v>5709658</v>
      </c>
      <c r="B368">
        <v>37</v>
      </c>
      <c r="C368" t="str">
        <f t="shared" si="5"/>
        <v>30-39</v>
      </c>
    </row>
    <row r="369" spans="1:3" x14ac:dyDescent="0.35">
      <c r="A369">
        <v>6424275</v>
      </c>
      <c r="B369">
        <v>40</v>
      </c>
      <c r="C369" t="str">
        <f t="shared" si="5"/>
        <v>40-49</v>
      </c>
    </row>
    <row r="370" spans="1:3" x14ac:dyDescent="0.35">
      <c r="A370">
        <v>4072316</v>
      </c>
      <c r="B370">
        <v>28</v>
      </c>
      <c r="C370" t="str">
        <f t="shared" si="5"/>
        <v>20-29</v>
      </c>
    </row>
    <row r="371" spans="1:3" x14ac:dyDescent="0.35">
      <c r="A371">
        <v>3134923</v>
      </c>
      <c r="B371">
        <v>60</v>
      </c>
      <c r="C371" t="str">
        <f t="shared" si="5"/>
        <v>60-69</v>
      </c>
    </row>
    <row r="372" spans="1:3" x14ac:dyDescent="0.35">
      <c r="A372">
        <v>5912605</v>
      </c>
      <c r="B372">
        <v>39</v>
      </c>
      <c r="C372" t="str">
        <f t="shared" si="5"/>
        <v>30-39</v>
      </c>
    </row>
    <row r="373" spans="1:3" x14ac:dyDescent="0.35">
      <c r="A373">
        <v>3429349</v>
      </c>
      <c r="B373">
        <v>47</v>
      </c>
      <c r="C373" t="str">
        <f t="shared" si="5"/>
        <v>40-49</v>
      </c>
    </row>
    <row r="374" spans="1:3" x14ac:dyDescent="0.35">
      <c r="A374">
        <v>2335375</v>
      </c>
      <c r="B374">
        <v>61</v>
      </c>
      <c r="C374" t="str">
        <f t="shared" si="5"/>
        <v>60-69</v>
      </c>
    </row>
    <row r="375" spans="1:3" x14ac:dyDescent="0.35">
      <c r="A375">
        <v>5212058</v>
      </c>
      <c r="B375">
        <v>50</v>
      </c>
      <c r="C375" t="str">
        <f t="shared" si="5"/>
        <v>50-59</v>
      </c>
    </row>
    <row r="376" spans="1:3" x14ac:dyDescent="0.35">
      <c r="A376">
        <v>6632689</v>
      </c>
      <c r="B376">
        <v>70</v>
      </c>
      <c r="C376" t="str">
        <f t="shared" si="5"/>
        <v>70-79</v>
      </c>
    </row>
    <row r="377" spans="1:3" x14ac:dyDescent="0.35">
      <c r="A377">
        <v>6577293</v>
      </c>
      <c r="B377">
        <v>36</v>
      </c>
      <c r="C377" t="str">
        <f t="shared" si="5"/>
        <v>30-39</v>
      </c>
    </row>
    <row r="378" spans="1:3" x14ac:dyDescent="0.35">
      <c r="A378">
        <v>789042</v>
      </c>
      <c r="B378">
        <v>34</v>
      </c>
      <c r="C378" t="str">
        <f t="shared" si="5"/>
        <v>30-39</v>
      </c>
    </row>
    <row r="379" spans="1:3" x14ac:dyDescent="0.35">
      <c r="A379">
        <v>533071</v>
      </c>
      <c r="B379">
        <v>34</v>
      </c>
      <c r="C379" t="str">
        <f t="shared" si="5"/>
        <v>30-39</v>
      </c>
    </row>
    <row r="380" spans="1:3" x14ac:dyDescent="0.35">
      <c r="A380">
        <v>1161267</v>
      </c>
      <c r="B380">
        <v>35</v>
      </c>
      <c r="C380" t="str">
        <f t="shared" si="5"/>
        <v>30-39</v>
      </c>
    </row>
    <row r="381" spans="1:3" x14ac:dyDescent="0.35">
      <c r="A381">
        <v>1460540</v>
      </c>
      <c r="B381">
        <v>37</v>
      </c>
      <c r="C381" t="str">
        <f t="shared" si="5"/>
        <v>30-39</v>
      </c>
    </row>
    <row r="382" spans="1:3" x14ac:dyDescent="0.35">
      <c r="A382">
        <v>413501</v>
      </c>
      <c r="B382">
        <v>24</v>
      </c>
      <c r="C382" t="str">
        <f t="shared" si="5"/>
        <v>20-29</v>
      </c>
    </row>
    <row r="383" spans="1:3" x14ac:dyDescent="0.35">
      <c r="A383">
        <v>1774470</v>
      </c>
      <c r="B383">
        <v>28</v>
      </c>
      <c r="C383" t="str">
        <f t="shared" si="5"/>
        <v>20-29</v>
      </c>
    </row>
    <row r="384" spans="1:3" x14ac:dyDescent="0.35">
      <c r="A384">
        <v>4245289</v>
      </c>
      <c r="B384">
        <v>41</v>
      </c>
      <c r="C384" t="str">
        <f t="shared" si="5"/>
        <v>40-49</v>
      </c>
    </row>
    <row r="385" spans="1:3" x14ac:dyDescent="0.35">
      <c r="A385">
        <v>6636090</v>
      </c>
      <c r="B385">
        <v>31</v>
      </c>
      <c r="C385" t="str">
        <f t="shared" si="5"/>
        <v>30-39</v>
      </c>
    </row>
    <row r="386" spans="1:3" x14ac:dyDescent="0.35">
      <c r="A386">
        <v>4347329</v>
      </c>
      <c r="B386">
        <v>37</v>
      </c>
      <c r="C386" t="str">
        <f t="shared" si="5"/>
        <v>30-39</v>
      </c>
    </row>
    <row r="387" spans="1:3" x14ac:dyDescent="0.35">
      <c r="A387">
        <v>1723451</v>
      </c>
      <c r="B387">
        <v>72</v>
      </c>
      <c r="C387" t="str">
        <f t="shared" ref="C387:C450" si="6">VLOOKUP(B387, $H$2:$I$9, 2, 1)</f>
        <v>70-79</v>
      </c>
    </row>
    <row r="388" spans="1:3" x14ac:dyDescent="0.35">
      <c r="A388">
        <v>5370049</v>
      </c>
      <c r="B388">
        <v>38</v>
      </c>
      <c r="C388" t="str">
        <f t="shared" si="6"/>
        <v>30-39</v>
      </c>
    </row>
    <row r="389" spans="1:3" x14ac:dyDescent="0.35">
      <c r="A389">
        <v>5990561</v>
      </c>
      <c r="B389">
        <v>51</v>
      </c>
      <c r="C389" t="str">
        <f t="shared" si="6"/>
        <v>50-59</v>
      </c>
    </row>
    <row r="390" spans="1:3" x14ac:dyDescent="0.35">
      <c r="A390">
        <v>945491</v>
      </c>
      <c r="B390">
        <v>56</v>
      </c>
      <c r="C390" t="str">
        <f t="shared" si="6"/>
        <v>50-59</v>
      </c>
    </row>
    <row r="391" spans="1:3" x14ac:dyDescent="0.35">
      <c r="A391">
        <v>4605460</v>
      </c>
      <c r="B391">
        <v>51</v>
      </c>
      <c r="C391" t="str">
        <f t="shared" si="6"/>
        <v>50-59</v>
      </c>
    </row>
    <row r="392" spans="1:3" x14ac:dyDescent="0.35">
      <c r="A392">
        <v>1257792</v>
      </c>
      <c r="B392">
        <v>31</v>
      </c>
      <c r="C392" t="str">
        <f t="shared" si="6"/>
        <v>30-39</v>
      </c>
    </row>
    <row r="393" spans="1:3" x14ac:dyDescent="0.35">
      <c r="A393">
        <v>6471975</v>
      </c>
      <c r="B393">
        <v>51</v>
      </c>
      <c r="C393" t="str">
        <f t="shared" si="6"/>
        <v>50-59</v>
      </c>
    </row>
    <row r="394" spans="1:3" x14ac:dyDescent="0.35">
      <c r="A394">
        <v>5546689</v>
      </c>
      <c r="B394">
        <v>31</v>
      </c>
      <c r="C394" t="str">
        <f t="shared" si="6"/>
        <v>30-39</v>
      </c>
    </row>
    <row r="395" spans="1:3" x14ac:dyDescent="0.35">
      <c r="A395">
        <v>2567163</v>
      </c>
      <c r="B395">
        <v>47</v>
      </c>
      <c r="C395" t="str">
        <f t="shared" si="6"/>
        <v>40-49</v>
      </c>
    </row>
    <row r="396" spans="1:3" x14ac:dyDescent="0.35">
      <c r="A396">
        <v>5400568</v>
      </c>
      <c r="B396">
        <v>52</v>
      </c>
      <c r="C396" t="str">
        <f t="shared" si="6"/>
        <v>50-59</v>
      </c>
    </row>
    <row r="397" spans="1:3" x14ac:dyDescent="0.35">
      <c r="A397">
        <v>6437691</v>
      </c>
      <c r="B397">
        <v>41</v>
      </c>
      <c r="C397" t="str">
        <f t="shared" si="6"/>
        <v>40-49</v>
      </c>
    </row>
    <row r="398" spans="1:3" x14ac:dyDescent="0.35">
      <c r="A398">
        <v>594062</v>
      </c>
      <c r="B398">
        <v>34</v>
      </c>
      <c r="C398" t="str">
        <f t="shared" si="6"/>
        <v>30-39</v>
      </c>
    </row>
    <row r="399" spans="1:3" x14ac:dyDescent="0.35">
      <c r="A399">
        <v>3419616</v>
      </c>
      <c r="B399">
        <v>32</v>
      </c>
      <c r="C399" t="str">
        <f t="shared" si="6"/>
        <v>30-39</v>
      </c>
    </row>
    <row r="400" spans="1:3" x14ac:dyDescent="0.35">
      <c r="A400">
        <v>4432667</v>
      </c>
      <c r="B400">
        <v>75</v>
      </c>
      <c r="C400" t="str">
        <f t="shared" si="6"/>
        <v>70-79</v>
      </c>
    </row>
    <row r="401" spans="1:3" x14ac:dyDescent="0.35">
      <c r="A401">
        <v>2783819</v>
      </c>
      <c r="B401">
        <v>48</v>
      </c>
      <c r="C401" t="str">
        <f t="shared" si="6"/>
        <v>40-49</v>
      </c>
    </row>
    <row r="402" spans="1:3" x14ac:dyDescent="0.35">
      <c r="A402">
        <v>6726492</v>
      </c>
      <c r="B402">
        <v>0</v>
      </c>
      <c r="C402" t="e">
        <f t="shared" si="6"/>
        <v>#N/A</v>
      </c>
    </row>
    <row r="403" spans="1:3" x14ac:dyDescent="0.35">
      <c r="A403">
        <v>2315732</v>
      </c>
      <c r="B403">
        <v>37</v>
      </c>
      <c r="C403" t="str">
        <f t="shared" si="6"/>
        <v>30-39</v>
      </c>
    </row>
    <row r="404" spans="1:3" x14ac:dyDescent="0.35">
      <c r="A404">
        <v>5689895</v>
      </c>
      <c r="B404">
        <v>66</v>
      </c>
      <c r="C404" t="str">
        <f t="shared" si="6"/>
        <v>60-69</v>
      </c>
    </row>
    <row r="405" spans="1:3" x14ac:dyDescent="0.35">
      <c r="A405">
        <v>5506007</v>
      </c>
      <c r="B405">
        <v>0</v>
      </c>
      <c r="C405" t="e">
        <f t="shared" si="6"/>
        <v>#N/A</v>
      </c>
    </row>
    <row r="406" spans="1:3" x14ac:dyDescent="0.35">
      <c r="A406">
        <v>2394909</v>
      </c>
      <c r="B406">
        <v>71</v>
      </c>
      <c r="C406" t="str">
        <f t="shared" si="6"/>
        <v>70-79</v>
      </c>
    </row>
    <row r="407" spans="1:3" x14ac:dyDescent="0.35">
      <c r="A407">
        <v>6131499</v>
      </c>
      <c r="B407">
        <v>60</v>
      </c>
      <c r="C407" t="str">
        <f t="shared" si="6"/>
        <v>60-69</v>
      </c>
    </row>
    <row r="408" spans="1:3" x14ac:dyDescent="0.35">
      <c r="A408">
        <v>273552</v>
      </c>
      <c r="B408">
        <v>50</v>
      </c>
      <c r="C408" t="str">
        <f t="shared" si="6"/>
        <v>50-59</v>
      </c>
    </row>
    <row r="409" spans="1:3" x14ac:dyDescent="0.35">
      <c r="A409">
        <v>5532513</v>
      </c>
      <c r="B409">
        <v>34</v>
      </c>
      <c r="C409" t="str">
        <f t="shared" si="6"/>
        <v>30-39</v>
      </c>
    </row>
    <row r="410" spans="1:3" x14ac:dyDescent="0.35">
      <c r="A410">
        <v>2452997</v>
      </c>
      <c r="B410">
        <v>62</v>
      </c>
      <c r="C410" t="str">
        <f t="shared" si="6"/>
        <v>60-69</v>
      </c>
    </row>
    <row r="411" spans="1:3" x14ac:dyDescent="0.35">
      <c r="A411">
        <v>5797031</v>
      </c>
      <c r="B411">
        <v>80</v>
      </c>
      <c r="C411" t="str">
        <f t="shared" si="6"/>
        <v>80-89</v>
      </c>
    </row>
    <row r="412" spans="1:3" x14ac:dyDescent="0.35">
      <c r="A412">
        <v>4165560</v>
      </c>
      <c r="B412">
        <v>29</v>
      </c>
      <c r="C412" t="str">
        <f t="shared" si="6"/>
        <v>20-29</v>
      </c>
    </row>
    <row r="413" spans="1:3" x14ac:dyDescent="0.35">
      <c r="A413">
        <v>246721</v>
      </c>
      <c r="B413">
        <v>51</v>
      </c>
      <c r="C413" t="str">
        <f t="shared" si="6"/>
        <v>50-59</v>
      </c>
    </row>
    <row r="414" spans="1:3" x14ac:dyDescent="0.35">
      <c r="A414">
        <v>2618484</v>
      </c>
      <c r="B414">
        <v>36</v>
      </c>
      <c r="C414" t="str">
        <f t="shared" si="6"/>
        <v>30-39</v>
      </c>
    </row>
    <row r="415" spans="1:3" x14ac:dyDescent="0.35">
      <c r="A415">
        <v>588189</v>
      </c>
      <c r="B415">
        <v>41</v>
      </c>
      <c r="C415" t="str">
        <f t="shared" si="6"/>
        <v>40-49</v>
      </c>
    </row>
    <row r="416" spans="1:3" x14ac:dyDescent="0.35">
      <c r="A416">
        <v>4412004</v>
      </c>
      <c r="B416">
        <v>30</v>
      </c>
      <c r="C416" t="str">
        <f t="shared" si="6"/>
        <v>30-39</v>
      </c>
    </row>
    <row r="417" spans="1:3" x14ac:dyDescent="0.35">
      <c r="A417">
        <v>1277230</v>
      </c>
      <c r="B417">
        <v>39</v>
      </c>
      <c r="C417" t="str">
        <f t="shared" si="6"/>
        <v>30-39</v>
      </c>
    </row>
    <row r="418" spans="1:3" x14ac:dyDescent="0.35">
      <c r="A418">
        <v>3989900</v>
      </c>
      <c r="B418">
        <v>0</v>
      </c>
      <c r="C418" t="e">
        <f t="shared" si="6"/>
        <v>#N/A</v>
      </c>
    </row>
    <row r="419" spans="1:3" x14ac:dyDescent="0.35">
      <c r="A419">
        <v>6373271</v>
      </c>
      <c r="B419">
        <v>41</v>
      </c>
      <c r="C419" t="str">
        <f t="shared" si="6"/>
        <v>40-49</v>
      </c>
    </row>
    <row r="420" spans="1:3" x14ac:dyDescent="0.35">
      <c r="A420">
        <v>5570249</v>
      </c>
      <c r="B420">
        <v>40</v>
      </c>
      <c r="C420" t="str">
        <f t="shared" si="6"/>
        <v>40-49</v>
      </c>
    </row>
    <row r="421" spans="1:3" x14ac:dyDescent="0.35">
      <c r="A421">
        <v>6395164</v>
      </c>
      <c r="B421">
        <v>41</v>
      </c>
      <c r="C421" t="str">
        <f t="shared" si="6"/>
        <v>40-49</v>
      </c>
    </row>
    <row r="422" spans="1:3" x14ac:dyDescent="0.35">
      <c r="A422">
        <v>1835694</v>
      </c>
      <c r="B422">
        <v>60</v>
      </c>
      <c r="C422" t="str">
        <f t="shared" si="6"/>
        <v>60-69</v>
      </c>
    </row>
    <row r="423" spans="1:3" x14ac:dyDescent="0.35">
      <c r="A423">
        <v>4027948</v>
      </c>
      <c r="B423">
        <v>24</v>
      </c>
      <c r="C423" t="str">
        <f t="shared" si="6"/>
        <v>20-29</v>
      </c>
    </row>
    <row r="424" spans="1:3" x14ac:dyDescent="0.35">
      <c r="A424">
        <v>154707</v>
      </c>
      <c r="B424">
        <v>37</v>
      </c>
      <c r="C424" t="str">
        <f t="shared" si="6"/>
        <v>30-39</v>
      </c>
    </row>
    <row r="425" spans="1:3" x14ac:dyDescent="0.35">
      <c r="A425">
        <v>2547596</v>
      </c>
      <c r="B425">
        <v>27</v>
      </c>
      <c r="C425" t="str">
        <f t="shared" si="6"/>
        <v>20-29</v>
      </c>
    </row>
    <row r="426" spans="1:3" x14ac:dyDescent="0.35">
      <c r="A426">
        <v>5545571</v>
      </c>
      <c r="B426">
        <v>41</v>
      </c>
      <c r="C426" t="str">
        <f t="shared" si="6"/>
        <v>40-49</v>
      </c>
    </row>
    <row r="427" spans="1:3" x14ac:dyDescent="0.35">
      <c r="A427">
        <v>2554297</v>
      </c>
      <c r="B427">
        <v>40</v>
      </c>
      <c r="C427" t="str">
        <f t="shared" si="6"/>
        <v>40-49</v>
      </c>
    </row>
    <row r="428" spans="1:3" x14ac:dyDescent="0.35">
      <c r="A428">
        <v>1224012</v>
      </c>
      <c r="B428">
        <v>69</v>
      </c>
      <c r="C428" t="str">
        <f t="shared" si="6"/>
        <v>60-69</v>
      </c>
    </row>
    <row r="429" spans="1:3" x14ac:dyDescent="0.35">
      <c r="A429">
        <v>1767693</v>
      </c>
      <c r="B429">
        <v>31</v>
      </c>
      <c r="C429" t="str">
        <f t="shared" si="6"/>
        <v>30-39</v>
      </c>
    </row>
    <row r="430" spans="1:3" x14ac:dyDescent="0.35">
      <c r="A430">
        <v>3899420</v>
      </c>
      <c r="B430">
        <v>42</v>
      </c>
      <c r="C430" t="str">
        <f t="shared" si="6"/>
        <v>40-49</v>
      </c>
    </row>
    <row r="431" spans="1:3" x14ac:dyDescent="0.35">
      <c r="A431">
        <v>2267204</v>
      </c>
      <c r="B431">
        <v>72</v>
      </c>
      <c r="C431" t="str">
        <f t="shared" si="6"/>
        <v>70-79</v>
      </c>
    </row>
    <row r="432" spans="1:3" x14ac:dyDescent="0.35">
      <c r="A432">
        <v>1203329</v>
      </c>
      <c r="B432">
        <v>0</v>
      </c>
      <c r="C432" t="e">
        <f t="shared" si="6"/>
        <v>#N/A</v>
      </c>
    </row>
    <row r="433" spans="1:3" x14ac:dyDescent="0.35">
      <c r="A433">
        <v>1940925</v>
      </c>
      <c r="B433">
        <v>33</v>
      </c>
      <c r="C433" t="str">
        <f t="shared" si="6"/>
        <v>30-39</v>
      </c>
    </row>
    <row r="434" spans="1:3" x14ac:dyDescent="0.35">
      <c r="A434">
        <v>3994748</v>
      </c>
      <c r="B434">
        <v>53</v>
      </c>
      <c r="C434" t="str">
        <f t="shared" si="6"/>
        <v>50-59</v>
      </c>
    </row>
    <row r="435" spans="1:3" x14ac:dyDescent="0.35">
      <c r="A435">
        <v>6045473</v>
      </c>
      <c r="B435">
        <v>27</v>
      </c>
      <c r="C435" t="str">
        <f t="shared" si="6"/>
        <v>20-29</v>
      </c>
    </row>
    <row r="436" spans="1:3" x14ac:dyDescent="0.35">
      <c r="A436">
        <v>1030616</v>
      </c>
      <c r="B436">
        <v>30</v>
      </c>
      <c r="C436" t="str">
        <f t="shared" si="6"/>
        <v>30-39</v>
      </c>
    </row>
    <row r="437" spans="1:3" x14ac:dyDescent="0.35">
      <c r="A437">
        <v>5882643</v>
      </c>
      <c r="B437">
        <v>41</v>
      </c>
      <c r="C437" t="str">
        <f t="shared" si="6"/>
        <v>40-49</v>
      </c>
    </row>
    <row r="438" spans="1:3" x14ac:dyDescent="0.35">
      <c r="A438">
        <v>3095107</v>
      </c>
      <c r="B438">
        <v>34</v>
      </c>
      <c r="C438" t="str">
        <f t="shared" si="6"/>
        <v>30-39</v>
      </c>
    </row>
    <row r="439" spans="1:3" x14ac:dyDescent="0.35">
      <c r="A439">
        <v>5836197</v>
      </c>
      <c r="B439">
        <v>54</v>
      </c>
      <c r="C439" t="str">
        <f t="shared" si="6"/>
        <v>50-59</v>
      </c>
    </row>
    <row r="440" spans="1:3" x14ac:dyDescent="0.35">
      <c r="A440">
        <v>5847078</v>
      </c>
      <c r="B440">
        <v>35</v>
      </c>
      <c r="C440" t="str">
        <f t="shared" si="6"/>
        <v>30-39</v>
      </c>
    </row>
    <row r="441" spans="1:3" x14ac:dyDescent="0.35">
      <c r="A441">
        <v>510876</v>
      </c>
      <c r="B441">
        <v>34</v>
      </c>
      <c r="C441" t="str">
        <f t="shared" si="6"/>
        <v>30-39</v>
      </c>
    </row>
    <row r="442" spans="1:3" x14ac:dyDescent="0.35">
      <c r="A442">
        <v>1432757</v>
      </c>
      <c r="B442">
        <v>57</v>
      </c>
      <c r="C442" t="str">
        <f t="shared" si="6"/>
        <v>50-59</v>
      </c>
    </row>
    <row r="443" spans="1:3" x14ac:dyDescent="0.35">
      <c r="A443">
        <v>6788542</v>
      </c>
      <c r="B443">
        <v>29</v>
      </c>
      <c r="C443" t="str">
        <f t="shared" si="6"/>
        <v>20-29</v>
      </c>
    </row>
    <row r="444" spans="1:3" x14ac:dyDescent="0.35">
      <c r="A444">
        <v>6027395</v>
      </c>
      <c r="B444">
        <v>32</v>
      </c>
      <c r="C444" t="str">
        <f t="shared" si="6"/>
        <v>30-39</v>
      </c>
    </row>
    <row r="445" spans="1:3" x14ac:dyDescent="0.35">
      <c r="A445">
        <v>3327599</v>
      </c>
      <c r="B445">
        <v>62</v>
      </c>
      <c r="C445" t="str">
        <f t="shared" si="6"/>
        <v>60-69</v>
      </c>
    </row>
    <row r="446" spans="1:3" x14ac:dyDescent="0.35">
      <c r="A446">
        <v>4648323</v>
      </c>
      <c r="B446">
        <v>32</v>
      </c>
      <c r="C446" t="str">
        <f t="shared" si="6"/>
        <v>30-39</v>
      </c>
    </row>
    <row r="447" spans="1:3" x14ac:dyDescent="0.35">
      <c r="A447">
        <v>4793031</v>
      </c>
      <c r="B447">
        <v>49</v>
      </c>
      <c r="C447" t="str">
        <f t="shared" si="6"/>
        <v>40-49</v>
      </c>
    </row>
    <row r="448" spans="1:3" x14ac:dyDescent="0.35">
      <c r="A448">
        <v>1603846</v>
      </c>
      <c r="B448">
        <v>46</v>
      </c>
      <c r="C448" t="str">
        <f t="shared" si="6"/>
        <v>40-49</v>
      </c>
    </row>
    <row r="449" spans="1:3" x14ac:dyDescent="0.35">
      <c r="A449">
        <v>6355219</v>
      </c>
      <c r="B449">
        <v>27</v>
      </c>
      <c r="C449" t="str">
        <f t="shared" si="6"/>
        <v>20-29</v>
      </c>
    </row>
    <row r="450" spans="1:3" x14ac:dyDescent="0.35">
      <c r="A450">
        <v>4089351</v>
      </c>
      <c r="B450">
        <v>55</v>
      </c>
      <c r="C450" t="str">
        <f t="shared" si="6"/>
        <v>50-59</v>
      </c>
    </row>
    <row r="451" spans="1:3" x14ac:dyDescent="0.35">
      <c r="A451">
        <v>4155251</v>
      </c>
      <c r="B451">
        <v>0</v>
      </c>
      <c r="C451" t="e">
        <f t="shared" ref="C451:C514" si="7">VLOOKUP(B451, $H$2:$I$9, 2, 1)</f>
        <v>#N/A</v>
      </c>
    </row>
    <row r="452" spans="1:3" x14ac:dyDescent="0.35">
      <c r="A452">
        <v>1799886</v>
      </c>
      <c r="B452">
        <v>35</v>
      </c>
      <c r="C452" t="str">
        <f t="shared" si="7"/>
        <v>30-39</v>
      </c>
    </row>
    <row r="453" spans="1:3" x14ac:dyDescent="0.35">
      <c r="A453">
        <v>1898321</v>
      </c>
      <c r="B453">
        <v>37</v>
      </c>
      <c r="C453" t="str">
        <f t="shared" si="7"/>
        <v>30-39</v>
      </c>
    </row>
    <row r="454" spans="1:3" x14ac:dyDescent="0.35">
      <c r="A454">
        <v>2579023</v>
      </c>
      <c r="B454">
        <v>30</v>
      </c>
      <c r="C454" t="str">
        <f t="shared" si="7"/>
        <v>30-39</v>
      </c>
    </row>
    <row r="455" spans="1:3" x14ac:dyDescent="0.35">
      <c r="A455">
        <v>797851</v>
      </c>
      <c r="B455">
        <v>50</v>
      </c>
      <c r="C455" t="str">
        <f t="shared" si="7"/>
        <v>50-59</v>
      </c>
    </row>
    <row r="456" spans="1:3" x14ac:dyDescent="0.35">
      <c r="A456">
        <v>1745464</v>
      </c>
      <c r="B456">
        <v>41</v>
      </c>
      <c r="C456" t="str">
        <f t="shared" si="7"/>
        <v>40-49</v>
      </c>
    </row>
    <row r="457" spans="1:3" x14ac:dyDescent="0.35">
      <c r="A457">
        <v>799092</v>
      </c>
      <c r="B457">
        <v>44</v>
      </c>
      <c r="C457" t="str">
        <f t="shared" si="7"/>
        <v>40-49</v>
      </c>
    </row>
    <row r="458" spans="1:3" x14ac:dyDescent="0.35">
      <c r="A458">
        <v>3932991</v>
      </c>
      <c r="B458">
        <v>36</v>
      </c>
      <c r="C458" t="str">
        <f t="shared" si="7"/>
        <v>30-39</v>
      </c>
    </row>
    <row r="459" spans="1:3" x14ac:dyDescent="0.35">
      <c r="A459">
        <v>4611157</v>
      </c>
      <c r="B459">
        <v>0</v>
      </c>
      <c r="C459" t="e">
        <f t="shared" si="7"/>
        <v>#N/A</v>
      </c>
    </row>
    <row r="460" spans="1:3" x14ac:dyDescent="0.35">
      <c r="A460">
        <v>2929750</v>
      </c>
      <c r="B460">
        <v>34</v>
      </c>
      <c r="C460" t="str">
        <f t="shared" si="7"/>
        <v>30-39</v>
      </c>
    </row>
    <row r="461" spans="1:3" x14ac:dyDescent="0.35">
      <c r="A461">
        <v>5126608</v>
      </c>
      <c r="B461">
        <v>47</v>
      </c>
      <c r="C461" t="str">
        <f t="shared" si="7"/>
        <v>40-49</v>
      </c>
    </row>
    <row r="462" spans="1:3" x14ac:dyDescent="0.35">
      <c r="A462">
        <v>5553365</v>
      </c>
      <c r="B462">
        <v>30</v>
      </c>
      <c r="C462" t="str">
        <f t="shared" si="7"/>
        <v>30-39</v>
      </c>
    </row>
    <row r="463" spans="1:3" x14ac:dyDescent="0.35">
      <c r="A463">
        <v>3962988</v>
      </c>
      <c r="B463">
        <v>29</v>
      </c>
      <c r="C463" t="str">
        <f t="shared" si="7"/>
        <v>20-29</v>
      </c>
    </row>
    <row r="464" spans="1:3" x14ac:dyDescent="0.35">
      <c r="A464">
        <v>6376222</v>
      </c>
      <c r="B464">
        <v>40</v>
      </c>
      <c r="C464" t="str">
        <f t="shared" si="7"/>
        <v>40-49</v>
      </c>
    </row>
    <row r="465" spans="1:3" x14ac:dyDescent="0.35">
      <c r="A465">
        <v>3694433</v>
      </c>
      <c r="B465">
        <v>35</v>
      </c>
      <c r="C465" t="str">
        <f t="shared" si="7"/>
        <v>30-39</v>
      </c>
    </row>
    <row r="466" spans="1:3" x14ac:dyDescent="0.35">
      <c r="A466">
        <v>3163527</v>
      </c>
      <c r="B466">
        <v>63</v>
      </c>
      <c r="C466" t="str">
        <f t="shared" si="7"/>
        <v>60-69</v>
      </c>
    </row>
    <row r="467" spans="1:3" x14ac:dyDescent="0.35">
      <c r="A467">
        <v>5368899</v>
      </c>
      <c r="B467">
        <v>34</v>
      </c>
      <c r="C467" t="str">
        <f t="shared" si="7"/>
        <v>30-39</v>
      </c>
    </row>
    <row r="468" spans="1:3" x14ac:dyDescent="0.35">
      <c r="A468">
        <v>272434</v>
      </c>
      <c r="B468">
        <v>34</v>
      </c>
      <c r="C468" t="str">
        <f t="shared" si="7"/>
        <v>30-39</v>
      </c>
    </row>
    <row r="469" spans="1:3" x14ac:dyDescent="0.35">
      <c r="A469">
        <v>3575288</v>
      </c>
      <c r="B469">
        <v>0</v>
      </c>
      <c r="C469" t="e">
        <f t="shared" si="7"/>
        <v>#N/A</v>
      </c>
    </row>
    <row r="470" spans="1:3" x14ac:dyDescent="0.35">
      <c r="A470">
        <v>2320669</v>
      </c>
      <c r="B470">
        <v>47</v>
      </c>
      <c r="C470" t="str">
        <f t="shared" si="7"/>
        <v>40-49</v>
      </c>
    </row>
    <row r="471" spans="1:3" x14ac:dyDescent="0.35">
      <c r="A471">
        <v>4370534</v>
      </c>
      <c r="B471">
        <v>49</v>
      </c>
      <c r="C471" t="str">
        <f t="shared" si="7"/>
        <v>40-49</v>
      </c>
    </row>
    <row r="472" spans="1:3" x14ac:dyDescent="0.35">
      <c r="A472">
        <v>2647378</v>
      </c>
      <c r="B472">
        <v>47</v>
      </c>
      <c r="C472" t="str">
        <f t="shared" si="7"/>
        <v>40-49</v>
      </c>
    </row>
    <row r="473" spans="1:3" x14ac:dyDescent="0.35">
      <c r="A473">
        <v>1964284</v>
      </c>
      <c r="B473">
        <v>59</v>
      </c>
      <c r="C473" t="str">
        <f t="shared" si="7"/>
        <v>50-59</v>
      </c>
    </row>
    <row r="474" spans="1:3" x14ac:dyDescent="0.35">
      <c r="A474">
        <v>120263</v>
      </c>
      <c r="B474">
        <v>43</v>
      </c>
      <c r="C474" t="str">
        <f t="shared" si="7"/>
        <v>40-49</v>
      </c>
    </row>
    <row r="475" spans="1:3" x14ac:dyDescent="0.35">
      <c r="A475">
        <v>485112</v>
      </c>
      <c r="B475">
        <v>41</v>
      </c>
      <c r="C475" t="str">
        <f t="shared" si="7"/>
        <v>40-49</v>
      </c>
    </row>
    <row r="476" spans="1:3" x14ac:dyDescent="0.35">
      <c r="A476">
        <v>5575264</v>
      </c>
      <c r="B476">
        <v>56</v>
      </c>
      <c r="C476" t="str">
        <f t="shared" si="7"/>
        <v>50-59</v>
      </c>
    </row>
    <row r="477" spans="1:3" x14ac:dyDescent="0.35">
      <c r="A477">
        <v>4774471</v>
      </c>
      <c r="B477">
        <v>57</v>
      </c>
      <c r="C477" t="str">
        <f t="shared" si="7"/>
        <v>50-59</v>
      </c>
    </row>
    <row r="478" spans="1:3" x14ac:dyDescent="0.35">
      <c r="A478">
        <v>4589251</v>
      </c>
      <c r="B478">
        <v>44</v>
      </c>
      <c r="C478" t="str">
        <f t="shared" si="7"/>
        <v>40-49</v>
      </c>
    </row>
    <row r="479" spans="1:3" x14ac:dyDescent="0.35">
      <c r="A479">
        <v>6536890</v>
      </c>
      <c r="B479">
        <v>28</v>
      </c>
      <c r="C479" t="str">
        <f t="shared" si="7"/>
        <v>20-29</v>
      </c>
    </row>
    <row r="480" spans="1:3" x14ac:dyDescent="0.35">
      <c r="A480">
        <v>3694987</v>
      </c>
      <c r="B480">
        <v>32</v>
      </c>
      <c r="C480" t="str">
        <f t="shared" si="7"/>
        <v>30-39</v>
      </c>
    </row>
    <row r="481" spans="1:3" x14ac:dyDescent="0.35">
      <c r="A481">
        <v>6297900</v>
      </c>
      <c r="B481">
        <v>51</v>
      </c>
      <c r="C481" t="str">
        <f t="shared" si="7"/>
        <v>50-59</v>
      </c>
    </row>
    <row r="482" spans="1:3" x14ac:dyDescent="0.35">
      <c r="A482">
        <v>6276441</v>
      </c>
      <c r="B482">
        <v>32</v>
      </c>
      <c r="C482" t="str">
        <f t="shared" si="7"/>
        <v>30-39</v>
      </c>
    </row>
    <row r="483" spans="1:3" x14ac:dyDescent="0.35">
      <c r="A483">
        <v>4228605</v>
      </c>
      <c r="B483">
        <v>62</v>
      </c>
      <c r="C483" t="str">
        <f t="shared" si="7"/>
        <v>60-69</v>
      </c>
    </row>
    <row r="484" spans="1:3" x14ac:dyDescent="0.35">
      <c r="A484">
        <v>6054536</v>
      </c>
      <c r="B484">
        <v>41</v>
      </c>
      <c r="C484" t="str">
        <f t="shared" si="7"/>
        <v>40-49</v>
      </c>
    </row>
    <row r="485" spans="1:3" x14ac:dyDescent="0.35">
      <c r="A485">
        <v>4064209</v>
      </c>
      <c r="B485">
        <v>52</v>
      </c>
      <c r="C485" t="str">
        <f t="shared" si="7"/>
        <v>50-59</v>
      </c>
    </row>
    <row r="486" spans="1:3" x14ac:dyDescent="0.35">
      <c r="A486">
        <v>2880543</v>
      </c>
      <c r="B486">
        <v>29</v>
      </c>
      <c r="C486" t="str">
        <f t="shared" si="7"/>
        <v>20-29</v>
      </c>
    </row>
    <row r="487" spans="1:3" x14ac:dyDescent="0.35">
      <c r="A487">
        <v>1500135</v>
      </c>
      <c r="B487">
        <v>30</v>
      </c>
      <c r="C487" t="str">
        <f t="shared" si="7"/>
        <v>30-39</v>
      </c>
    </row>
    <row r="488" spans="1:3" x14ac:dyDescent="0.35">
      <c r="A488">
        <v>2006709</v>
      </c>
      <c r="B488">
        <v>38</v>
      </c>
      <c r="C488" t="str">
        <f t="shared" si="7"/>
        <v>30-39</v>
      </c>
    </row>
    <row r="489" spans="1:3" x14ac:dyDescent="0.35">
      <c r="A489">
        <v>629185</v>
      </c>
      <c r="B489">
        <v>40</v>
      </c>
      <c r="C489" t="str">
        <f t="shared" si="7"/>
        <v>40-49</v>
      </c>
    </row>
    <row r="490" spans="1:3" x14ac:dyDescent="0.35">
      <c r="A490">
        <v>192292</v>
      </c>
      <c r="B490">
        <v>55</v>
      </c>
      <c r="C490" t="str">
        <f t="shared" si="7"/>
        <v>50-59</v>
      </c>
    </row>
    <row r="491" spans="1:3" x14ac:dyDescent="0.35">
      <c r="A491">
        <v>898044</v>
      </c>
      <c r="B491">
        <v>33</v>
      </c>
      <c r="C491" t="str">
        <f t="shared" si="7"/>
        <v>30-39</v>
      </c>
    </row>
    <row r="492" spans="1:3" x14ac:dyDescent="0.35">
      <c r="A492">
        <v>4264483</v>
      </c>
      <c r="B492">
        <v>41</v>
      </c>
      <c r="C492" t="str">
        <f t="shared" si="7"/>
        <v>40-49</v>
      </c>
    </row>
    <row r="493" spans="1:3" x14ac:dyDescent="0.35">
      <c r="A493">
        <v>5899528</v>
      </c>
      <c r="B493">
        <v>72</v>
      </c>
      <c r="C493" t="str">
        <f t="shared" si="7"/>
        <v>70-79</v>
      </c>
    </row>
    <row r="494" spans="1:3" x14ac:dyDescent="0.35">
      <c r="A494">
        <v>6754379</v>
      </c>
      <c r="B494">
        <v>49</v>
      </c>
      <c r="C494" t="str">
        <f t="shared" si="7"/>
        <v>40-49</v>
      </c>
    </row>
    <row r="495" spans="1:3" x14ac:dyDescent="0.35">
      <c r="A495">
        <v>3854712</v>
      </c>
      <c r="B495">
        <v>37</v>
      </c>
      <c r="C495" t="str">
        <f t="shared" si="7"/>
        <v>30-39</v>
      </c>
    </row>
    <row r="496" spans="1:3" x14ac:dyDescent="0.35">
      <c r="A496">
        <v>3111054</v>
      </c>
      <c r="B496">
        <v>31</v>
      </c>
      <c r="C496" t="str">
        <f t="shared" si="7"/>
        <v>30-39</v>
      </c>
    </row>
    <row r="497" spans="1:3" x14ac:dyDescent="0.35">
      <c r="A497">
        <v>1582978</v>
      </c>
      <c r="B497">
        <v>62</v>
      </c>
      <c r="C497" t="str">
        <f t="shared" si="7"/>
        <v>60-69</v>
      </c>
    </row>
    <row r="498" spans="1:3" x14ac:dyDescent="0.35">
      <c r="A498">
        <v>2867496</v>
      </c>
      <c r="B498">
        <v>35</v>
      </c>
      <c r="C498" t="str">
        <f t="shared" si="7"/>
        <v>30-39</v>
      </c>
    </row>
    <row r="499" spans="1:3" x14ac:dyDescent="0.35">
      <c r="A499">
        <v>6330204</v>
      </c>
      <c r="B499">
        <v>42</v>
      </c>
      <c r="C499" t="str">
        <f t="shared" si="7"/>
        <v>40-49</v>
      </c>
    </row>
    <row r="500" spans="1:3" x14ac:dyDescent="0.35">
      <c r="A500">
        <v>5329838</v>
      </c>
      <c r="B500">
        <v>49</v>
      </c>
      <c r="C500" t="str">
        <f t="shared" si="7"/>
        <v>40-49</v>
      </c>
    </row>
    <row r="501" spans="1:3" x14ac:dyDescent="0.35">
      <c r="A501">
        <v>1817912</v>
      </c>
      <c r="B501">
        <v>60</v>
      </c>
      <c r="C501" t="str">
        <f t="shared" si="7"/>
        <v>60-69</v>
      </c>
    </row>
    <row r="502" spans="1:3" x14ac:dyDescent="0.35">
      <c r="A502">
        <v>4689916</v>
      </c>
      <c r="B502">
        <v>34</v>
      </c>
      <c r="C502" t="str">
        <f t="shared" si="7"/>
        <v>30-39</v>
      </c>
    </row>
    <row r="503" spans="1:3" x14ac:dyDescent="0.35">
      <c r="A503">
        <v>2886325</v>
      </c>
      <c r="B503">
        <v>0</v>
      </c>
      <c r="C503" t="e">
        <f t="shared" si="7"/>
        <v>#N/A</v>
      </c>
    </row>
    <row r="504" spans="1:3" x14ac:dyDescent="0.35">
      <c r="A504">
        <v>5476047</v>
      </c>
      <c r="B504">
        <v>42</v>
      </c>
      <c r="C504" t="str">
        <f t="shared" si="7"/>
        <v>40-49</v>
      </c>
    </row>
    <row r="505" spans="1:3" x14ac:dyDescent="0.35">
      <c r="A505">
        <v>6020712</v>
      </c>
      <c r="B505">
        <v>52</v>
      </c>
      <c r="C505" t="str">
        <f t="shared" si="7"/>
        <v>50-59</v>
      </c>
    </row>
    <row r="506" spans="1:3" x14ac:dyDescent="0.35">
      <c r="A506">
        <v>2628269</v>
      </c>
      <c r="B506">
        <v>47</v>
      </c>
      <c r="C506" t="str">
        <f t="shared" si="7"/>
        <v>40-49</v>
      </c>
    </row>
    <row r="507" spans="1:3" x14ac:dyDescent="0.35">
      <c r="A507">
        <v>1730516</v>
      </c>
      <c r="B507">
        <v>50</v>
      </c>
      <c r="C507" t="str">
        <f t="shared" si="7"/>
        <v>50-59</v>
      </c>
    </row>
    <row r="508" spans="1:3" x14ac:dyDescent="0.35">
      <c r="A508">
        <v>2466078</v>
      </c>
      <c r="B508">
        <v>37</v>
      </c>
      <c r="C508" t="str">
        <f t="shared" si="7"/>
        <v>30-39</v>
      </c>
    </row>
    <row r="509" spans="1:3" x14ac:dyDescent="0.35">
      <c r="A509">
        <v>1240459</v>
      </c>
      <c r="B509">
        <v>45</v>
      </c>
      <c r="C509" t="str">
        <f t="shared" si="7"/>
        <v>40-49</v>
      </c>
    </row>
    <row r="510" spans="1:3" x14ac:dyDescent="0.35">
      <c r="A510">
        <v>906359</v>
      </c>
      <c r="B510">
        <v>34</v>
      </c>
      <c r="C510" t="str">
        <f t="shared" si="7"/>
        <v>30-39</v>
      </c>
    </row>
    <row r="511" spans="1:3" x14ac:dyDescent="0.35">
      <c r="A511">
        <v>3624425</v>
      </c>
      <c r="B511">
        <v>47</v>
      </c>
      <c r="C511" t="str">
        <f t="shared" si="7"/>
        <v>40-49</v>
      </c>
    </row>
    <row r="512" spans="1:3" x14ac:dyDescent="0.35">
      <c r="A512">
        <v>4756004</v>
      </c>
      <c r="B512">
        <v>39</v>
      </c>
      <c r="C512" t="str">
        <f t="shared" si="7"/>
        <v>30-39</v>
      </c>
    </row>
    <row r="513" spans="1:3" x14ac:dyDescent="0.35">
      <c r="A513">
        <v>5082496</v>
      </c>
      <c r="B513">
        <v>28</v>
      </c>
      <c r="C513" t="str">
        <f t="shared" si="7"/>
        <v>20-29</v>
      </c>
    </row>
    <row r="514" spans="1:3" x14ac:dyDescent="0.35">
      <c r="A514">
        <v>2479281</v>
      </c>
      <c r="B514">
        <v>52</v>
      </c>
      <c r="C514" t="str">
        <f t="shared" si="7"/>
        <v>50-59</v>
      </c>
    </row>
    <row r="515" spans="1:3" x14ac:dyDescent="0.35">
      <c r="A515">
        <v>6092448</v>
      </c>
      <c r="B515">
        <v>41</v>
      </c>
      <c r="C515" t="str">
        <f t="shared" ref="C515:C578" si="8">VLOOKUP(B515, $H$2:$I$9, 2, 1)</f>
        <v>40-49</v>
      </c>
    </row>
    <row r="516" spans="1:3" x14ac:dyDescent="0.35">
      <c r="A516">
        <v>4520344</v>
      </c>
      <c r="B516">
        <v>50</v>
      </c>
      <c r="C516" t="str">
        <f t="shared" si="8"/>
        <v>50-59</v>
      </c>
    </row>
    <row r="517" spans="1:3" x14ac:dyDescent="0.35">
      <c r="A517">
        <v>3908912</v>
      </c>
      <c r="B517">
        <v>39</v>
      </c>
      <c r="C517" t="str">
        <f t="shared" si="8"/>
        <v>30-39</v>
      </c>
    </row>
    <row r="518" spans="1:3" x14ac:dyDescent="0.35">
      <c r="A518">
        <v>6336122</v>
      </c>
      <c r="B518">
        <v>0</v>
      </c>
      <c r="C518" t="e">
        <f t="shared" si="8"/>
        <v>#N/A</v>
      </c>
    </row>
    <row r="519" spans="1:3" x14ac:dyDescent="0.35">
      <c r="A519">
        <v>6049194</v>
      </c>
      <c r="B519">
        <v>35</v>
      </c>
      <c r="C519" t="str">
        <f t="shared" si="8"/>
        <v>30-39</v>
      </c>
    </row>
    <row r="520" spans="1:3" x14ac:dyDescent="0.35">
      <c r="A520">
        <v>504718</v>
      </c>
      <c r="B520">
        <v>0</v>
      </c>
      <c r="C520" t="e">
        <f t="shared" si="8"/>
        <v>#N/A</v>
      </c>
    </row>
    <row r="521" spans="1:3" x14ac:dyDescent="0.35">
      <c r="A521">
        <v>3095701</v>
      </c>
      <c r="B521">
        <v>0</v>
      </c>
      <c r="C521" t="e">
        <f t="shared" si="8"/>
        <v>#N/A</v>
      </c>
    </row>
    <row r="522" spans="1:3" x14ac:dyDescent="0.35">
      <c r="A522">
        <v>818106</v>
      </c>
      <c r="B522">
        <v>40</v>
      </c>
      <c r="C522" t="str">
        <f t="shared" si="8"/>
        <v>40-49</v>
      </c>
    </row>
    <row r="523" spans="1:3" x14ac:dyDescent="0.35">
      <c r="A523">
        <v>389640</v>
      </c>
      <c r="B523">
        <v>52</v>
      </c>
      <c r="C523" t="str">
        <f t="shared" si="8"/>
        <v>50-59</v>
      </c>
    </row>
    <row r="524" spans="1:3" x14ac:dyDescent="0.35">
      <c r="A524">
        <v>6012712</v>
      </c>
      <c r="B524">
        <v>42</v>
      </c>
      <c r="C524" t="str">
        <f t="shared" si="8"/>
        <v>40-49</v>
      </c>
    </row>
    <row r="525" spans="1:3" x14ac:dyDescent="0.35">
      <c r="A525">
        <v>1247078</v>
      </c>
      <c r="B525">
        <v>32</v>
      </c>
      <c r="C525" t="str">
        <f t="shared" si="8"/>
        <v>30-39</v>
      </c>
    </row>
    <row r="526" spans="1:3" x14ac:dyDescent="0.35">
      <c r="A526">
        <v>4042274</v>
      </c>
      <c r="B526">
        <v>62</v>
      </c>
      <c r="C526" t="str">
        <f t="shared" si="8"/>
        <v>60-69</v>
      </c>
    </row>
    <row r="527" spans="1:3" x14ac:dyDescent="0.35">
      <c r="A527">
        <v>3064456</v>
      </c>
      <c r="B527">
        <v>40</v>
      </c>
      <c r="C527" t="str">
        <f t="shared" si="8"/>
        <v>40-49</v>
      </c>
    </row>
    <row r="528" spans="1:3" x14ac:dyDescent="0.35">
      <c r="A528">
        <v>5189150</v>
      </c>
      <c r="B528">
        <v>22</v>
      </c>
      <c r="C528" t="str">
        <f t="shared" si="8"/>
        <v>20-29</v>
      </c>
    </row>
    <row r="529" spans="1:3" x14ac:dyDescent="0.35">
      <c r="A529">
        <v>5856833</v>
      </c>
      <c r="B529">
        <v>49</v>
      </c>
      <c r="C529" t="str">
        <f t="shared" si="8"/>
        <v>40-49</v>
      </c>
    </row>
    <row r="530" spans="1:3" x14ac:dyDescent="0.35">
      <c r="A530">
        <v>5546194</v>
      </c>
      <c r="B530">
        <v>59</v>
      </c>
      <c r="C530" t="str">
        <f t="shared" si="8"/>
        <v>50-59</v>
      </c>
    </row>
    <row r="531" spans="1:3" x14ac:dyDescent="0.35">
      <c r="A531">
        <v>1127643</v>
      </c>
      <c r="B531">
        <v>0</v>
      </c>
      <c r="C531" t="e">
        <f t="shared" si="8"/>
        <v>#N/A</v>
      </c>
    </row>
    <row r="532" spans="1:3" x14ac:dyDescent="0.35">
      <c r="A532">
        <v>4389603</v>
      </c>
      <c r="B532">
        <v>35</v>
      </c>
      <c r="C532" t="str">
        <f t="shared" si="8"/>
        <v>30-39</v>
      </c>
    </row>
    <row r="533" spans="1:3" x14ac:dyDescent="0.35">
      <c r="A533">
        <v>5753846</v>
      </c>
      <c r="B533">
        <v>69</v>
      </c>
      <c r="C533" t="str">
        <f t="shared" si="8"/>
        <v>60-69</v>
      </c>
    </row>
    <row r="534" spans="1:3" x14ac:dyDescent="0.35">
      <c r="A534">
        <v>1389633</v>
      </c>
      <c r="B534">
        <v>30</v>
      </c>
      <c r="C534" t="str">
        <f t="shared" si="8"/>
        <v>30-39</v>
      </c>
    </row>
    <row r="535" spans="1:3" x14ac:dyDescent="0.35">
      <c r="A535">
        <v>1830220</v>
      </c>
      <c r="B535">
        <v>41</v>
      </c>
      <c r="C535" t="str">
        <f t="shared" si="8"/>
        <v>40-49</v>
      </c>
    </row>
    <row r="536" spans="1:3" x14ac:dyDescent="0.35">
      <c r="A536">
        <v>128154</v>
      </c>
      <c r="B536">
        <v>47</v>
      </c>
      <c r="C536" t="str">
        <f t="shared" si="8"/>
        <v>40-49</v>
      </c>
    </row>
    <row r="537" spans="1:3" x14ac:dyDescent="0.35">
      <c r="A537">
        <v>1966663</v>
      </c>
      <c r="B537">
        <v>47</v>
      </c>
      <c r="C537" t="str">
        <f t="shared" si="8"/>
        <v>40-49</v>
      </c>
    </row>
    <row r="538" spans="1:3" x14ac:dyDescent="0.35">
      <c r="A538">
        <v>1896633</v>
      </c>
      <c r="B538">
        <v>39</v>
      </c>
      <c r="C538" t="str">
        <f t="shared" si="8"/>
        <v>30-39</v>
      </c>
    </row>
    <row r="539" spans="1:3" x14ac:dyDescent="0.35">
      <c r="A539">
        <v>3882076</v>
      </c>
      <c r="B539">
        <v>32</v>
      </c>
      <c r="C539" t="str">
        <f t="shared" si="8"/>
        <v>30-39</v>
      </c>
    </row>
    <row r="540" spans="1:3" x14ac:dyDescent="0.35">
      <c r="A540">
        <v>780521</v>
      </c>
      <c r="B540">
        <v>51</v>
      </c>
      <c r="C540" t="str">
        <f t="shared" si="8"/>
        <v>50-59</v>
      </c>
    </row>
    <row r="541" spans="1:3" x14ac:dyDescent="0.35">
      <c r="A541">
        <v>4441252</v>
      </c>
      <c r="B541">
        <v>71</v>
      </c>
      <c r="C541" t="str">
        <f t="shared" si="8"/>
        <v>70-79</v>
      </c>
    </row>
    <row r="542" spans="1:3" x14ac:dyDescent="0.35">
      <c r="A542">
        <v>4311383</v>
      </c>
      <c r="B542">
        <v>0</v>
      </c>
      <c r="C542" t="e">
        <f t="shared" si="8"/>
        <v>#N/A</v>
      </c>
    </row>
    <row r="543" spans="1:3" x14ac:dyDescent="0.35">
      <c r="A543">
        <v>1847360</v>
      </c>
      <c r="B543">
        <v>40</v>
      </c>
      <c r="C543" t="str">
        <f t="shared" si="8"/>
        <v>40-49</v>
      </c>
    </row>
    <row r="544" spans="1:3" x14ac:dyDescent="0.35">
      <c r="A544">
        <v>4792831</v>
      </c>
      <c r="B544">
        <v>38</v>
      </c>
      <c r="C544" t="str">
        <f t="shared" si="8"/>
        <v>30-39</v>
      </c>
    </row>
    <row r="545" spans="1:3" x14ac:dyDescent="0.35">
      <c r="A545">
        <v>5725467</v>
      </c>
      <c r="B545">
        <v>32</v>
      </c>
      <c r="C545" t="str">
        <f t="shared" si="8"/>
        <v>30-39</v>
      </c>
    </row>
    <row r="546" spans="1:3" x14ac:dyDescent="0.35">
      <c r="A546">
        <v>5941730</v>
      </c>
      <c r="B546">
        <v>34</v>
      </c>
      <c r="C546" t="str">
        <f t="shared" si="8"/>
        <v>30-39</v>
      </c>
    </row>
    <row r="547" spans="1:3" x14ac:dyDescent="0.35">
      <c r="A547">
        <v>1713896</v>
      </c>
      <c r="B547">
        <v>58</v>
      </c>
      <c r="C547" t="str">
        <f t="shared" si="8"/>
        <v>50-59</v>
      </c>
    </row>
    <row r="548" spans="1:3" x14ac:dyDescent="0.35">
      <c r="A548">
        <v>3286226</v>
      </c>
      <c r="B548">
        <v>28</v>
      </c>
      <c r="C548" t="str">
        <f t="shared" si="8"/>
        <v>20-29</v>
      </c>
    </row>
    <row r="549" spans="1:3" x14ac:dyDescent="0.35">
      <c r="A549">
        <v>2417677</v>
      </c>
      <c r="B549">
        <v>53</v>
      </c>
      <c r="C549" t="str">
        <f t="shared" si="8"/>
        <v>50-59</v>
      </c>
    </row>
    <row r="550" spans="1:3" x14ac:dyDescent="0.35">
      <c r="A550">
        <v>2672948</v>
      </c>
      <c r="B550">
        <v>0</v>
      </c>
      <c r="C550" t="e">
        <f t="shared" si="8"/>
        <v>#N/A</v>
      </c>
    </row>
    <row r="551" spans="1:3" x14ac:dyDescent="0.35">
      <c r="A551">
        <v>4089568</v>
      </c>
      <c r="B551">
        <v>25</v>
      </c>
      <c r="C551" t="str">
        <f t="shared" si="8"/>
        <v>20-29</v>
      </c>
    </row>
    <row r="552" spans="1:3" x14ac:dyDescent="0.35">
      <c r="A552">
        <v>3686308</v>
      </c>
      <c r="B552">
        <v>34</v>
      </c>
      <c r="C552" t="str">
        <f t="shared" si="8"/>
        <v>30-39</v>
      </c>
    </row>
    <row r="553" spans="1:3" x14ac:dyDescent="0.35">
      <c r="A553">
        <v>5057014</v>
      </c>
      <c r="B553">
        <v>37</v>
      </c>
      <c r="C553" t="str">
        <f t="shared" si="8"/>
        <v>30-39</v>
      </c>
    </row>
    <row r="554" spans="1:3" x14ac:dyDescent="0.35">
      <c r="A554">
        <v>5954601</v>
      </c>
      <c r="B554">
        <v>0</v>
      </c>
      <c r="C554" t="e">
        <f t="shared" si="8"/>
        <v>#N/A</v>
      </c>
    </row>
    <row r="555" spans="1:3" x14ac:dyDescent="0.35">
      <c r="A555">
        <v>4654698</v>
      </c>
      <c r="B555">
        <v>35</v>
      </c>
      <c r="C555" t="str">
        <f t="shared" si="8"/>
        <v>30-39</v>
      </c>
    </row>
    <row r="556" spans="1:3" x14ac:dyDescent="0.35">
      <c r="A556">
        <v>5276733</v>
      </c>
      <c r="B556">
        <v>34</v>
      </c>
      <c r="C556" t="str">
        <f t="shared" si="8"/>
        <v>30-39</v>
      </c>
    </row>
    <row r="557" spans="1:3" x14ac:dyDescent="0.35">
      <c r="A557">
        <v>6686111</v>
      </c>
      <c r="B557">
        <v>32</v>
      </c>
      <c r="C557" t="str">
        <f t="shared" si="8"/>
        <v>30-39</v>
      </c>
    </row>
    <row r="558" spans="1:3" x14ac:dyDescent="0.35">
      <c r="A558">
        <v>25470</v>
      </c>
      <c r="B558">
        <v>46</v>
      </c>
      <c r="C558" t="str">
        <f t="shared" si="8"/>
        <v>40-49</v>
      </c>
    </row>
    <row r="559" spans="1:3" x14ac:dyDescent="0.35">
      <c r="A559">
        <v>174116</v>
      </c>
      <c r="B559">
        <v>35</v>
      </c>
      <c r="C559" t="str">
        <f t="shared" si="8"/>
        <v>30-39</v>
      </c>
    </row>
    <row r="560" spans="1:3" x14ac:dyDescent="0.35">
      <c r="A560">
        <v>3702899</v>
      </c>
      <c r="B560">
        <v>57</v>
      </c>
      <c r="C560" t="str">
        <f t="shared" si="8"/>
        <v>50-59</v>
      </c>
    </row>
    <row r="561" spans="1:3" x14ac:dyDescent="0.35">
      <c r="A561">
        <v>1086513</v>
      </c>
      <c r="B561">
        <v>34</v>
      </c>
      <c r="C561" t="str">
        <f t="shared" si="8"/>
        <v>30-39</v>
      </c>
    </row>
    <row r="562" spans="1:3" x14ac:dyDescent="0.35">
      <c r="A562">
        <v>2161137</v>
      </c>
      <c r="B562">
        <v>48</v>
      </c>
      <c r="C562" t="str">
        <f t="shared" si="8"/>
        <v>40-49</v>
      </c>
    </row>
    <row r="563" spans="1:3" x14ac:dyDescent="0.35">
      <c r="A563">
        <v>6815929</v>
      </c>
      <c r="B563">
        <v>32</v>
      </c>
      <c r="C563" t="str">
        <f t="shared" si="8"/>
        <v>30-39</v>
      </c>
    </row>
    <row r="564" spans="1:3" x14ac:dyDescent="0.35">
      <c r="A564">
        <v>870002</v>
      </c>
      <c r="B564">
        <v>63</v>
      </c>
      <c r="C564" t="str">
        <f t="shared" si="8"/>
        <v>60-69</v>
      </c>
    </row>
    <row r="565" spans="1:3" x14ac:dyDescent="0.35">
      <c r="A565">
        <v>3201773</v>
      </c>
      <c r="B565">
        <v>0</v>
      </c>
      <c r="C565" t="e">
        <f t="shared" si="8"/>
        <v>#N/A</v>
      </c>
    </row>
    <row r="566" spans="1:3" x14ac:dyDescent="0.35">
      <c r="A566">
        <v>936454</v>
      </c>
      <c r="B566">
        <v>36</v>
      </c>
      <c r="C566" t="str">
        <f t="shared" si="8"/>
        <v>30-39</v>
      </c>
    </row>
    <row r="567" spans="1:3" x14ac:dyDescent="0.35">
      <c r="A567">
        <v>1393687</v>
      </c>
      <c r="B567">
        <v>31</v>
      </c>
      <c r="C567" t="str">
        <f t="shared" si="8"/>
        <v>30-39</v>
      </c>
    </row>
    <row r="568" spans="1:3" x14ac:dyDescent="0.35">
      <c r="A568">
        <v>488749</v>
      </c>
      <c r="B568">
        <v>70</v>
      </c>
      <c r="C568" t="str">
        <f t="shared" si="8"/>
        <v>70-79</v>
      </c>
    </row>
    <row r="569" spans="1:3" x14ac:dyDescent="0.35">
      <c r="A569">
        <v>2407604</v>
      </c>
      <c r="B569">
        <v>60</v>
      </c>
      <c r="C569" t="str">
        <f t="shared" si="8"/>
        <v>60-69</v>
      </c>
    </row>
    <row r="570" spans="1:3" x14ac:dyDescent="0.35">
      <c r="A570">
        <v>109483</v>
      </c>
      <c r="B570">
        <v>35</v>
      </c>
      <c r="C570" t="str">
        <f t="shared" si="8"/>
        <v>30-39</v>
      </c>
    </row>
    <row r="571" spans="1:3" x14ac:dyDescent="0.35">
      <c r="A571">
        <v>530394</v>
      </c>
      <c r="B571">
        <v>33</v>
      </c>
      <c r="C571" t="str">
        <f t="shared" si="8"/>
        <v>30-39</v>
      </c>
    </row>
    <row r="572" spans="1:3" x14ac:dyDescent="0.35">
      <c r="A572">
        <v>12991</v>
      </c>
      <c r="B572">
        <v>35</v>
      </c>
      <c r="C572" t="str">
        <f t="shared" si="8"/>
        <v>30-39</v>
      </c>
    </row>
    <row r="573" spans="1:3" x14ac:dyDescent="0.35">
      <c r="A573">
        <v>1588764</v>
      </c>
      <c r="B573">
        <v>39</v>
      </c>
      <c r="C573" t="str">
        <f t="shared" si="8"/>
        <v>30-39</v>
      </c>
    </row>
    <row r="574" spans="1:3" x14ac:dyDescent="0.35">
      <c r="A574">
        <v>6104010</v>
      </c>
      <c r="B574">
        <v>27</v>
      </c>
      <c r="C574" t="str">
        <f t="shared" si="8"/>
        <v>20-29</v>
      </c>
    </row>
    <row r="575" spans="1:3" x14ac:dyDescent="0.35">
      <c r="A575">
        <v>411823</v>
      </c>
      <c r="B575">
        <v>39</v>
      </c>
      <c r="C575" t="str">
        <f t="shared" si="8"/>
        <v>30-39</v>
      </c>
    </row>
    <row r="576" spans="1:3" x14ac:dyDescent="0.35">
      <c r="A576">
        <v>3691640</v>
      </c>
      <c r="B576">
        <v>37</v>
      </c>
      <c r="C576" t="str">
        <f t="shared" si="8"/>
        <v>30-39</v>
      </c>
    </row>
    <row r="577" spans="1:3" x14ac:dyDescent="0.35">
      <c r="A577">
        <v>3212131</v>
      </c>
      <c r="B577">
        <v>53</v>
      </c>
      <c r="C577" t="str">
        <f t="shared" si="8"/>
        <v>50-59</v>
      </c>
    </row>
    <row r="578" spans="1:3" x14ac:dyDescent="0.35">
      <c r="A578">
        <v>5110759</v>
      </c>
      <c r="B578">
        <v>59</v>
      </c>
      <c r="C578" t="str">
        <f t="shared" si="8"/>
        <v>50-59</v>
      </c>
    </row>
    <row r="579" spans="1:3" x14ac:dyDescent="0.35">
      <c r="A579">
        <v>1658303</v>
      </c>
      <c r="B579">
        <v>60</v>
      </c>
      <c r="C579" t="str">
        <f t="shared" ref="C579:C642" si="9">VLOOKUP(B579, $H$2:$I$9, 2, 1)</f>
        <v>60-69</v>
      </c>
    </row>
    <row r="580" spans="1:3" x14ac:dyDescent="0.35">
      <c r="A580">
        <v>3231332</v>
      </c>
      <c r="B580">
        <v>0</v>
      </c>
      <c r="C580" t="e">
        <f t="shared" si="9"/>
        <v>#N/A</v>
      </c>
    </row>
    <row r="581" spans="1:3" x14ac:dyDescent="0.35">
      <c r="A581">
        <v>5178025</v>
      </c>
      <c r="B581">
        <v>67</v>
      </c>
      <c r="C581" t="str">
        <f t="shared" si="9"/>
        <v>60-69</v>
      </c>
    </row>
    <row r="582" spans="1:3" x14ac:dyDescent="0.35">
      <c r="A582">
        <v>6322215</v>
      </c>
      <c r="B582">
        <v>50</v>
      </c>
      <c r="C582" t="str">
        <f t="shared" si="9"/>
        <v>50-59</v>
      </c>
    </row>
    <row r="583" spans="1:3" x14ac:dyDescent="0.35">
      <c r="A583">
        <v>6292420</v>
      </c>
      <c r="B583">
        <v>27</v>
      </c>
      <c r="C583" t="str">
        <f t="shared" si="9"/>
        <v>20-29</v>
      </c>
    </row>
    <row r="584" spans="1:3" x14ac:dyDescent="0.35">
      <c r="A584">
        <v>4893017</v>
      </c>
      <c r="B584">
        <v>58</v>
      </c>
      <c r="C584" t="str">
        <f t="shared" si="9"/>
        <v>50-59</v>
      </c>
    </row>
    <row r="585" spans="1:3" x14ac:dyDescent="0.35">
      <c r="A585">
        <v>1858796</v>
      </c>
      <c r="B585">
        <v>48</v>
      </c>
      <c r="C585" t="str">
        <f t="shared" si="9"/>
        <v>40-49</v>
      </c>
    </row>
    <row r="586" spans="1:3" x14ac:dyDescent="0.35">
      <c r="A586">
        <v>6592160</v>
      </c>
      <c r="B586">
        <v>40</v>
      </c>
      <c r="C586" t="str">
        <f t="shared" si="9"/>
        <v>40-49</v>
      </c>
    </row>
    <row r="587" spans="1:3" x14ac:dyDescent="0.35">
      <c r="A587">
        <v>5007909</v>
      </c>
      <c r="B587">
        <v>50</v>
      </c>
      <c r="C587" t="str">
        <f t="shared" si="9"/>
        <v>50-59</v>
      </c>
    </row>
    <row r="588" spans="1:3" x14ac:dyDescent="0.35">
      <c r="A588">
        <v>1821647</v>
      </c>
      <c r="B588">
        <v>32</v>
      </c>
      <c r="C588" t="str">
        <f t="shared" si="9"/>
        <v>30-39</v>
      </c>
    </row>
    <row r="589" spans="1:3" x14ac:dyDescent="0.35">
      <c r="A589">
        <v>5001163</v>
      </c>
      <c r="B589">
        <v>40</v>
      </c>
      <c r="C589" t="str">
        <f t="shared" si="9"/>
        <v>40-49</v>
      </c>
    </row>
    <row r="590" spans="1:3" x14ac:dyDescent="0.35">
      <c r="A590">
        <v>227375</v>
      </c>
      <c r="B590">
        <v>33</v>
      </c>
      <c r="C590" t="str">
        <f t="shared" si="9"/>
        <v>30-39</v>
      </c>
    </row>
    <row r="591" spans="1:3" x14ac:dyDescent="0.35">
      <c r="A591">
        <v>511331</v>
      </c>
      <c r="B591">
        <v>50</v>
      </c>
      <c r="C591" t="str">
        <f t="shared" si="9"/>
        <v>50-59</v>
      </c>
    </row>
    <row r="592" spans="1:3" x14ac:dyDescent="0.35">
      <c r="A592">
        <v>2095232</v>
      </c>
      <c r="B592">
        <v>0</v>
      </c>
      <c r="C592" t="e">
        <f t="shared" si="9"/>
        <v>#N/A</v>
      </c>
    </row>
    <row r="593" spans="1:3" x14ac:dyDescent="0.35">
      <c r="A593">
        <v>6358884</v>
      </c>
      <c r="B593">
        <v>51</v>
      </c>
      <c r="C593" t="str">
        <f t="shared" si="9"/>
        <v>50-59</v>
      </c>
    </row>
    <row r="594" spans="1:3" x14ac:dyDescent="0.35">
      <c r="A594">
        <v>4786384</v>
      </c>
      <c r="B594">
        <v>47</v>
      </c>
      <c r="C594" t="str">
        <f t="shared" si="9"/>
        <v>40-49</v>
      </c>
    </row>
    <row r="595" spans="1:3" x14ac:dyDescent="0.35">
      <c r="A595">
        <v>2652860</v>
      </c>
      <c r="B595">
        <v>64</v>
      </c>
      <c r="C595" t="str">
        <f t="shared" si="9"/>
        <v>60-69</v>
      </c>
    </row>
    <row r="596" spans="1:3" x14ac:dyDescent="0.35">
      <c r="A596">
        <v>228975</v>
      </c>
      <c r="B596">
        <v>36</v>
      </c>
      <c r="C596" t="str">
        <f t="shared" si="9"/>
        <v>30-39</v>
      </c>
    </row>
    <row r="597" spans="1:3" x14ac:dyDescent="0.35">
      <c r="A597">
        <v>1862182</v>
      </c>
      <c r="B597">
        <v>32</v>
      </c>
      <c r="C597" t="str">
        <f t="shared" si="9"/>
        <v>30-39</v>
      </c>
    </row>
    <row r="598" spans="1:3" x14ac:dyDescent="0.35">
      <c r="A598">
        <v>1432998</v>
      </c>
      <c r="B598">
        <v>70</v>
      </c>
      <c r="C598" t="str">
        <f t="shared" si="9"/>
        <v>70-79</v>
      </c>
    </row>
    <row r="599" spans="1:3" x14ac:dyDescent="0.35">
      <c r="A599">
        <v>93958</v>
      </c>
      <c r="B599">
        <v>36</v>
      </c>
      <c r="C599" t="str">
        <f t="shared" si="9"/>
        <v>30-39</v>
      </c>
    </row>
    <row r="600" spans="1:3" x14ac:dyDescent="0.35">
      <c r="A600">
        <v>2128616</v>
      </c>
      <c r="B600">
        <v>31</v>
      </c>
      <c r="C600" t="str">
        <f t="shared" si="9"/>
        <v>30-39</v>
      </c>
    </row>
    <row r="601" spans="1:3" x14ac:dyDescent="0.35">
      <c r="A601">
        <v>3293818</v>
      </c>
      <c r="B601">
        <v>47</v>
      </c>
      <c r="C601" t="str">
        <f t="shared" si="9"/>
        <v>40-49</v>
      </c>
    </row>
    <row r="602" spans="1:3" x14ac:dyDescent="0.35">
      <c r="A602">
        <v>729053</v>
      </c>
      <c r="B602">
        <v>30</v>
      </c>
      <c r="C602" t="str">
        <f t="shared" si="9"/>
        <v>30-39</v>
      </c>
    </row>
    <row r="603" spans="1:3" x14ac:dyDescent="0.35">
      <c r="A603">
        <v>2476245</v>
      </c>
      <c r="B603">
        <v>61</v>
      </c>
      <c r="C603" t="str">
        <f t="shared" si="9"/>
        <v>60-69</v>
      </c>
    </row>
    <row r="604" spans="1:3" x14ac:dyDescent="0.35">
      <c r="A604">
        <v>5904884</v>
      </c>
      <c r="B604">
        <v>55</v>
      </c>
      <c r="C604" t="str">
        <f t="shared" si="9"/>
        <v>50-59</v>
      </c>
    </row>
    <row r="605" spans="1:3" x14ac:dyDescent="0.35">
      <c r="A605">
        <v>648040</v>
      </c>
      <c r="B605">
        <v>37</v>
      </c>
      <c r="C605" t="str">
        <f t="shared" si="9"/>
        <v>30-39</v>
      </c>
    </row>
    <row r="606" spans="1:3" x14ac:dyDescent="0.35">
      <c r="A606">
        <v>4341667</v>
      </c>
      <c r="B606">
        <v>53</v>
      </c>
      <c r="C606" t="str">
        <f t="shared" si="9"/>
        <v>50-59</v>
      </c>
    </row>
    <row r="607" spans="1:3" x14ac:dyDescent="0.35">
      <c r="A607">
        <v>1393402</v>
      </c>
      <c r="B607">
        <v>27</v>
      </c>
      <c r="C607" t="str">
        <f t="shared" si="9"/>
        <v>20-29</v>
      </c>
    </row>
    <row r="608" spans="1:3" x14ac:dyDescent="0.35">
      <c r="A608">
        <v>6403666</v>
      </c>
      <c r="B608">
        <v>0</v>
      </c>
      <c r="C608" t="e">
        <f t="shared" si="9"/>
        <v>#N/A</v>
      </c>
    </row>
    <row r="609" spans="1:3" x14ac:dyDescent="0.35">
      <c r="A609">
        <v>2083467</v>
      </c>
      <c r="B609">
        <v>54</v>
      </c>
      <c r="C609" t="str">
        <f t="shared" si="9"/>
        <v>50-59</v>
      </c>
    </row>
    <row r="610" spans="1:3" x14ac:dyDescent="0.35">
      <c r="A610">
        <v>4315230</v>
      </c>
      <c r="B610">
        <v>0</v>
      </c>
      <c r="C610" t="e">
        <f t="shared" si="9"/>
        <v>#N/A</v>
      </c>
    </row>
    <row r="611" spans="1:3" x14ac:dyDescent="0.35">
      <c r="A611">
        <v>5437205</v>
      </c>
      <c r="B611">
        <v>33</v>
      </c>
      <c r="C611" t="str">
        <f t="shared" si="9"/>
        <v>30-39</v>
      </c>
    </row>
    <row r="612" spans="1:3" x14ac:dyDescent="0.35">
      <c r="A612">
        <v>1260121</v>
      </c>
      <c r="B612">
        <v>48</v>
      </c>
      <c r="C612" t="str">
        <f t="shared" si="9"/>
        <v>40-49</v>
      </c>
    </row>
    <row r="613" spans="1:3" x14ac:dyDescent="0.35">
      <c r="A613">
        <v>2460556</v>
      </c>
      <c r="B613">
        <v>40</v>
      </c>
      <c r="C613" t="str">
        <f t="shared" si="9"/>
        <v>40-49</v>
      </c>
    </row>
    <row r="614" spans="1:3" x14ac:dyDescent="0.35">
      <c r="A614">
        <v>6102262</v>
      </c>
      <c r="B614">
        <v>39</v>
      </c>
      <c r="C614" t="str">
        <f t="shared" si="9"/>
        <v>30-39</v>
      </c>
    </row>
    <row r="615" spans="1:3" x14ac:dyDescent="0.35">
      <c r="A615">
        <v>2469770</v>
      </c>
      <c r="B615">
        <v>45</v>
      </c>
      <c r="C615" t="str">
        <f t="shared" si="9"/>
        <v>40-49</v>
      </c>
    </row>
    <row r="616" spans="1:3" x14ac:dyDescent="0.35">
      <c r="A616">
        <v>5621355</v>
      </c>
      <c r="B616">
        <v>0</v>
      </c>
      <c r="C616" t="e">
        <f t="shared" si="9"/>
        <v>#N/A</v>
      </c>
    </row>
    <row r="617" spans="1:3" x14ac:dyDescent="0.35">
      <c r="A617">
        <v>1630084</v>
      </c>
      <c r="B617">
        <v>31</v>
      </c>
      <c r="C617" t="str">
        <f t="shared" si="9"/>
        <v>30-39</v>
      </c>
    </row>
    <row r="618" spans="1:3" x14ac:dyDescent="0.35">
      <c r="A618">
        <v>4577767</v>
      </c>
      <c r="B618">
        <v>43</v>
      </c>
      <c r="C618" t="str">
        <f t="shared" si="9"/>
        <v>40-49</v>
      </c>
    </row>
    <row r="619" spans="1:3" x14ac:dyDescent="0.35">
      <c r="A619">
        <v>4251955</v>
      </c>
      <c r="B619">
        <v>34</v>
      </c>
      <c r="C619" t="str">
        <f t="shared" si="9"/>
        <v>30-39</v>
      </c>
    </row>
    <row r="620" spans="1:3" x14ac:dyDescent="0.35">
      <c r="A620">
        <v>5092155</v>
      </c>
      <c r="B620">
        <v>58</v>
      </c>
      <c r="C620" t="str">
        <f t="shared" si="9"/>
        <v>50-59</v>
      </c>
    </row>
    <row r="621" spans="1:3" x14ac:dyDescent="0.35">
      <c r="A621">
        <v>4582789</v>
      </c>
      <c r="B621">
        <v>33</v>
      </c>
      <c r="C621" t="str">
        <f t="shared" si="9"/>
        <v>30-39</v>
      </c>
    </row>
    <row r="622" spans="1:3" x14ac:dyDescent="0.35">
      <c r="A622">
        <v>437124</v>
      </c>
      <c r="B622">
        <v>28</v>
      </c>
      <c r="C622" t="str">
        <f t="shared" si="9"/>
        <v>20-29</v>
      </c>
    </row>
    <row r="623" spans="1:3" x14ac:dyDescent="0.35">
      <c r="A623">
        <v>4386654</v>
      </c>
      <c r="B623">
        <v>37</v>
      </c>
      <c r="C623" t="str">
        <f t="shared" si="9"/>
        <v>30-39</v>
      </c>
    </row>
    <row r="624" spans="1:3" x14ac:dyDescent="0.35">
      <c r="A624">
        <v>4848206</v>
      </c>
      <c r="B624">
        <v>32</v>
      </c>
      <c r="C624" t="str">
        <f t="shared" si="9"/>
        <v>30-39</v>
      </c>
    </row>
    <row r="625" spans="1:3" x14ac:dyDescent="0.35">
      <c r="A625">
        <v>6355814</v>
      </c>
      <c r="B625">
        <v>37</v>
      </c>
      <c r="C625" t="str">
        <f t="shared" si="9"/>
        <v>30-39</v>
      </c>
    </row>
    <row r="626" spans="1:3" x14ac:dyDescent="0.35">
      <c r="A626">
        <v>5590129</v>
      </c>
      <c r="B626">
        <v>23</v>
      </c>
      <c r="C626" t="str">
        <f t="shared" si="9"/>
        <v>20-29</v>
      </c>
    </row>
    <row r="627" spans="1:3" x14ac:dyDescent="0.35">
      <c r="A627">
        <v>4036294</v>
      </c>
      <c r="B627">
        <v>35</v>
      </c>
      <c r="C627" t="str">
        <f t="shared" si="9"/>
        <v>30-39</v>
      </c>
    </row>
    <row r="628" spans="1:3" x14ac:dyDescent="0.35">
      <c r="A628">
        <v>6281515</v>
      </c>
      <c r="B628">
        <v>54</v>
      </c>
      <c r="C628" t="str">
        <f t="shared" si="9"/>
        <v>50-59</v>
      </c>
    </row>
    <row r="629" spans="1:3" x14ac:dyDescent="0.35">
      <c r="A629">
        <v>5000284</v>
      </c>
      <c r="B629">
        <v>47</v>
      </c>
      <c r="C629" t="str">
        <f t="shared" si="9"/>
        <v>40-49</v>
      </c>
    </row>
    <row r="630" spans="1:3" x14ac:dyDescent="0.35">
      <c r="A630">
        <v>3723871</v>
      </c>
      <c r="B630">
        <v>44</v>
      </c>
      <c r="C630" t="str">
        <f t="shared" si="9"/>
        <v>40-49</v>
      </c>
    </row>
    <row r="631" spans="1:3" x14ac:dyDescent="0.35">
      <c r="A631">
        <v>5658418</v>
      </c>
      <c r="B631">
        <v>60</v>
      </c>
      <c r="C631" t="str">
        <f t="shared" si="9"/>
        <v>60-69</v>
      </c>
    </row>
    <row r="632" spans="1:3" x14ac:dyDescent="0.35">
      <c r="A632">
        <v>6538158</v>
      </c>
      <c r="B632">
        <v>0</v>
      </c>
      <c r="C632" t="e">
        <f t="shared" si="9"/>
        <v>#N/A</v>
      </c>
    </row>
    <row r="633" spans="1:3" x14ac:dyDescent="0.35">
      <c r="A633">
        <v>6603188</v>
      </c>
      <c r="B633">
        <v>30</v>
      </c>
      <c r="C633" t="str">
        <f t="shared" si="9"/>
        <v>30-39</v>
      </c>
    </row>
    <row r="634" spans="1:3" x14ac:dyDescent="0.35">
      <c r="A634">
        <v>3332077</v>
      </c>
      <c r="B634">
        <v>62</v>
      </c>
      <c r="C634" t="str">
        <f t="shared" si="9"/>
        <v>60-69</v>
      </c>
    </row>
    <row r="635" spans="1:3" x14ac:dyDescent="0.35">
      <c r="A635">
        <v>6579097</v>
      </c>
      <c r="B635">
        <v>46</v>
      </c>
      <c r="C635" t="str">
        <f t="shared" si="9"/>
        <v>40-49</v>
      </c>
    </row>
    <row r="636" spans="1:3" x14ac:dyDescent="0.35">
      <c r="A636">
        <v>4347914</v>
      </c>
      <c r="B636">
        <v>31</v>
      </c>
      <c r="C636" t="str">
        <f t="shared" si="9"/>
        <v>30-39</v>
      </c>
    </row>
    <row r="637" spans="1:3" x14ac:dyDescent="0.35">
      <c r="A637">
        <v>6248195</v>
      </c>
      <c r="B637">
        <v>39</v>
      </c>
      <c r="C637" t="str">
        <f t="shared" si="9"/>
        <v>30-39</v>
      </c>
    </row>
    <row r="638" spans="1:3" x14ac:dyDescent="0.35">
      <c r="A638">
        <v>238151</v>
      </c>
      <c r="B638">
        <v>66</v>
      </c>
      <c r="C638" t="str">
        <f t="shared" si="9"/>
        <v>60-69</v>
      </c>
    </row>
    <row r="639" spans="1:3" x14ac:dyDescent="0.35">
      <c r="A639">
        <v>6190901</v>
      </c>
      <c r="B639">
        <v>61</v>
      </c>
      <c r="C639" t="str">
        <f t="shared" si="9"/>
        <v>60-69</v>
      </c>
    </row>
    <row r="640" spans="1:3" x14ac:dyDescent="0.35">
      <c r="A640">
        <v>6645191</v>
      </c>
      <c r="B640">
        <v>38</v>
      </c>
      <c r="C640" t="str">
        <f t="shared" si="9"/>
        <v>30-39</v>
      </c>
    </row>
    <row r="641" spans="1:3" x14ac:dyDescent="0.35">
      <c r="A641">
        <v>6116823</v>
      </c>
      <c r="B641">
        <v>37</v>
      </c>
      <c r="C641" t="str">
        <f t="shared" si="9"/>
        <v>30-39</v>
      </c>
    </row>
    <row r="642" spans="1:3" x14ac:dyDescent="0.35">
      <c r="A642">
        <v>937987</v>
      </c>
      <c r="B642">
        <v>56</v>
      </c>
      <c r="C642" t="str">
        <f t="shared" si="9"/>
        <v>50-59</v>
      </c>
    </row>
    <row r="643" spans="1:3" x14ac:dyDescent="0.35">
      <c r="A643">
        <v>5411923</v>
      </c>
      <c r="B643">
        <v>35</v>
      </c>
      <c r="C643" t="str">
        <f t="shared" ref="C643:C662" si="10">VLOOKUP(B643, $H$2:$I$9, 2, 1)</f>
        <v>30-39</v>
      </c>
    </row>
    <row r="644" spans="1:3" x14ac:dyDescent="0.35">
      <c r="A644">
        <v>1614911</v>
      </c>
      <c r="B644">
        <v>48</v>
      </c>
      <c r="C644" t="str">
        <f t="shared" si="10"/>
        <v>40-49</v>
      </c>
    </row>
    <row r="645" spans="1:3" x14ac:dyDescent="0.35">
      <c r="A645">
        <v>5260053</v>
      </c>
      <c r="B645">
        <v>30</v>
      </c>
      <c r="C645" t="str">
        <f t="shared" si="10"/>
        <v>30-39</v>
      </c>
    </row>
    <row r="646" spans="1:3" x14ac:dyDescent="0.35">
      <c r="A646">
        <v>350707</v>
      </c>
      <c r="B646">
        <v>47</v>
      </c>
      <c r="C646" t="str">
        <f t="shared" si="10"/>
        <v>40-49</v>
      </c>
    </row>
    <row r="647" spans="1:3" x14ac:dyDescent="0.35">
      <c r="A647">
        <v>1526858</v>
      </c>
      <c r="B647">
        <v>35</v>
      </c>
      <c r="C647" t="str">
        <f t="shared" si="10"/>
        <v>30-39</v>
      </c>
    </row>
    <row r="648" spans="1:3" x14ac:dyDescent="0.35">
      <c r="A648">
        <v>1818265</v>
      </c>
      <c r="B648">
        <v>41</v>
      </c>
      <c r="C648" t="str">
        <f t="shared" si="10"/>
        <v>40-49</v>
      </c>
    </row>
    <row r="649" spans="1:3" x14ac:dyDescent="0.35">
      <c r="A649">
        <v>5729780</v>
      </c>
      <c r="B649">
        <v>41</v>
      </c>
      <c r="C649" t="str">
        <f t="shared" si="10"/>
        <v>40-49</v>
      </c>
    </row>
    <row r="650" spans="1:3" x14ac:dyDescent="0.35">
      <c r="A650">
        <v>1391893</v>
      </c>
      <c r="B650">
        <v>35</v>
      </c>
      <c r="C650" t="str">
        <f t="shared" si="10"/>
        <v>30-39</v>
      </c>
    </row>
    <row r="651" spans="1:3" x14ac:dyDescent="0.35">
      <c r="A651">
        <v>6789894</v>
      </c>
      <c r="B651">
        <v>0</v>
      </c>
      <c r="C651" t="e">
        <f t="shared" si="10"/>
        <v>#N/A</v>
      </c>
    </row>
    <row r="652" spans="1:3" x14ac:dyDescent="0.35">
      <c r="A652">
        <v>2378391</v>
      </c>
      <c r="B652">
        <v>60</v>
      </c>
      <c r="C652" t="str">
        <f t="shared" si="10"/>
        <v>60-69</v>
      </c>
    </row>
    <row r="653" spans="1:3" x14ac:dyDescent="0.35">
      <c r="A653">
        <v>146803</v>
      </c>
      <c r="B653">
        <v>48</v>
      </c>
      <c r="C653" t="str">
        <f t="shared" si="10"/>
        <v>40-49</v>
      </c>
    </row>
    <row r="654" spans="1:3" x14ac:dyDescent="0.35">
      <c r="A654">
        <v>3184895</v>
      </c>
      <c r="B654">
        <v>54</v>
      </c>
      <c r="C654" t="str">
        <f t="shared" si="10"/>
        <v>50-59</v>
      </c>
    </row>
    <row r="655" spans="1:3" x14ac:dyDescent="0.35">
      <c r="A655">
        <v>5619352</v>
      </c>
      <c r="B655">
        <v>54</v>
      </c>
      <c r="C655" t="str">
        <f t="shared" si="10"/>
        <v>50-59</v>
      </c>
    </row>
    <row r="656" spans="1:3" x14ac:dyDescent="0.35">
      <c r="A656">
        <v>1831535</v>
      </c>
      <c r="B656">
        <v>30</v>
      </c>
      <c r="C656" t="str">
        <f t="shared" si="10"/>
        <v>30-39</v>
      </c>
    </row>
    <row r="657" spans="1:3" x14ac:dyDescent="0.35">
      <c r="A657">
        <v>5111514</v>
      </c>
      <c r="B657">
        <v>35</v>
      </c>
      <c r="C657" t="str">
        <f t="shared" si="10"/>
        <v>30-39</v>
      </c>
    </row>
    <row r="658" spans="1:3" x14ac:dyDescent="0.35">
      <c r="A658">
        <v>5797505</v>
      </c>
      <c r="B658">
        <v>44</v>
      </c>
      <c r="C658" t="str">
        <f t="shared" si="10"/>
        <v>40-49</v>
      </c>
    </row>
    <row r="659" spans="1:3" x14ac:dyDescent="0.35">
      <c r="A659">
        <v>2010334</v>
      </c>
      <c r="B659">
        <v>44</v>
      </c>
      <c r="C659" t="str">
        <f t="shared" si="10"/>
        <v>40-49</v>
      </c>
    </row>
    <row r="660" spans="1:3" x14ac:dyDescent="0.35">
      <c r="A660">
        <v>3447958</v>
      </c>
      <c r="B660">
        <v>32</v>
      </c>
      <c r="C660" t="str">
        <f t="shared" si="10"/>
        <v>30-39</v>
      </c>
    </row>
    <row r="661" spans="1:3" x14ac:dyDescent="0.35">
      <c r="A661">
        <v>2854090</v>
      </c>
      <c r="B661">
        <v>56</v>
      </c>
      <c r="C661" t="str">
        <f t="shared" si="10"/>
        <v>50-59</v>
      </c>
    </row>
    <row r="662" spans="1:3" x14ac:dyDescent="0.35">
      <c r="A662">
        <v>3795615</v>
      </c>
      <c r="B662">
        <v>39</v>
      </c>
      <c r="C662" t="str">
        <f t="shared" si="10"/>
        <v>30-39</v>
      </c>
    </row>
  </sheetData>
  <mergeCells count="1">
    <mergeCell ref="G11:K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Analysis</vt:lpstr>
      <vt:lpstr>Dashboard</vt:lpstr>
      <vt:lpstr>Bike_Share_data_clean</vt:lpstr>
      <vt:lpstr>Bike_share_dataset</vt:lpstr>
      <vt:lpstr>TripDuration Tine Calc</vt:lpstr>
      <vt:lpstr>Age-range 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Barakat Akinsiku</cp:lastModifiedBy>
  <dcterms:modified xsi:type="dcterms:W3CDTF">2022-10-21T12:30:26Z</dcterms:modified>
</cp:coreProperties>
</file>