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C:\Users\162627\OneDrive - TCS COM PROD\Shankar@M&amp;S\Peak\"/>
    </mc:Choice>
  </mc:AlternateContent>
  <xr:revisionPtr revIDLastSave="5" documentId="13_ncr:1_{BA85DC10-DCA4-4BC3-AD06-796ED238B028}" xr6:coauthVersionLast="47" xr6:coauthVersionMax="47" xr10:uidLastSave="{08815D12-86CC-4A82-99F0-D976AAE1061D}"/>
  <bookViews>
    <workbookView xWindow="-120" yWindow="-120" windowWidth="20730" windowHeight="11040" firstSheet="1" activeTab="1" xr2:uid="{708BCAC2-59F7-40E1-A4C0-4EE358F2AF93}"/>
  </bookViews>
  <sheets>
    <sheet name="All-Inc" sheetId="1" r:id="rId1"/>
    <sheet name="P1-P2" sheetId="2" r:id="rId2"/>
  </sheets>
  <externalReferences>
    <externalReference r:id="rId3"/>
  </externalReferences>
  <definedNames>
    <definedName name="_xlnm._FilterDatabase" localSheetId="1" hidden="1">'P1-P2'!$A$1:$U$192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0" i="2" l="1"/>
  <c r="I81" i="2"/>
  <c r="I82" i="2"/>
  <c r="I83" i="2"/>
  <c r="I84" i="2"/>
  <c r="I85" i="2"/>
  <c r="I86" i="2"/>
  <c r="I87" i="2"/>
  <c r="I88" i="2"/>
  <c r="I89" i="2"/>
  <c r="I90" i="2"/>
  <c r="I91"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T365" i="1"/>
  <c r="E365" i="1"/>
  <c r="S365" i="1" s="1"/>
  <c r="T364" i="1"/>
  <c r="P364" i="1"/>
  <c r="E364" i="1"/>
  <c r="T363" i="1"/>
  <c r="P363" i="1"/>
  <c r="E363" i="1"/>
  <c r="T362" i="1"/>
  <c r="E362" i="1"/>
  <c r="S362" i="1" s="1"/>
  <c r="T361" i="1"/>
  <c r="E361" i="1"/>
  <c r="S361" i="1" s="1"/>
  <c r="T360" i="1"/>
  <c r="E360" i="1"/>
  <c r="S360" i="1" s="1"/>
  <c r="T359" i="1"/>
  <c r="P359" i="1"/>
  <c r="E359" i="1"/>
  <c r="S359" i="1" s="1"/>
  <c r="T358" i="1"/>
  <c r="P358" i="1"/>
  <c r="E358" i="1"/>
  <c r="T357" i="1"/>
  <c r="P357" i="1"/>
  <c r="E357" i="1"/>
  <c r="T356" i="1"/>
  <c r="E356" i="1"/>
  <c r="T355" i="1"/>
  <c r="P355" i="1"/>
  <c r="E355" i="1"/>
  <c r="T354" i="1"/>
  <c r="S354" i="1"/>
  <c r="P354" i="1"/>
  <c r="E354" i="1"/>
  <c r="T353" i="1"/>
  <c r="P353" i="1"/>
  <c r="E353" i="1"/>
  <c r="T352" i="1"/>
  <c r="P352" i="1"/>
  <c r="S352" i="1" s="1"/>
  <c r="E352" i="1"/>
  <c r="T351" i="1"/>
  <c r="P351" i="1"/>
  <c r="E351" i="1"/>
  <c r="T350" i="1"/>
  <c r="P350" i="1"/>
  <c r="S350" i="1" s="1"/>
  <c r="E350" i="1"/>
  <c r="U349" i="1"/>
  <c r="E349" i="1"/>
  <c r="T348" i="1"/>
  <c r="P348" i="1"/>
  <c r="E348" i="1"/>
  <c r="T347" i="1"/>
  <c r="E347" i="1"/>
  <c r="S347" i="1" s="1"/>
  <c r="T346" i="1"/>
  <c r="P346" i="1"/>
  <c r="E346" i="1"/>
  <c r="T345" i="1"/>
  <c r="E345" i="1"/>
  <c r="S345" i="1" s="1"/>
  <c r="T344" i="1"/>
  <c r="E344" i="1"/>
  <c r="S344" i="1" s="1"/>
  <c r="T343" i="1"/>
  <c r="P343" i="1"/>
  <c r="E343" i="1"/>
  <c r="T342" i="1"/>
  <c r="P342" i="1"/>
  <c r="E342" i="1"/>
  <c r="S342" i="1" s="1"/>
  <c r="T341" i="1"/>
  <c r="P341" i="1"/>
  <c r="S341" i="1" s="1"/>
  <c r="E341" i="1"/>
  <c r="T340" i="1"/>
  <c r="P340" i="1"/>
  <c r="E340" i="1"/>
  <c r="U339" i="1"/>
  <c r="E339" i="1"/>
  <c r="T338" i="1"/>
  <c r="P338" i="1"/>
  <c r="E338" i="1"/>
  <c r="T337" i="1"/>
  <c r="P337" i="1"/>
  <c r="E337" i="1"/>
  <c r="T336" i="1"/>
  <c r="E336" i="1"/>
  <c r="S336" i="1" s="1"/>
  <c r="T335" i="1"/>
  <c r="P335" i="1"/>
  <c r="E335" i="1"/>
  <c r="T334" i="1"/>
  <c r="P334" i="1"/>
  <c r="S334" i="1" s="1"/>
  <c r="E334" i="1"/>
  <c r="T333" i="1"/>
  <c r="P333" i="1"/>
  <c r="E333" i="1"/>
  <c r="S333" i="1" s="1"/>
  <c r="T332" i="1"/>
  <c r="P332" i="1"/>
  <c r="E332" i="1"/>
  <c r="U331" i="1"/>
  <c r="T331" i="1"/>
  <c r="E331" i="1"/>
  <c r="T330" i="1"/>
  <c r="P330" i="1"/>
  <c r="E330" i="1"/>
  <c r="T329" i="1"/>
  <c r="P329" i="1"/>
  <c r="E329" i="1"/>
  <c r="T328" i="1"/>
  <c r="E328" i="1"/>
  <c r="S328" i="1" s="1"/>
  <c r="T327" i="1"/>
  <c r="E327" i="1"/>
  <c r="S327" i="1" s="1"/>
  <c r="T326" i="1"/>
  <c r="P326" i="1"/>
  <c r="E326" i="1"/>
  <c r="U325" i="1"/>
  <c r="T325" i="1"/>
  <c r="E325" i="1"/>
  <c r="U324" i="1"/>
  <c r="T324" i="1"/>
  <c r="E324" i="1"/>
  <c r="T323" i="1"/>
  <c r="P323" i="1"/>
  <c r="E323" i="1"/>
  <c r="T322" i="1"/>
  <c r="P322" i="1"/>
  <c r="E322" i="1"/>
  <c r="T321" i="1"/>
  <c r="P321" i="1"/>
  <c r="E321" i="1"/>
  <c r="T320" i="1"/>
  <c r="P320" i="1"/>
  <c r="E320" i="1"/>
  <c r="U319" i="1"/>
  <c r="T319" i="1"/>
  <c r="P319" i="1"/>
  <c r="E319" i="1"/>
  <c r="U318" i="1"/>
  <c r="T318" i="1"/>
  <c r="P318" i="1"/>
  <c r="E318" i="1"/>
  <c r="T317" i="1"/>
  <c r="P317" i="1"/>
  <c r="E317" i="1"/>
  <c r="T316" i="1"/>
  <c r="P316" i="1"/>
  <c r="S316" i="1" s="1"/>
  <c r="E316" i="1"/>
  <c r="T315" i="1"/>
  <c r="E315" i="1"/>
  <c r="S315" i="1" s="1"/>
  <c r="T314" i="1"/>
  <c r="P314" i="1"/>
  <c r="E314" i="1"/>
  <c r="S314" i="1" s="1"/>
  <c r="U313" i="1"/>
  <c r="T313" i="1"/>
  <c r="P313" i="1"/>
  <c r="E313" i="1"/>
  <c r="U312" i="1"/>
  <c r="T312" i="1"/>
  <c r="P312" i="1"/>
  <c r="E312" i="1"/>
  <c r="S312" i="1" s="1"/>
  <c r="U311" i="1"/>
  <c r="T311" i="1"/>
  <c r="E311" i="1"/>
  <c r="S311" i="1" s="1"/>
  <c r="T310" i="1"/>
  <c r="P310" i="1"/>
  <c r="E310" i="1"/>
  <c r="S310" i="1" s="1"/>
  <c r="U309" i="1"/>
  <c r="T309" i="1"/>
  <c r="E309" i="1"/>
  <c r="U308" i="1"/>
  <c r="T308" i="1"/>
  <c r="E308" i="1"/>
  <c r="T307" i="1"/>
  <c r="P307" i="1"/>
  <c r="E307" i="1"/>
  <c r="S307" i="1" s="1"/>
  <c r="T306" i="1"/>
  <c r="P306" i="1"/>
  <c r="E306" i="1"/>
  <c r="T305" i="1"/>
  <c r="P305" i="1"/>
  <c r="E305" i="1"/>
  <c r="P304" i="1"/>
  <c r="E304" i="1"/>
  <c r="T303" i="1"/>
  <c r="P303" i="1"/>
  <c r="E303" i="1"/>
  <c r="T302" i="1"/>
  <c r="P302" i="1"/>
  <c r="E302" i="1"/>
  <c r="T301" i="1"/>
  <c r="P301" i="1"/>
  <c r="E301" i="1"/>
  <c r="U300" i="1"/>
  <c r="T300" i="1"/>
  <c r="E300" i="1"/>
  <c r="T299" i="1"/>
  <c r="P299" i="1"/>
  <c r="E299" i="1"/>
  <c r="T298" i="1"/>
  <c r="P298" i="1"/>
  <c r="S298" i="1" s="1"/>
  <c r="E298" i="1"/>
  <c r="U297" i="1"/>
  <c r="T297" i="1"/>
  <c r="P297" i="1"/>
  <c r="E297" i="1"/>
  <c r="S297" i="1" s="1"/>
  <c r="T296" i="1"/>
  <c r="P296" i="1"/>
  <c r="E296" i="1"/>
  <c r="T295" i="1"/>
  <c r="P295" i="1"/>
  <c r="E295" i="1"/>
  <c r="U294" i="1"/>
  <c r="T294" i="1"/>
  <c r="P294" i="1"/>
  <c r="E294" i="1"/>
  <c r="U293" i="1"/>
  <c r="T293" i="1"/>
  <c r="P293" i="1"/>
  <c r="S293" i="1" s="1"/>
  <c r="E293" i="1"/>
  <c r="U292" i="1"/>
  <c r="T292" i="1"/>
  <c r="P292" i="1"/>
  <c r="S292" i="1" s="1"/>
  <c r="E292" i="1"/>
  <c r="U291" i="1"/>
  <c r="T291" i="1"/>
  <c r="P291" i="1"/>
  <c r="E291" i="1"/>
  <c r="U290" i="1"/>
  <c r="T290" i="1"/>
  <c r="P290" i="1"/>
  <c r="E290" i="1"/>
  <c r="U289" i="1"/>
  <c r="T289" i="1"/>
  <c r="P289" i="1"/>
  <c r="E289" i="1"/>
  <c r="U288" i="1"/>
  <c r="T288" i="1"/>
  <c r="P288" i="1"/>
  <c r="E288" i="1"/>
  <c r="U287" i="1"/>
  <c r="T287" i="1"/>
  <c r="P287" i="1"/>
  <c r="E287" i="1"/>
  <c r="T286" i="1"/>
  <c r="P286" i="1"/>
  <c r="E286" i="1"/>
  <c r="T285" i="1"/>
  <c r="P285" i="1"/>
  <c r="E285" i="1"/>
  <c r="U284" i="1"/>
  <c r="T284" i="1"/>
  <c r="T283" i="1"/>
  <c r="P283" i="1"/>
  <c r="E283" i="1"/>
  <c r="T282" i="1"/>
  <c r="P282" i="1"/>
  <c r="E282" i="1"/>
  <c r="T281" i="1"/>
  <c r="P281" i="1"/>
  <c r="E281" i="1"/>
  <c r="T280" i="1"/>
  <c r="P280" i="1"/>
  <c r="E280" i="1"/>
  <c r="U279" i="1"/>
  <c r="T279" i="1"/>
  <c r="P279" i="1"/>
  <c r="S279" i="1" s="1"/>
  <c r="E279" i="1"/>
  <c r="U278" i="1"/>
  <c r="T278" i="1"/>
  <c r="P278" i="1"/>
  <c r="E278" i="1"/>
  <c r="T277" i="1"/>
  <c r="P277" i="1"/>
  <c r="E277" i="1"/>
  <c r="T276" i="1"/>
  <c r="P276" i="1"/>
  <c r="E276" i="1"/>
  <c r="P275" i="1"/>
  <c r="Q275" i="1" s="1"/>
  <c r="T275" i="1" s="1"/>
  <c r="E275" i="1"/>
  <c r="U274" i="1"/>
  <c r="T274" i="1"/>
  <c r="E274" i="1"/>
  <c r="S274" i="1" s="1"/>
  <c r="U273" i="1"/>
  <c r="T273" i="1"/>
  <c r="P273" i="1"/>
  <c r="E273" i="1"/>
  <c r="U272" i="1"/>
  <c r="T272" i="1"/>
  <c r="P272" i="1"/>
  <c r="S272" i="1" s="1"/>
  <c r="E272" i="1"/>
  <c r="U271" i="1"/>
  <c r="T271" i="1"/>
  <c r="P271" i="1"/>
  <c r="E271" i="1"/>
  <c r="U270" i="1"/>
  <c r="T270" i="1"/>
  <c r="P270" i="1"/>
  <c r="E270" i="1"/>
  <c r="U269" i="1"/>
  <c r="T269" i="1"/>
  <c r="P269" i="1"/>
  <c r="E269" i="1"/>
  <c r="U268" i="1"/>
  <c r="T268" i="1"/>
  <c r="S268" i="1"/>
  <c r="P268" i="1"/>
  <c r="E268" i="1"/>
  <c r="U267" i="1"/>
  <c r="T267" i="1"/>
  <c r="P267" i="1"/>
  <c r="E267" i="1"/>
  <c r="U266" i="1"/>
  <c r="T266" i="1"/>
  <c r="P266" i="1"/>
  <c r="E266" i="1"/>
  <c r="U265" i="1"/>
  <c r="T265" i="1"/>
  <c r="P265" i="1"/>
  <c r="E265" i="1"/>
  <c r="T264" i="1"/>
  <c r="P264" i="1"/>
  <c r="S264" i="1" s="1"/>
  <c r="E264" i="1"/>
  <c r="U263" i="1"/>
  <c r="T263" i="1"/>
  <c r="P263" i="1"/>
  <c r="E263" i="1"/>
  <c r="T262" i="1"/>
  <c r="P262" i="1"/>
  <c r="S262" i="1" s="1"/>
  <c r="E262" i="1"/>
  <c r="T261" i="1"/>
  <c r="P261" i="1"/>
  <c r="E261" i="1"/>
  <c r="T260" i="1"/>
  <c r="S260" i="1"/>
  <c r="P260" i="1"/>
  <c r="E260" i="1"/>
  <c r="T259" i="1"/>
  <c r="P259" i="1"/>
  <c r="E259" i="1"/>
  <c r="T258" i="1"/>
  <c r="P258" i="1"/>
  <c r="S258" i="1" s="1"/>
  <c r="E258" i="1"/>
  <c r="T257" i="1"/>
  <c r="P257" i="1"/>
  <c r="S257" i="1" s="1"/>
  <c r="E257" i="1"/>
  <c r="T256" i="1"/>
  <c r="P256" i="1"/>
  <c r="S256" i="1" s="1"/>
  <c r="E256" i="1"/>
  <c r="U255" i="1"/>
  <c r="T255" i="1"/>
  <c r="P255" i="1"/>
  <c r="S255" i="1" s="1"/>
  <c r="E255" i="1"/>
  <c r="T254" i="1"/>
  <c r="P254" i="1"/>
  <c r="E254" i="1"/>
  <c r="U253" i="1"/>
  <c r="T253" i="1"/>
  <c r="P253" i="1"/>
  <c r="E253" i="1"/>
  <c r="T252" i="1"/>
  <c r="P252" i="1"/>
  <c r="S252" i="1" s="1"/>
  <c r="E252" i="1"/>
  <c r="T251" i="1"/>
  <c r="P251" i="1"/>
  <c r="E251" i="1"/>
  <c r="U250" i="1"/>
  <c r="T250" i="1"/>
  <c r="P250" i="1"/>
  <c r="E250" i="1"/>
  <c r="U249" i="1"/>
  <c r="T249" i="1"/>
  <c r="P249" i="1"/>
  <c r="S249" i="1" s="1"/>
  <c r="E249" i="1"/>
  <c r="T248" i="1"/>
  <c r="P248" i="1"/>
  <c r="S248" i="1" s="1"/>
  <c r="E248" i="1"/>
  <c r="T247" i="1"/>
  <c r="P247" i="1"/>
  <c r="E247" i="1"/>
  <c r="T246" i="1"/>
  <c r="P246" i="1"/>
  <c r="E246" i="1"/>
  <c r="U245" i="1"/>
  <c r="T245" i="1"/>
  <c r="P245" i="1"/>
  <c r="E245" i="1"/>
  <c r="T244" i="1"/>
  <c r="P244" i="1"/>
  <c r="E244" i="1"/>
  <c r="U243" i="1"/>
  <c r="T243" i="1"/>
  <c r="P243" i="1"/>
  <c r="E243" i="1"/>
  <c r="U242" i="1"/>
  <c r="T242" i="1"/>
  <c r="P242" i="1"/>
  <c r="S242" i="1" s="1"/>
  <c r="E242" i="1"/>
  <c r="U241" i="1"/>
  <c r="T241" i="1"/>
  <c r="P241" i="1"/>
  <c r="E241" i="1"/>
  <c r="U240" i="1"/>
  <c r="T240" i="1"/>
  <c r="P240" i="1"/>
  <c r="S240" i="1" s="1"/>
  <c r="E240" i="1"/>
  <c r="U239" i="1"/>
  <c r="T239" i="1"/>
  <c r="P239" i="1"/>
  <c r="E239" i="1"/>
  <c r="U238" i="1"/>
  <c r="T238" i="1"/>
  <c r="P238" i="1"/>
  <c r="S238" i="1" s="1"/>
  <c r="E238" i="1"/>
  <c r="U237" i="1"/>
  <c r="T237" i="1"/>
  <c r="P237" i="1"/>
  <c r="E237" i="1"/>
  <c r="S237" i="1" s="1"/>
  <c r="U236" i="1"/>
  <c r="T236" i="1"/>
  <c r="P236" i="1"/>
  <c r="E236" i="1"/>
  <c r="T235" i="1"/>
  <c r="P235" i="1"/>
  <c r="S235" i="1" s="1"/>
  <c r="E235" i="1"/>
  <c r="U234" i="1"/>
  <c r="T234" i="1"/>
  <c r="P234" i="1"/>
  <c r="S234" i="1" s="1"/>
  <c r="E234" i="1"/>
  <c r="U233" i="1"/>
  <c r="T233" i="1"/>
  <c r="P233" i="1"/>
  <c r="S233" i="1" s="1"/>
  <c r="E233" i="1"/>
  <c r="U232" i="1"/>
  <c r="T232" i="1"/>
  <c r="P232" i="1"/>
  <c r="S232" i="1" s="1"/>
  <c r="E232" i="1"/>
  <c r="U231" i="1"/>
  <c r="T231" i="1"/>
  <c r="P231" i="1"/>
  <c r="E231" i="1"/>
  <c r="U230" i="1"/>
  <c r="T230" i="1"/>
  <c r="P230" i="1"/>
  <c r="S230" i="1" s="1"/>
  <c r="E230" i="1"/>
  <c r="U229" i="1"/>
  <c r="T229" i="1"/>
  <c r="P229" i="1"/>
  <c r="E229" i="1"/>
  <c r="U228" i="1"/>
  <c r="T228" i="1"/>
  <c r="S228" i="1"/>
  <c r="P228" i="1"/>
  <c r="E228" i="1"/>
  <c r="U227" i="1"/>
  <c r="P227" i="1"/>
  <c r="E227" i="1"/>
  <c r="T227" i="1" s="1"/>
  <c r="U226" i="1"/>
  <c r="P226" i="1"/>
  <c r="E226" i="1"/>
  <c r="T226" i="1" s="1"/>
  <c r="U225" i="1"/>
  <c r="T225" i="1"/>
  <c r="P225" i="1"/>
  <c r="E225" i="1"/>
  <c r="U224" i="1"/>
  <c r="T224" i="1"/>
  <c r="S224" i="1"/>
  <c r="P224" i="1"/>
  <c r="E224" i="1"/>
  <c r="U223" i="1"/>
  <c r="T223" i="1"/>
  <c r="P223" i="1"/>
  <c r="E223" i="1"/>
  <c r="U222" i="1"/>
  <c r="T222" i="1"/>
  <c r="P222" i="1"/>
  <c r="E222" i="1"/>
  <c r="S222" i="1" s="1"/>
  <c r="U221" i="1"/>
  <c r="T221" i="1"/>
  <c r="P221" i="1"/>
  <c r="E221" i="1"/>
  <c r="U220" i="1"/>
  <c r="T220" i="1"/>
  <c r="P220" i="1"/>
  <c r="E220" i="1"/>
  <c r="S219" i="1"/>
  <c r="P219" i="1"/>
  <c r="E219" i="1"/>
  <c r="T219" i="1" s="1"/>
  <c r="U218" i="1"/>
  <c r="T218" i="1"/>
  <c r="P218" i="1"/>
  <c r="E218" i="1"/>
  <c r="U217" i="1"/>
  <c r="T217" i="1"/>
  <c r="P217" i="1"/>
  <c r="E217" i="1"/>
  <c r="U216" i="1"/>
  <c r="T216" i="1"/>
  <c r="P216" i="1"/>
  <c r="E216" i="1"/>
  <c r="U215" i="1"/>
  <c r="T215" i="1"/>
  <c r="P215" i="1"/>
  <c r="E215" i="1"/>
  <c r="U214" i="1"/>
  <c r="T214" i="1"/>
  <c r="P214" i="1"/>
  <c r="S214" i="1" s="1"/>
  <c r="E214" i="1"/>
  <c r="U213" i="1"/>
  <c r="T213" i="1"/>
  <c r="P213" i="1"/>
  <c r="E213" i="1"/>
  <c r="U212" i="1"/>
  <c r="T212" i="1"/>
  <c r="P212" i="1"/>
  <c r="S212" i="1" s="1"/>
  <c r="E212" i="1"/>
  <c r="U211" i="1"/>
  <c r="T211" i="1"/>
  <c r="P211" i="1"/>
  <c r="S211" i="1" s="1"/>
  <c r="E211" i="1"/>
  <c r="U210" i="1"/>
  <c r="T210" i="1"/>
  <c r="P210" i="1"/>
  <c r="E210" i="1"/>
  <c r="U209" i="1"/>
  <c r="T209" i="1"/>
  <c r="P209" i="1"/>
  <c r="E209" i="1"/>
  <c r="S209" i="1" s="1"/>
  <c r="U208" i="1"/>
  <c r="T208" i="1"/>
  <c r="P208" i="1"/>
  <c r="E208" i="1"/>
  <c r="U207" i="1"/>
  <c r="T207" i="1"/>
  <c r="P207" i="1"/>
  <c r="E207" i="1"/>
  <c r="U206" i="1"/>
  <c r="T206" i="1"/>
  <c r="P206" i="1"/>
  <c r="E206" i="1"/>
  <c r="U205" i="1"/>
  <c r="T205" i="1"/>
  <c r="P205" i="1"/>
  <c r="E205" i="1"/>
  <c r="S205" i="1" s="1"/>
  <c r="U204" i="1"/>
  <c r="T204" i="1"/>
  <c r="P204" i="1"/>
  <c r="E204" i="1"/>
  <c r="U203" i="1"/>
  <c r="T203" i="1"/>
  <c r="P203" i="1"/>
  <c r="S203" i="1" s="1"/>
  <c r="U202" i="1"/>
  <c r="T202" i="1"/>
  <c r="P202" i="1"/>
  <c r="S202" i="1" s="1"/>
  <c r="E202" i="1"/>
  <c r="U201" i="1"/>
  <c r="T201" i="1"/>
  <c r="P201" i="1"/>
  <c r="S201" i="1" s="1"/>
  <c r="E201" i="1"/>
  <c r="U200" i="1"/>
  <c r="O200" i="1"/>
  <c r="E200" i="1"/>
  <c r="T200" i="1" s="1"/>
  <c r="U199" i="1"/>
  <c r="T199" i="1"/>
  <c r="P199" i="1"/>
  <c r="S199" i="1" s="1"/>
  <c r="E199" i="1"/>
  <c r="U198" i="1"/>
  <c r="T198" i="1"/>
  <c r="P198" i="1"/>
  <c r="S198" i="1" s="1"/>
  <c r="U197" i="1"/>
  <c r="T197" i="1"/>
  <c r="P197" i="1"/>
  <c r="E197" i="1"/>
  <c r="U196" i="1"/>
  <c r="T196" i="1"/>
  <c r="P196" i="1"/>
  <c r="E196" i="1"/>
  <c r="U195" i="1"/>
  <c r="T195" i="1"/>
  <c r="P195" i="1"/>
  <c r="S195" i="1" s="1"/>
  <c r="E195" i="1"/>
  <c r="U194" i="1"/>
  <c r="T194" i="1"/>
  <c r="P194" i="1"/>
  <c r="S194" i="1" s="1"/>
  <c r="E194" i="1"/>
  <c r="U193" i="1"/>
  <c r="T193" i="1"/>
  <c r="P193" i="1"/>
  <c r="S193" i="1" s="1"/>
  <c r="E193" i="1"/>
  <c r="U192" i="1"/>
  <c r="T192" i="1"/>
  <c r="P192" i="1"/>
  <c r="E192" i="1"/>
  <c r="S192" i="1" s="1"/>
  <c r="U191" i="1"/>
  <c r="T191" i="1"/>
  <c r="P191" i="1"/>
  <c r="E191" i="1"/>
  <c r="U190" i="1"/>
  <c r="T190" i="1"/>
  <c r="P190" i="1"/>
  <c r="S190" i="1" s="1"/>
  <c r="T189" i="1"/>
  <c r="E189" i="1"/>
  <c r="U188" i="1"/>
  <c r="T188" i="1"/>
  <c r="P188" i="1"/>
  <c r="S188" i="1" s="1"/>
  <c r="E188" i="1"/>
  <c r="U187" i="1"/>
  <c r="T187" i="1"/>
  <c r="P187" i="1"/>
  <c r="E187" i="1"/>
  <c r="U186" i="1"/>
  <c r="T186" i="1"/>
  <c r="P186" i="1"/>
  <c r="E186" i="1"/>
  <c r="U185" i="1"/>
  <c r="T185" i="1"/>
  <c r="P185" i="1"/>
  <c r="E185" i="1"/>
  <c r="E184" i="1"/>
  <c r="T184" i="1" s="1"/>
  <c r="U183" i="1"/>
  <c r="T183" i="1"/>
  <c r="P183" i="1"/>
  <c r="S183" i="1" s="1"/>
  <c r="U182" i="1"/>
  <c r="T182" i="1"/>
  <c r="P182" i="1"/>
  <c r="S182" i="1" s="1"/>
  <c r="U181" i="1"/>
  <c r="T181" i="1"/>
  <c r="P181" i="1"/>
  <c r="E181" i="1"/>
  <c r="U180" i="1"/>
  <c r="T180" i="1"/>
  <c r="P180" i="1"/>
  <c r="S180" i="1" s="1"/>
  <c r="E180" i="1"/>
  <c r="U179" i="1"/>
  <c r="T179" i="1"/>
  <c r="P179" i="1"/>
  <c r="S179" i="1" s="1"/>
  <c r="E179" i="1"/>
  <c r="U178" i="1"/>
  <c r="T178" i="1"/>
  <c r="P178" i="1"/>
  <c r="E178" i="1"/>
  <c r="U177" i="1"/>
  <c r="T177" i="1"/>
  <c r="P177" i="1"/>
  <c r="E177" i="1"/>
  <c r="U176" i="1"/>
  <c r="T176" i="1"/>
  <c r="P176" i="1"/>
  <c r="E176" i="1"/>
  <c r="U175" i="1"/>
  <c r="P175" i="1"/>
  <c r="Q175" i="1" s="1"/>
  <c r="T175" i="1" s="1"/>
  <c r="E175" i="1"/>
  <c r="U174" i="1"/>
  <c r="T174" i="1"/>
  <c r="P174" i="1"/>
  <c r="E174" i="1"/>
  <c r="U173" i="1"/>
  <c r="T173" i="1"/>
  <c r="P173" i="1"/>
  <c r="S173" i="1" s="1"/>
  <c r="U172" i="1"/>
  <c r="T172" i="1"/>
  <c r="P172" i="1"/>
  <c r="S172" i="1" s="1"/>
  <c r="E172" i="1"/>
  <c r="U171" i="1"/>
  <c r="T171" i="1"/>
  <c r="P171" i="1"/>
  <c r="S171" i="1" s="1"/>
  <c r="E171" i="1"/>
  <c r="U170" i="1"/>
  <c r="T170" i="1"/>
  <c r="P170" i="1"/>
  <c r="E170" i="1"/>
  <c r="U169" i="1"/>
  <c r="T169" i="1"/>
  <c r="P169" i="1"/>
  <c r="E169" i="1"/>
  <c r="U168" i="1"/>
  <c r="T168" i="1"/>
  <c r="O168" i="1"/>
  <c r="E168" i="1"/>
  <c r="U167" i="1"/>
  <c r="T167" i="1"/>
  <c r="P167" i="1"/>
  <c r="E167" i="1"/>
  <c r="U166" i="1"/>
  <c r="T166" i="1"/>
  <c r="P166" i="1"/>
  <c r="E166" i="1"/>
  <c r="S166" i="1" s="1"/>
  <c r="U165" i="1"/>
  <c r="T165" i="1"/>
  <c r="P165" i="1"/>
  <c r="E165" i="1"/>
  <c r="U164" i="1"/>
  <c r="T164" i="1"/>
  <c r="P164" i="1"/>
  <c r="E164" i="1"/>
  <c r="S164" i="1" s="1"/>
  <c r="U163" i="1"/>
  <c r="T163" i="1"/>
  <c r="P163" i="1"/>
  <c r="E163" i="1"/>
  <c r="U162" i="1"/>
  <c r="T162" i="1"/>
  <c r="P162" i="1"/>
  <c r="E162" i="1"/>
  <c r="U161" i="1"/>
  <c r="T161" i="1"/>
  <c r="P161" i="1"/>
  <c r="S161" i="1" s="1"/>
  <c r="U160" i="1"/>
  <c r="T160" i="1"/>
  <c r="P160" i="1"/>
  <c r="E160" i="1"/>
  <c r="U159" i="1"/>
  <c r="T159" i="1"/>
  <c r="P159" i="1"/>
  <c r="E159" i="1"/>
  <c r="U158" i="1"/>
  <c r="T158" i="1"/>
  <c r="P158" i="1"/>
  <c r="E158" i="1"/>
  <c r="U157" i="1"/>
  <c r="T157" i="1"/>
  <c r="P157" i="1"/>
  <c r="S157" i="1" s="1"/>
  <c r="E157" i="1"/>
  <c r="U156" i="1"/>
  <c r="T156" i="1"/>
  <c r="O156" i="1"/>
  <c r="U155" i="1"/>
  <c r="T155" i="1"/>
  <c r="P155" i="1"/>
  <c r="S155" i="1" s="1"/>
  <c r="E155" i="1"/>
  <c r="U154" i="1"/>
  <c r="T154" i="1"/>
  <c r="P154" i="1"/>
  <c r="E154" i="1"/>
  <c r="U153" i="1"/>
  <c r="T153" i="1"/>
  <c r="P153" i="1"/>
  <c r="S153" i="1" s="1"/>
  <c r="E153" i="1"/>
  <c r="U152" i="1"/>
  <c r="T152" i="1"/>
  <c r="P152" i="1"/>
  <c r="E152" i="1"/>
  <c r="U151" i="1"/>
  <c r="T151" i="1"/>
  <c r="P151" i="1"/>
  <c r="E151" i="1"/>
  <c r="U150" i="1"/>
  <c r="T150" i="1"/>
  <c r="P150" i="1"/>
  <c r="E150" i="1"/>
  <c r="U149" i="1"/>
  <c r="T149" i="1"/>
  <c r="P149" i="1"/>
  <c r="E149" i="1"/>
  <c r="U148" i="1"/>
  <c r="T148" i="1"/>
  <c r="P148" i="1"/>
  <c r="E148" i="1"/>
  <c r="E147" i="1"/>
  <c r="T147" i="1" s="1"/>
  <c r="U146" i="1"/>
  <c r="T146" i="1"/>
  <c r="P146" i="1"/>
  <c r="S146" i="1" s="1"/>
  <c r="E146" i="1"/>
  <c r="U145" i="1"/>
  <c r="T145" i="1"/>
  <c r="P145" i="1"/>
  <c r="S145" i="1" s="1"/>
  <c r="E145" i="1"/>
  <c r="U144" i="1"/>
  <c r="T144" i="1"/>
  <c r="P144" i="1"/>
  <c r="E144" i="1"/>
  <c r="S144" i="1" s="1"/>
  <c r="U143" i="1"/>
  <c r="T143" i="1"/>
  <c r="P143" i="1"/>
  <c r="E143" i="1"/>
  <c r="U142" i="1"/>
  <c r="T142" i="1"/>
  <c r="P142" i="1"/>
  <c r="E142" i="1"/>
  <c r="U141" i="1"/>
  <c r="T141" i="1"/>
  <c r="P141" i="1"/>
  <c r="E141" i="1"/>
  <c r="U140" i="1"/>
  <c r="T140" i="1"/>
  <c r="P140" i="1"/>
  <c r="S140" i="1" s="1"/>
  <c r="E140" i="1"/>
  <c r="U139" i="1"/>
  <c r="T139" i="1"/>
  <c r="P139" i="1"/>
  <c r="S139" i="1" s="1"/>
  <c r="E139" i="1"/>
  <c r="U138" i="1"/>
  <c r="T138" i="1"/>
  <c r="P138" i="1"/>
  <c r="E138" i="1"/>
  <c r="U137" i="1"/>
  <c r="T137" i="1"/>
  <c r="P137" i="1"/>
  <c r="E137" i="1"/>
  <c r="U136" i="1"/>
  <c r="T136" i="1"/>
  <c r="P136" i="1"/>
  <c r="E136" i="1"/>
  <c r="U135" i="1"/>
  <c r="T135" i="1"/>
  <c r="P135" i="1"/>
  <c r="S135" i="1" s="1"/>
  <c r="E135" i="1"/>
  <c r="U134" i="1"/>
  <c r="T134" i="1"/>
  <c r="P134" i="1"/>
  <c r="E134" i="1"/>
  <c r="U133" i="1"/>
  <c r="T133" i="1"/>
  <c r="P133" i="1"/>
  <c r="S133" i="1" s="1"/>
  <c r="E133" i="1"/>
  <c r="U132" i="1"/>
  <c r="T132" i="1"/>
  <c r="P132" i="1"/>
  <c r="E132" i="1"/>
  <c r="S132" i="1" s="1"/>
  <c r="U131" i="1"/>
  <c r="T131" i="1"/>
  <c r="P131" i="1"/>
  <c r="S131" i="1" s="1"/>
  <c r="E131" i="1"/>
  <c r="U130" i="1"/>
  <c r="T130" i="1"/>
  <c r="P130" i="1"/>
  <c r="E130" i="1"/>
  <c r="U129" i="1"/>
  <c r="T129" i="1"/>
  <c r="P129" i="1"/>
  <c r="E129" i="1"/>
  <c r="U128" i="1"/>
  <c r="T128" i="1"/>
  <c r="P128" i="1"/>
  <c r="E128" i="1"/>
  <c r="S128" i="1" s="1"/>
  <c r="U127" i="1"/>
  <c r="T127" i="1"/>
  <c r="P127" i="1"/>
  <c r="E127" i="1"/>
  <c r="U126" i="1"/>
  <c r="T126" i="1"/>
  <c r="P126" i="1"/>
  <c r="E126" i="1"/>
  <c r="S126" i="1" s="1"/>
  <c r="U125" i="1"/>
  <c r="T125" i="1"/>
  <c r="P125" i="1"/>
  <c r="E125" i="1"/>
  <c r="U124" i="1"/>
  <c r="T124" i="1"/>
  <c r="P124" i="1"/>
  <c r="E124" i="1"/>
  <c r="U123" i="1"/>
  <c r="T123" i="1"/>
  <c r="P123" i="1"/>
  <c r="S123" i="1" s="1"/>
  <c r="E123" i="1"/>
  <c r="U122" i="1"/>
  <c r="T122" i="1"/>
  <c r="P122" i="1"/>
  <c r="E122" i="1"/>
  <c r="U121" i="1"/>
  <c r="T121" i="1"/>
  <c r="P121" i="1"/>
  <c r="E121" i="1"/>
  <c r="U120" i="1"/>
  <c r="T120" i="1"/>
  <c r="P120" i="1"/>
  <c r="S120" i="1" s="1"/>
  <c r="E120" i="1"/>
  <c r="E119" i="1"/>
  <c r="T119" i="1" s="1"/>
  <c r="U118" i="1"/>
  <c r="T118" i="1"/>
  <c r="P118" i="1"/>
  <c r="E118" i="1"/>
  <c r="U117" i="1"/>
  <c r="T117" i="1"/>
  <c r="P117" i="1"/>
  <c r="S117" i="1" s="1"/>
  <c r="E117" i="1"/>
  <c r="U116" i="1"/>
  <c r="T116" i="1"/>
  <c r="P116" i="1"/>
  <c r="U115" i="1"/>
  <c r="T115" i="1"/>
  <c r="P115" i="1"/>
  <c r="T114" i="1"/>
  <c r="U113" i="1"/>
  <c r="T113" i="1"/>
  <c r="P113" i="1"/>
  <c r="U112" i="1"/>
  <c r="T112" i="1"/>
  <c r="P112" i="1"/>
  <c r="U111" i="1"/>
  <c r="T111" i="1"/>
  <c r="P111" i="1"/>
  <c r="U110" i="1"/>
  <c r="T110" i="1"/>
  <c r="P110" i="1"/>
  <c r="U109" i="1"/>
  <c r="T109" i="1"/>
  <c r="P109" i="1"/>
  <c r="U108" i="1"/>
  <c r="O108" i="1"/>
  <c r="U107" i="1"/>
  <c r="T107" i="1"/>
  <c r="P107" i="1"/>
  <c r="U106" i="1"/>
  <c r="T106" i="1"/>
  <c r="P106" i="1"/>
  <c r="U105" i="1"/>
  <c r="T105" i="1"/>
  <c r="P105" i="1"/>
  <c r="U104" i="1"/>
  <c r="T104" i="1"/>
  <c r="P104" i="1"/>
  <c r="U103" i="1"/>
  <c r="T103" i="1"/>
  <c r="P103" i="1"/>
  <c r="U102" i="1"/>
  <c r="T102" i="1"/>
  <c r="P102" i="1"/>
  <c r="U101" i="1"/>
  <c r="T101" i="1"/>
  <c r="P101" i="1"/>
  <c r="U100" i="1"/>
  <c r="T100" i="1"/>
  <c r="P100" i="1"/>
  <c r="U99" i="1"/>
  <c r="T99" i="1"/>
  <c r="P99" i="1"/>
  <c r="U98" i="1"/>
  <c r="P98" i="1"/>
  <c r="E98" i="1"/>
  <c r="F98" i="1" s="1"/>
  <c r="T98" i="1" s="1"/>
  <c r="U97" i="1"/>
  <c r="T97" i="1"/>
  <c r="P97" i="1"/>
  <c r="S97" i="1" s="1"/>
  <c r="U96" i="1"/>
  <c r="T96" i="1"/>
  <c r="P96" i="1"/>
  <c r="S96" i="1" s="1"/>
  <c r="U95" i="1"/>
  <c r="T95" i="1"/>
  <c r="P95" i="1"/>
  <c r="S95" i="1" s="1"/>
  <c r="U94" i="1"/>
  <c r="T94" i="1"/>
  <c r="P94" i="1"/>
  <c r="S94" i="1" s="1"/>
  <c r="U93" i="1"/>
  <c r="T93" i="1"/>
  <c r="P93" i="1"/>
  <c r="S93" i="1" s="1"/>
  <c r="U92" i="1"/>
  <c r="T92" i="1"/>
  <c r="P92" i="1"/>
  <c r="S92" i="1" s="1"/>
  <c r="U91" i="1"/>
  <c r="T91" i="1"/>
  <c r="P91" i="1"/>
  <c r="U90" i="1"/>
  <c r="T90" i="1"/>
  <c r="P90" i="1"/>
  <c r="U89" i="1"/>
  <c r="T89" i="1"/>
  <c r="O89" i="1"/>
  <c r="U88" i="1"/>
  <c r="P88" i="1"/>
  <c r="U87" i="1"/>
  <c r="T87" i="1"/>
  <c r="P87" i="1"/>
  <c r="U86" i="1"/>
  <c r="T86" i="1"/>
  <c r="P86" i="1"/>
  <c r="S86" i="1" s="1"/>
  <c r="U85" i="1"/>
  <c r="T85" i="1"/>
  <c r="P85" i="1"/>
  <c r="U84" i="1"/>
  <c r="P84" i="1"/>
  <c r="U83" i="1"/>
  <c r="T83" i="1"/>
  <c r="P83" i="1"/>
  <c r="U82" i="1"/>
  <c r="T82" i="1"/>
  <c r="P82" i="1"/>
  <c r="U81" i="1"/>
  <c r="T81" i="1"/>
  <c r="P81" i="1"/>
  <c r="U80" i="1"/>
  <c r="T80" i="1"/>
  <c r="P80" i="1"/>
  <c r="U79" i="1"/>
  <c r="T79" i="1"/>
  <c r="P79" i="1"/>
  <c r="U78" i="1"/>
  <c r="T78" i="1"/>
  <c r="P78" i="1"/>
  <c r="U77" i="1"/>
  <c r="T77" i="1"/>
  <c r="P77" i="1"/>
  <c r="U76" i="1"/>
  <c r="T76" i="1"/>
  <c r="P76" i="1"/>
  <c r="U75" i="1"/>
  <c r="T75" i="1"/>
  <c r="P75" i="1"/>
  <c r="T74" i="1"/>
  <c r="U73" i="1"/>
  <c r="T73" i="1"/>
  <c r="P73" i="1"/>
  <c r="U72" i="1"/>
  <c r="T72" i="1"/>
  <c r="P72" i="1"/>
  <c r="U71" i="1"/>
  <c r="T71" i="1"/>
  <c r="P71" i="1"/>
  <c r="U70" i="1"/>
  <c r="T70" i="1"/>
  <c r="P70" i="1"/>
  <c r="U69" i="1"/>
  <c r="T69" i="1"/>
  <c r="P69" i="1"/>
  <c r="U68" i="1"/>
  <c r="T68" i="1"/>
  <c r="P68" i="1"/>
  <c r="U67" i="1"/>
  <c r="T67" i="1"/>
  <c r="P67" i="1"/>
  <c r="U66" i="1"/>
  <c r="T66" i="1"/>
  <c r="P66" i="1"/>
  <c r="U65" i="1"/>
  <c r="T65" i="1"/>
  <c r="P65" i="1"/>
  <c r="U64" i="1"/>
  <c r="T64" i="1"/>
  <c r="P64" i="1"/>
  <c r="U63" i="1"/>
  <c r="T63" i="1"/>
  <c r="P63" i="1"/>
  <c r="U62" i="1"/>
  <c r="T62" i="1"/>
  <c r="P62" i="1"/>
  <c r="U61" i="1"/>
  <c r="P61" i="1"/>
  <c r="U60" i="1"/>
  <c r="T60" i="1"/>
  <c r="P60" i="1"/>
  <c r="U59" i="1"/>
  <c r="T59" i="1"/>
  <c r="P59" i="1"/>
  <c r="U58" i="1"/>
  <c r="T58" i="1"/>
  <c r="P58" i="1"/>
  <c r="U57" i="1"/>
  <c r="T57" i="1"/>
  <c r="P57" i="1"/>
  <c r="U56" i="1"/>
  <c r="T56" i="1"/>
  <c r="P56" i="1"/>
  <c r="U55" i="1"/>
  <c r="T55" i="1"/>
  <c r="P55" i="1"/>
  <c r="U54" i="1"/>
  <c r="T54" i="1"/>
  <c r="P54" i="1"/>
  <c r="U53" i="1"/>
  <c r="T53" i="1"/>
  <c r="P53" i="1"/>
  <c r="U52" i="1"/>
  <c r="T52" i="1"/>
  <c r="P52" i="1"/>
  <c r="U51" i="1"/>
  <c r="T51" i="1"/>
  <c r="P51" i="1"/>
  <c r="U50" i="1"/>
  <c r="T50" i="1"/>
  <c r="P50" i="1"/>
  <c r="U49" i="1"/>
  <c r="T49" i="1"/>
  <c r="P49" i="1"/>
  <c r="U48" i="1"/>
  <c r="T48" i="1"/>
  <c r="P48" i="1"/>
  <c r="U47" i="1"/>
  <c r="T47" i="1"/>
  <c r="P47" i="1"/>
  <c r="U46" i="1"/>
  <c r="T46" i="1"/>
  <c r="P46" i="1"/>
  <c r="U45" i="1"/>
  <c r="T45" i="1"/>
  <c r="P45" i="1"/>
  <c r="U44" i="1"/>
  <c r="T44" i="1"/>
  <c r="P44" i="1"/>
  <c r="U43" i="1"/>
  <c r="T43" i="1"/>
  <c r="P43" i="1"/>
  <c r="U42" i="1"/>
  <c r="T42" i="1"/>
  <c r="P42" i="1"/>
  <c r="U41" i="1"/>
  <c r="T41" i="1"/>
  <c r="P41" i="1"/>
  <c r="U40" i="1"/>
  <c r="T40" i="1"/>
  <c r="P40" i="1"/>
  <c r="U39" i="1"/>
  <c r="T39" i="1"/>
  <c r="P39" i="1"/>
  <c r="U38" i="1"/>
  <c r="T38" i="1"/>
  <c r="P38" i="1"/>
  <c r="U37" i="1"/>
  <c r="T37" i="1"/>
  <c r="P37" i="1"/>
  <c r="U36" i="1"/>
  <c r="T36" i="1"/>
  <c r="P36" i="1"/>
  <c r="U35" i="1"/>
  <c r="T35" i="1"/>
  <c r="P35" i="1"/>
  <c r="U34" i="1"/>
  <c r="T34" i="1"/>
  <c r="P34" i="1"/>
  <c r="U33" i="1"/>
  <c r="T33" i="1"/>
  <c r="P33" i="1"/>
  <c r="U32" i="1"/>
  <c r="T32" i="1"/>
  <c r="P32" i="1"/>
  <c r="U31" i="1"/>
  <c r="T31" i="1"/>
  <c r="P31" i="1"/>
  <c r="U30" i="1"/>
  <c r="T30" i="1"/>
  <c r="P30" i="1"/>
  <c r="U29" i="1"/>
  <c r="T29" i="1"/>
  <c r="P29" i="1"/>
  <c r="U28" i="1"/>
  <c r="T28" i="1"/>
  <c r="P28" i="1"/>
  <c r="U27" i="1"/>
  <c r="T27" i="1"/>
  <c r="P27" i="1"/>
  <c r="U26" i="1"/>
  <c r="T26" i="1"/>
  <c r="P26" i="1"/>
  <c r="U25" i="1"/>
  <c r="T25" i="1"/>
  <c r="P25" i="1"/>
  <c r="U24" i="1"/>
  <c r="T24" i="1"/>
  <c r="P24" i="1"/>
  <c r="U23" i="1"/>
  <c r="T23" i="1"/>
  <c r="P23" i="1"/>
  <c r="U22" i="1"/>
  <c r="T22" i="1"/>
  <c r="P22" i="1"/>
  <c r="U21" i="1"/>
  <c r="T21" i="1"/>
  <c r="P21" i="1"/>
  <c r="U20" i="1"/>
  <c r="T20" i="1"/>
  <c r="P20" i="1"/>
  <c r="U19" i="1"/>
  <c r="T19" i="1"/>
  <c r="P19" i="1"/>
  <c r="U18" i="1"/>
  <c r="T18" i="1"/>
  <c r="P18" i="1"/>
  <c r="U17" i="1"/>
  <c r="T17" i="1"/>
  <c r="P17" i="1"/>
  <c r="U16" i="1"/>
  <c r="T16" i="1"/>
  <c r="P16" i="1"/>
  <c r="U15" i="1"/>
  <c r="T15" i="1"/>
  <c r="P15" i="1"/>
  <c r="U14" i="1"/>
  <c r="T14" i="1"/>
  <c r="P14" i="1"/>
  <c r="U13" i="1"/>
  <c r="T13" i="1"/>
  <c r="P13" i="1"/>
  <c r="U12" i="1"/>
  <c r="T12" i="1"/>
  <c r="P12" i="1"/>
  <c r="U11" i="1"/>
  <c r="T11" i="1"/>
  <c r="P11" i="1"/>
  <c r="U10" i="1"/>
  <c r="T10" i="1"/>
  <c r="P10" i="1"/>
  <c r="U9" i="1"/>
  <c r="T9" i="1"/>
  <c r="P9" i="1"/>
  <c r="U8" i="1"/>
  <c r="T8" i="1"/>
  <c r="P8" i="1"/>
  <c r="U7" i="1"/>
  <c r="T7" i="1"/>
  <c r="P7" i="1"/>
  <c r="U6" i="1"/>
  <c r="T6" i="1"/>
  <c r="O6" i="1"/>
  <c r="U5" i="1"/>
  <c r="T5" i="1"/>
  <c r="P5" i="1"/>
  <c r="U4" i="1"/>
  <c r="T4" i="1"/>
  <c r="O4" i="1"/>
  <c r="U3" i="1"/>
  <c r="T3" i="1"/>
  <c r="P3" i="1"/>
  <c r="U2" i="1"/>
  <c r="T2" i="1"/>
  <c r="P2" i="1"/>
  <c r="S150" i="1" l="1"/>
  <c r="S265" i="1"/>
  <c r="S267" i="1"/>
  <c r="S353" i="1"/>
  <c r="S122" i="1"/>
  <c r="S136" i="1"/>
  <c r="S196" i="1"/>
  <c r="S263" i="1"/>
  <c r="S159" i="1"/>
  <c r="S167" i="1"/>
  <c r="S207" i="1"/>
  <c r="S223" i="1"/>
  <c r="S227" i="1"/>
  <c r="S261" i="1"/>
  <c r="S276" i="1"/>
  <c r="S299" i="1"/>
  <c r="S148" i="1"/>
  <c r="S152" i="1"/>
  <c r="S288" i="1"/>
  <c r="S98" i="1"/>
  <c r="S124" i="1"/>
  <c r="S130" i="1"/>
  <c r="S138" i="1"/>
  <c r="S254" i="1"/>
  <c r="S149" i="1"/>
  <c r="S151" i="1"/>
  <c r="S175" i="1"/>
  <c r="S181" i="1"/>
  <c r="S215" i="1"/>
  <c r="S217" i="1"/>
  <c r="S225" i="1"/>
  <c r="S229" i="1"/>
  <c r="S241" i="1"/>
  <c r="S243" i="1"/>
  <c r="S259" i="1"/>
  <c r="S281" i="1"/>
  <c r="S287" i="1"/>
  <c r="S302" i="1"/>
  <c r="S305" i="1"/>
  <c r="S320" i="1"/>
  <c r="S247" i="1"/>
  <c r="S253" i="1"/>
  <c r="S323" i="1"/>
  <c r="S329" i="1"/>
  <c r="S332" i="1"/>
  <c r="S337" i="1"/>
  <c r="S340" i="1"/>
  <c r="S162" i="1"/>
  <c r="S170" i="1"/>
  <c r="S176" i="1"/>
  <c r="S178" i="1"/>
  <c r="S185" i="1"/>
  <c r="S187" i="1"/>
  <c r="S210" i="1"/>
  <c r="S220" i="1"/>
  <c r="S246" i="1"/>
  <c r="S251" i="1"/>
  <c r="S282" i="1"/>
  <c r="S319" i="1"/>
  <c r="S338" i="1"/>
  <c r="S364" i="1"/>
  <c r="S245" i="1"/>
  <c r="S269" i="1"/>
  <c r="S271" i="1"/>
  <c r="S278" i="1"/>
  <c r="S330" i="1"/>
  <c r="S351" i="1"/>
  <c r="S125" i="1"/>
  <c r="S127" i="1"/>
  <c r="S204" i="1"/>
  <c r="S206" i="1"/>
  <c r="S273" i="1"/>
  <c r="S280" i="1"/>
  <c r="S303" i="1"/>
  <c r="S313" i="1"/>
  <c r="S322" i="1"/>
  <c r="S335" i="1"/>
  <c r="S129" i="1"/>
  <c r="S142" i="1"/>
  <c r="S163" i="1"/>
  <c r="S165" i="1"/>
  <c r="S169" i="1"/>
  <c r="S177" i="1"/>
  <c r="S191" i="1"/>
  <c r="S208" i="1"/>
  <c r="S221" i="1"/>
  <c r="S236" i="1"/>
  <c r="S266" i="1"/>
  <c r="S283" i="1"/>
  <c r="S286" i="1"/>
  <c r="S290" i="1"/>
  <c r="S294" i="1"/>
  <c r="S296" i="1"/>
  <c r="S306" i="1"/>
  <c r="S318" i="1"/>
  <c r="S343" i="1"/>
  <c r="S346" i="1"/>
  <c r="S357" i="1"/>
  <c r="S270" i="1"/>
  <c r="S301" i="1"/>
  <c r="S118" i="1"/>
  <c r="S137" i="1"/>
  <c r="S154" i="1"/>
  <c r="S197" i="1"/>
  <c r="S216" i="1"/>
  <c r="S231" i="1"/>
  <c r="S244" i="1"/>
  <c r="S250" i="1"/>
  <c r="S277" i="1"/>
  <c r="S304" i="1"/>
  <c r="S326" i="1"/>
  <c r="S358" i="1"/>
  <c r="S158" i="1"/>
  <c r="S160" i="1"/>
  <c r="S174" i="1"/>
  <c r="S186" i="1"/>
  <c r="S218" i="1"/>
  <c r="S239" i="1"/>
  <c r="S285" i="1"/>
  <c r="S289" i="1"/>
  <c r="S291" i="1"/>
  <c r="S295" i="1"/>
  <c r="S317" i="1"/>
  <c r="S321" i="1"/>
  <c r="S348" i="1"/>
  <c r="S355" i="1"/>
  <c r="S121" i="1"/>
  <c r="S134" i="1"/>
  <c r="S141" i="1"/>
  <c r="S143" i="1"/>
  <c r="S213" i="1"/>
  <c r="S275" i="1"/>
  <c r="S226" i="1"/>
  <c r="Q304" i="1"/>
  <c r="T30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Kavitha Yuvaraj</author>
  </authors>
  <commentList>
    <comment ref="N1" authorId="0" shapeId="0" xr:uid="{29FA3E88-61D9-42F6-952C-76B9070BE120}">
      <text>
        <r>
          <rPr>
            <sz val="10"/>
            <color rgb="FF000000"/>
            <rFont val="Aptos Narrow"/>
            <family val="2"/>
            <scheme val="minor"/>
          </rPr>
          <t>Inserted this column by Asif Ali Khan on 04th Jun</t>
        </r>
      </text>
    </comment>
    <comment ref="O1" authorId="0" shapeId="0" xr:uid="{338A6CF1-CC52-4CF5-B0A8-29B2ECDD4C73}">
      <text>
        <r>
          <rPr>
            <sz val="10"/>
            <color rgb="FF000000"/>
            <rFont val="Aptos Narrow"/>
            <family val="2"/>
            <scheme val="minor"/>
          </rPr>
          <t>Inserted this column by Asif Ali Khan on 04th Jun</t>
        </r>
      </text>
    </comment>
    <comment ref="P1" authorId="1" shapeId="0" xr:uid="{BFD3612A-82FA-4991-BD41-DB98C8529C28}">
      <text>
        <r>
          <rPr>
            <b/>
            <sz val="9"/>
            <color indexed="81"/>
            <rFont val="Tahoma"/>
            <family val="2"/>
          </rPr>
          <t xml:space="preserve">Resolved time is when the incident is marked as resolved after a period of monitoring if any </t>
        </r>
      </text>
    </comment>
    <comment ref="Q1" authorId="1" shapeId="0" xr:uid="{6D2A289F-2086-486A-A9E6-0E81FDD493BC}">
      <text>
        <r>
          <rPr>
            <b/>
            <sz val="9"/>
            <color indexed="81"/>
            <rFont val="Tahoma"/>
            <family val="2"/>
          </rPr>
          <t>Restored time when services were restored to resolve the issue</t>
        </r>
      </text>
    </comment>
    <comment ref="A36" authorId="0" shapeId="0" xr:uid="{58B3D60A-1CCC-44D0-88E7-97C26A830B05}">
      <text>
        <r>
          <rPr>
            <sz val="10"/>
            <color rgb="FF000000"/>
            <rFont val="Aptos Narrow"/>
            <family val="2"/>
            <scheme val="minor"/>
          </rPr>
          <t>not an incident, should not be logged here!
	-Bunmi Babarinde
----
Should not be logged here as it is not an incident!
	-Bunmi Babarinde
----
Why is this logged here? this is not an incident
	-Bunmi Babarinde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Kavitha Yuvaraj</author>
    <author/>
  </authors>
  <commentList>
    <comment ref="L1" authorId="0" shapeId="0" xr:uid="{41D809A6-46B8-41DA-9A7D-EE67C541FA8B}">
      <text>
        <r>
          <rPr>
            <b/>
            <sz val="9"/>
            <color indexed="81"/>
            <rFont val="Tahoma"/>
            <family val="2"/>
          </rPr>
          <t xml:space="preserve">Resolved time is when the incident is marked as resolved after a period of monitoring if any </t>
        </r>
      </text>
    </comment>
    <comment ref="A19" authorId="1" shapeId="0" xr:uid="{561DE48F-5099-4E56-BD67-21E00FF776DA}">
      <text>
        <r>
          <rPr>
            <sz val="10"/>
            <color rgb="FF000000"/>
            <rFont val="Aptos Narrow"/>
            <family val="2"/>
            <scheme val="minor"/>
          </rPr>
          <t>not an incident, should not be logged here!
	-Bunmi Babarinde
----
Should not be logged here as it is not an incident!
	-Bunmi Babarinde
----
Why is this logged here? this is not an incident
	-Bunmi Babarinde</t>
        </r>
      </text>
    </comment>
  </commentList>
</comments>
</file>

<file path=xl/sharedStrings.xml><?xml version="1.0" encoding="utf-8"?>
<sst xmlns="http://schemas.openxmlformats.org/spreadsheetml/2006/main" count="6573" uniqueCount="2137">
  <si>
    <t>Incident Reference</t>
  </si>
  <si>
    <t>Remedy Incident Reference</t>
  </si>
  <si>
    <t>Incident Reported Date</t>
  </si>
  <si>
    <t>Incident Reported Time</t>
  </si>
  <si>
    <t>Incident Reported Date + Time</t>
  </si>
  <si>
    <t>Incident Start Date / Time</t>
  </si>
  <si>
    <t>Incident Reopened Date &amp; Time</t>
  </si>
  <si>
    <t>Incident Description</t>
  </si>
  <si>
    <t>Priority</t>
  </si>
  <si>
    <t>Status</t>
  </si>
  <si>
    <t>Programmatic theme impacted</t>
  </si>
  <si>
    <t>Business Impact</t>
  </si>
  <si>
    <t>Latest Update/Actions</t>
  </si>
  <si>
    <t>Resolved Date</t>
  </si>
  <si>
    <t>Resolved Time</t>
  </si>
  <si>
    <t>Resolved Date + Time</t>
  </si>
  <si>
    <t>Restored Date and Time</t>
  </si>
  <si>
    <t>Elevated Date + Time</t>
  </si>
  <si>
    <t>Mean Time To Resolve</t>
  </si>
  <si>
    <t>Mean Time To Restore</t>
  </si>
  <si>
    <t>Incident Ageing</t>
  </si>
  <si>
    <t>Caused by -
Change Ref</t>
  </si>
  <si>
    <t>Current Responsible Resolver Group</t>
  </si>
  <si>
    <t>Resolved by -
Change Ref</t>
  </si>
  <si>
    <t>MIM Bridge Ref</t>
  </si>
  <si>
    <t>Reported by -
Channel/User</t>
  </si>
  <si>
    <t xml:space="preserve">PIR - Available </t>
  </si>
  <si>
    <t>PIR Link</t>
  </si>
  <si>
    <t>Recovery / BAU for P1 &amp; P2</t>
  </si>
  <si>
    <t>INC001</t>
  </si>
  <si>
    <t>NA</t>
  </si>
  <si>
    <t>Hydepark repricing server issue</t>
  </si>
  <si>
    <t>P4</t>
  </si>
  <si>
    <t>Closed</t>
  </si>
  <si>
    <t>Supply Chain</t>
  </si>
  <si>
    <t>Unable to despatch stock to the ROI stores</t>
  </si>
  <si>
    <t>Fix was deployed by CHG16
Enabled application ports in Juniper Perimeter firewall to enable communication and resolve the issue</t>
  </si>
  <si>
    <t>Network</t>
  </si>
  <si>
    <t>CHG16</t>
  </si>
  <si>
    <t>Nandakumar Sivalingam</t>
  </si>
  <si>
    <t>INC002</t>
  </si>
  <si>
    <t>90 Stores (88 SDWAN and 2 Non SDWAN) - Tills offline to Worldline</t>
  </si>
  <si>
    <t>P1</t>
  </si>
  <si>
    <t>Stores</t>
  </si>
  <si>
    <t>Tills on client bridge were unable to take contactless transactions ( were able to take only chip and pin transactions). On the chip and pin transactions,there was a threshold for number of offline transactions per PED and when the tills reached the threshold , tills were changed to "Cash-only" mode impacting the store operations</t>
  </si>
  <si>
    <t>Change Request has not been raised to fix this issue
Firewall rules for external communication to WL were allowed on VLAN108 and 109 on both firewalls (SDWANHub and Fortinet BP</t>
  </si>
  <si>
    <t>Stuart Eames</t>
  </si>
  <si>
    <t>No</t>
  </si>
  <si>
    <t>INC003</t>
  </si>
  <si>
    <t>ASCOM phones issue at Donnington/ Swindon</t>
  </si>
  <si>
    <t>Prioritisation Required</t>
  </si>
  <si>
    <t>SOC and various helpdesks were unable to reachout to the DC causing inconvenience to colleagues.</t>
  </si>
  <si>
    <t>25/09 - Pinged Michael Arundel to determine if this is still an issue. Update provided - two changes for Castle Donington have been completed, one more being actively designed to hopefully resolve. Nothing attempted for Swindon site yet.
31/07 Issue still persists. Michael Arundel checked on this with the Vodafone Engineer. Right now they are occupied with Mitel plan being shared for review. Once Engineer is free, he will move on to troubleshoot the Ascom issue. 
29/05 - Awaiting update from Michael to get an understanding of the issue. Next update on 30th July
22/05 - 8:30 : Update from NW Team : Need better understanding Required More details to Action
16/06 - Katie to raise this in CMT for further prioritisation with Network team.
15/06 - MIM team to follow up with Network team on 16/06.
13/06 - No further update recieved from Network team on the prioritization. MIM team have followed up accordingly.
12/06 - No further update recieved from Network team on the prioritization. MIM team have followed up accordingly. Next Steps: Escalate further to CMT
04/06 - Issue resolved for Swindon DC, however, a handful of ASCOM phones in Donington office area are still impacted.</t>
  </si>
  <si>
    <t/>
  </si>
  <si>
    <t>Murali Srinivasan</t>
  </si>
  <si>
    <t>INC004</t>
  </si>
  <si>
    <t>Chester guest WiFi authentication issue</t>
  </si>
  <si>
    <t>P2</t>
  </si>
  <si>
    <t>Foundational Infrastructure</t>
  </si>
  <si>
    <t>Contact Center colleagues experiencing delays in connecting to the Guest Wifi and hence impacting their BAU activites i.e. supporting customer queries</t>
  </si>
  <si>
    <t>27/05 - Corey mentioned that only 2 or 3 users are experiencing issues daily. However, the existing workaround remains effective. He also informed that this will not be treated as a priority as the issue is not widespread - therefore, this is being closed in the tracker.
19/05 - Corey updated that on 17th - there were 2 users reporting issue and today 4/50 - however, workaround is helping. It has been agreed to monitor until 26/05 (next monday) if the workaround is helping and also for a permanent fix, network team is busy with other priorities.
17/05: awaiting response from Corey
16/05: 3 users reporting issue today
15/05: 2 users reported the issue today and the workaround of restarting the device few times worked. Corey Cummings is trying to Laise with Mustafa (Network) to find solution to fix the issue.
14/05 - Corey confirmed issue persists for 6 users this morning but the restarts work, to be picked up based on priority.
12/05 - 1 user reported the issue - however, device restarts fixed the issue. Incident will be put under monitoring.0/05 - 1 out of 9 users had problems this morning and had to reboot their laptop multiple times to connect to the Guest Wifi.
09/05 - 3 or 4 users have had issues this morning but not a major impact. After rebooting their laptops couple of times, they were able to connect successfully</t>
  </si>
  <si>
    <t>Auto Resolved</t>
  </si>
  <si>
    <t>Corey Cummings</t>
  </si>
  <si>
    <t>INC005</t>
  </si>
  <si>
    <t>⁠CrowdStrike SSL inspection issue impacting Falcon installation across 35 Welham Green workstations</t>
  </si>
  <si>
    <t>Falcon installation is on-hold for 35 DC workstations</t>
  </si>
  <si>
    <t>25/09 - Pinged Michael Arundel to determine if this is still an issue. - This incident is pending MECM implementation, which was done for CD but needs repeating for all warehouses. Then we'll be able to reach the warehouse computers to support them and reattempt CrowdStrike install, then the CrowdStrike firewall traffic will either work or SSL inspection prevented, then network team will have relevant firewall logs to investigate then fix.
31/07 Incident to be prioritized for Networks via CMT. 
29/07 - Michael Arundel confirmed that due to network hardening it is not possible to remote to the workstations and validate Falcon has been installed to it. THis required network assistance to confirm if the SSL inspection is disabled for Falcon agent for the affected VLAN, then Falcon can be installed. Awaiting network resources. 
22/06 08:30 - NW team update : Relatively easy to fix : Need to work with AD team to dig further more on this INCIDENT
16/06 - Katie to raise this in CMT for further prioritisation with Network team.
15/06 - MIM team to follow up with Network team on 16/06.
13/06 - No further update recieved from Network team on the prioritization. MIM team have followed up accordingly. Next Steps: Escalate further to CMT
05/06 - MIM team checked with Michael Arundel who has tried installing Falcon to 8 out of 35 Welham Green Workstation, this has failed, therefore, the issue exists.
04/06 - Michael Arundel checking if he is able to install the falcon agent on the 35 workstations at Welham Green DC. Next 14:00 05/06
16/05 Status remains the same as it has not been prioritised as of today
14/05 Update remains the same as this is not part of NW prioirty list as of now.
No impact, only Falcon installation is delayed. Farid is not looking into this issue anymore.SSL Needs network team to investigate...since they are all occupied we couldn't get them to triage the SSL issue...this remains as a lower priority for now.</t>
  </si>
  <si>
    <t>Michael Arundel</t>
  </si>
  <si>
    <t>INC006</t>
  </si>
  <si>
    <t>Lenel Security system inaccessible</t>
  </si>
  <si>
    <t>Inconvenience to colleagues by restricting their entry into the building. However as a workaround, we are sending access requests to SP (1 laptop working) to get the access sorted</t>
  </si>
  <si>
    <t>29/05 - As Salina Wifi is back up, Lenel access at SQ, SP and WS is backup and running as expected.
20/05: Lenel access at Waterside is resolved by enabling LAN ports.
For SP - One laptop is working, other laptops are not able to access due to a restriction in installing Lenel Thick client being deferred by Falcon agent.
For SQ - The laptops already have Lenel installed, network action to enable extra LAN ports to be agreed.</t>
  </si>
  <si>
    <t>VIjaykumar Kuppasami (NOC)</t>
  </si>
  <si>
    <t>INC007</t>
  </si>
  <si>
    <t>Chester LAN is up, but it should be ideally down</t>
  </si>
  <si>
    <t>Online</t>
  </si>
  <si>
    <t>No impact to the business however, Chester LAN should be shut down as per design due to the incident</t>
  </si>
  <si>
    <t>Update from Michele - Approval received from Infosec and Chester LAN has been brought down by Mustafa from Network team</t>
  </si>
  <si>
    <t>Chris Harrison</t>
  </si>
  <si>
    <t>INC008</t>
  </si>
  <si>
    <t>⁠49 NON- SDWAN stores unable to login to workstations</t>
  </si>
  <si>
    <t>Non SDWAN stores unable to print Shelf Edge Labels and unable to access Store Application Launcher</t>
  </si>
  <si>
    <t>CHG26 - form has not been filled in
13/05 20:00 Mayank confirmed that the switch ACL needs to be finetuned . Valli to re-prioritize this issue tomorrow so that Network team continue to troubleshoot on this issue.
12/05 notes: Observation : ACL on Store Core switch was dropping traffic
Workaround : Pushed updated ACL to test stores and LDAP started working
12/05-Unable to access POS application from Non-SDWAN Stores &gt;&gt; Mayank Parekh verifying the logs and troubleshooting
11/05 - ACL Changes has been applied to all the Non-SDWAN stores (except s1496 - WHS Rudes Jersey) because the site is down and couldn’t console into core switch. No issues reported with non-SDWAN store1
1/05 1737 - Saloni - *Several non-SD-WAN stores are reportedly unable to log in to the Workstation. This issue remains unresolved as it was not addressed today and requires investigation first thing tomorrow.
Farooz - 1005 20:52 Non-SDWAN stores reported issue with Workstation and SAL application not working Observation : ACL on Store Core switch was droppuing traffic Workaround : Pushed updated ACL to test stroes and LDAP started working , Bala/Pothiraj is working on applying the updated ACL to rest of the non-SDWAN stores tonight
10/05 17:00 Non SDWAN stores not able to login to their workstations. Perth Store is not able to login to workstation
09/05 - Approved received from Infosec and change completed by Mustafa from Network team</t>
  </si>
  <si>
    <t>CHG26</t>
  </si>
  <si>
    <t>Valliammai Ramasamy</t>
  </si>
  <si>
    <t>INC009</t>
  </si>
  <si>
    <t>Staging tills at Waterside offline to the network impacting promotions set up</t>
  </si>
  <si>
    <t>Preventing the ability to test the promotions before enabling those at stores</t>
  </si>
  <si>
    <t>28/05 13:32 - POS team have fixed the staging DDS (Data distribution system) issues and sent a full cache which has resolved the issue.</t>
  </si>
  <si>
    <t>POS</t>
  </si>
  <si>
    <t>INC010</t>
  </si>
  <si>
    <t>Swindon Network LAN is down</t>
  </si>
  <si>
    <t>DC colleagues are unable to access MNS sharepoints preventing manual URN label printing. Café tills at Swindon are down preventing the colleagues to pay for their lunch etc.</t>
  </si>
  <si>
    <t>04/06 - Received confirmation from Swindon DC representative that the Swindon LAN is up and colleagues are successfully connected to JDA WMS application through LAN.</t>
  </si>
  <si>
    <t>INC011</t>
  </si>
  <si>
    <t>⁠Bracknell test store tills unable to connect to Carbon Black server</t>
  </si>
  <si>
    <t>Products teams are unable to perform the required testing for any Production changes</t>
  </si>
  <si>
    <t>21/05 - CHG94 implemented successfully on 20/05 associated with Cate carbon black tills to server, we are checking with Michele if this has fixed Bracknell store issue
17/05 15:20: Richard Tyler suggested to work with Network workstream lead to raise a change if required.
16/05 - The traffic to be allowed in SRX and Juniper team need to do it, which is pending
Zain or Jag, need to review the change first, after which a Juniper SRX engineer can implement it
Infosec has approved this change
Pending Network Architect Approval then present to CAB
12/05 - Network change wwas completed however UAT testing was unsuccessful.
• Will be picked up based on priority."
10/05 - Stuart Eames confirmed no support available from Bracknell over the weekend and the testing will be done first thing Monday morning (12/05)
09/05 - Change completed from the Network tea
m</t>
  </si>
  <si>
    <t>CHG94</t>
  </si>
  <si>
    <t>INC012</t>
  </si>
  <si>
    <t>SD WAN Stores unable to login to their workstations</t>
  </si>
  <si>
    <t>Impacting POS backoffice accessibility and ECS ticket printing abilities. As a workaround, stores used a different way to print. However this is a tedious manual task.</t>
  </si>
  <si>
    <t>15/05 - Validations confirmed that stores are able to log in as expected
14/05 - The idea is to test with 3 stores (Gemini for digital cafe &amp; Prescot, Dartford for outlook and clock) from 11:00. Once confirmed, this will be rolled out globally after confirming to change management. ETA of global roll out is 8 hours. If any issues, roll back plan is there to disable the rules.
10/05 - Stores reported issues with login to workstations, unable to access SAL and Outlook
17:00 SDWAN stores are able to login to the workstation, access SAL but not able to access Outlook
10/05 - Fix to resolve the WKS access issue :
Observation : Swindon Domain controller traffic was dropping at Swindon SRX due to assymetric routing
Workaround : Disabled TCP Sync Check and sequence number check on LDAP traffic after which LDAP communication started working
Fix on 07/05 - The store workstation login issues for SD WAN stores was fixed on Wednesday, 07/05 by allowing the Microsoft RPC ports into the Juniper Firewall. Non SDWAN stores were fixed on Friday, 09/05</t>
  </si>
  <si>
    <t>INC013</t>
  </si>
  <si>
    <t>Non-resilient Digital cafés (9) are down snce 16:23hrs</t>
  </si>
  <si>
    <t>All the 9 non resilient digital cafes are down. Hidden till is being used as a workaround. Inconvenience to colleagues and customers.</t>
  </si>
  <si>
    <t>15/05: All Digital Cafe Stores are working as expected. The fix applied as part of the fix rolled out on 14/05 has worked.
14/05: 22:00 Fix was tested in Gemini store and issues were getting fixed. However Issues observed when pushing the fix via SDWAN hub for Digital cafes. Hence a decision to be taken tomorrow on how to push the fix for the remaining 8 Digital Cafes
10:30 - CAB approval completed and planned to proceed with the change today.
13/05
22:00 - Mayank confirmed that InfoSec has agreed to make the firewall changes. The change is submitted for CAB tomorrow and post CAB approval on 14th 10:00 AM
13:30 - Leon (LCS) had spoken with one of the team member of Simon H - and confirmed that there is no DA (design authority) approval required for the fix forward. Currently the fix, is pending with infosec approval .
07:00 - Richard Wright-Wells and Simon Hockaday to agree on a new design. Once agreed, we will test one pilot test tomorrow. Upon success, change to be approved by Simon Painter through CAB and Infosec for global rollout.
12/05 - Trial-and-error testing conducted throughout the day on various QSR URLs. Focused on issues related to DigiCert certificates. Despite whitelisting the URLs in Fortinet policy, the dynamic nature of certificates is causing the issue. Conclusion: Requires a broader design-level change to ensure proper traffic flow to kitchen servers.</t>
  </si>
  <si>
    <t>Paul Dasan Cutting</t>
  </si>
  <si>
    <t>INC014</t>
  </si>
  <si>
    <t>Capita and Chester contact centers unable to access WCS</t>
  </si>
  <si>
    <t>Preventing Contact center colleagues to address customer issues via WCS</t>
  </si>
  <si>
    <t>The Fix has been applied on the same day to mitigate the impact, however we need cyber sec approval and CR number to retrofit the changes. - POC: Adam Davies
"Chester: Issue resolved by bypassing one of the URLs via Zscaler. Infosec approval obtained. Bypass applied across all WCS domains at Chester. No further issues.
• Capita: Issue limited to a few team leads using Forcepoint VPN. Advised affected users to contact Capita IT. Out of M&amp;S scope."</t>
  </si>
  <si>
    <t>TBD</t>
  </si>
  <si>
    <t>INC015</t>
  </si>
  <si>
    <t>POS application inaccessible at Stockley Park Machine Hall 2</t>
  </si>
  <si>
    <t>POS colleagues unable to access Azure from Machine Hall 2.
• No business impact as POS is functional outside the hall."</t>
  </si>
  <si>
    <t>A firewall rule change was applied to fix the access issue with the infosec approval</t>
  </si>
  <si>
    <t>INC016</t>
  </si>
  <si>
    <t>Problematic 2 external DNS subdomains - MINDERA</t>
  </si>
  <si>
    <t>Potential security threat to operations</t>
  </si>
  <si>
    <t>"14/05
20:00 -CAB approved, Cname deletion completed by DNS team by 17:45.
15:30 BST - CHG 41 - Removal of Sparks pay cname rom DNS entry - 3.30 - 4.30 PM - Pending for CAB approval SAL's confirmation is pending.
14/05 - CHG41 submitted for CAB
13/05 17:30 BST - Sandhya Radhakrishnan needs the change form to be filled in with implementation plan. Kavitha Shankar and Sangeetha Vijayamanickam to request for the change form from changemanagement@marks1884.com. To be checked Thanigai will be able to send email to this email id.
13/05 - Out of the two subdomains (powered by Mindera )- One of it was a non-prod subdomain (*.service.sparkspay.sit2 ) - Which was deleted to address the threat, the created URL's due to the issue is being deleted from the system by the infosec team (ETA: 2-3 days) . To completely resolve the issue.
The other Subdomain (*.service.sparkspay ) - Impact assessment completed, we do not anticipate major impact due to the issue. Sandhya is expected to raise a change to delete the PROD subdomain</t>
  </si>
  <si>
    <t>Active Directory</t>
  </si>
  <si>
    <t>CHG41</t>
  </si>
  <si>
    <t>Tony Hogg</t>
  </si>
  <si>
    <t>INC017</t>
  </si>
  <si>
    <t>PIM Application inaccessible in SP (onsite)</t>
  </si>
  <si>
    <t>P3</t>
  </si>
  <si>
    <t>Product information/content cannot be updated in the website/ordering platform. Workaround: An alternative Akamai URL is being used by the offshore team to address the BAU.
However, we have few ppl in SP today to perform content changes to the website which is impacted..(inconvenience to colleagues)"</t>
  </si>
  <si>
    <t>16/05 - 15:03 update to MCX Firewall at SP successful and team can now access PIM again - awaiting Networt Team Confirmation
15:00 Change approved in CAB, change deployed
16/05 13:00- planning to do network change today Change number CHG62 , Info Sec approval received
"It has been identified that the cause of the issue is due to a missing firewall rule which is blocking the PIM URL...in the MCX Azure cloud.
The firewall rule details has been fetched by the network team and it has been added to the existing list for the infosec approval - low priority confirmed by SAL</t>
  </si>
  <si>
    <t>CHG62</t>
  </si>
  <si>
    <t>Adrian Carvalho</t>
  </si>
  <si>
    <t>INC018</t>
  </si>
  <si>
    <t>Contact centers unable to access M&amp;S Customer identity and Verification system</t>
  </si>
  <si>
    <t>Contact center colleagues will be unable to verify the legitimacy of the customer who calls them</t>
  </si>
  <si>
    <t>The issue was triggered due to the WCS password reset activity overnight CHG9 (12/05) where the service account credentials required for authorization was failing as the credentials were re-set. To fix the issue, contact center admin had to re-authorize the credentials via Zendesk tool, to get the service account working.</t>
  </si>
  <si>
    <t>CHG9</t>
  </si>
  <si>
    <t>Contact Centre</t>
  </si>
  <si>
    <t>INC019</t>
  </si>
  <si>
    <t>Time Clocks inaccessible at SD WAN stores</t>
  </si>
  <si>
    <t>Timesheet Clock not syncing and working. This could potentially impact payroll processing for store colleagues.</t>
  </si>
  <si>
    <t>03/06: The team have confirmed that the below stores are now active (up &amp; running) with no issues.
0283 - Navan , 0418 - Village Douglas Cork SF , 0243 - Clonmel , 4213 - Letterkenny , 3955 - Liffey Valley Dublin, 7362 - Dundrum
02/06: 5 Stores are still an issue. MIM team awaiting updates from Alex Fergus
01/06 0846 - same status 5 stores to be fixed, MIM team to follow up with Kirsten.
29/05 - Still 5 more stores to be fixed
27/05 - Received confirmation from Kirsten that the issue has been fixed in 4 stores today. RIT team is working on the remaining 6 stores
24/05 - Will sync up with Kirsten on Tuesday for the latest update on the remaining 10 stores
22/05 - 17:45: Out of 18 stores, 8 are functioning now. Awaiting update on the remaining 10 stores
21/05: Awaiting updates from Kirsten and team to identify the device status for the pending 18 stores post RIT engineer visit to the stores.
Time clocks at SDWAN stores - 18 stores are still pending engineer visit, we are awaiting updates from RIT by tomorrow
20/05 - On Hold pending engineer visit. Update expected tomorrow (21/05)
17/05: 09:30 - Spoke to Feddin and Mudassar and understood that engg visit is not in priority list of Kirsten as there is a workaround of details obtained from store managers. Hence, ETA for engg visit is by Monday (19/05)
16/05: Out of the 931 SDWAN stores: 728 UK Mainchain stores is under scope (fix is not applicable for the franchise stores) .
FIX: Fix rolled-out to 722 stores (728), 6 stores (6 stores - 3 are closed, 3 non SDWAN)
- With the 722 fix applied - 27 Stores reported issues in 15/05, 9 stores fix re-implemented and got fixed.
Pending 18 stores (3 Broken Hw +15 requires eng. visit) - needs further investigation and way forward.
15/05: Fix has been rolled out for 722 out of 728 on 14/05, 6 stores are either hard down or closed. There are 18 stores which are not reachable from the network - devices status being validated, remaining 10 stores being investigated by Network team.</t>
  </si>
  <si>
    <t>INC020</t>
  </si>
  <si>
    <t>Microsoft has been blocking password reset email to outlook.com and hotmail</t>
  </si>
  <si>
    <t>Delay in sending the mails to customers as Microsoft is blocking the mail send to gmail and hotmail addresses</t>
  </si>
  <si>
    <t>13/05 22:00 Update from Stella Pantofel - A fix was applied by Salesforce to resolve the issue after which the password reset email gets delivered instantly/Instructions to reset password have been circulated to 26M customers. no new issues reported
13/05 19:00 Have shared the Microsoft escalation matrix to the team over google meet "
Caused by CHG-9</t>
  </si>
  <si>
    <t>Vendor Salesfore</t>
  </si>
  <si>
    <t>Leila Priers</t>
  </si>
  <si>
    <t>INC021</t>
  </si>
  <si>
    <t>SD WAN Stores unable to login to their Outlook on their workstations</t>
  </si>
  <si>
    <t>Unable to print shelf edge labels impacting operations and legal requirements</t>
  </si>
  <si>
    <t>15/0517:00 - No further issues reported. This is being closed. Pending stores are lower priority to be taken care as BAU.
15/05 07:00 - Fix has been rolled out for 765 stores out of 771 ( Main chain and Franchises), 6 stores are either hard down or closed. Store level validations look positive. Monitoring.
02:30 -Outlook issue has to be fixed to all stores - main chain and franchise stores except BP. Connectivity to BP store seem to be blocked possibly due to this cyber incident and need to be further investigated. In total , fix applied to a total of 757 out 771 stores as at 02:00 hrs. Expected change window closure for 4:30 am. Fix to all 26 Apple Green stores and 17 WHSMITH stores (for Workstation issues) completed
14/5:
20:00 - Change deployment in progress. Pilot store testing confirmed to be successful. ETA of completion to be checked with Ayo. Validations to start with Valli tomorrow morning 7am.
10:30 - CAB approval completed and planned to proceed with the change today.
13/05
22:00 - Mayank confirmed that InfoSec has agreed to make the firewall changes. The change is submitted for CAB tomorrow and post approval, they will test the fix on 1 store. Post validations , change to be implemented on all SDWAN stores
17:00 Network team is working on the iiidentifying the solution, one option is to whitelist all the wildcard URLs, other option is to get the URIs from Microsoft and allow them. Stores 2100, 2017 are tested and seems to be working but Network team suspect it could be because of Cache. Tested the option for one store Bracknell, Outlook took more than 2 mins to load and troubleshooting will be continued
13:00 - We are waiting approval from Infosec - To proceed with the fix roll-out to all the impacted stores, after we test the solution on one of the store (ritmock store - Bracknell)
Change needs to be submitted to CAB for deployment across all stores</t>
  </si>
  <si>
    <t>INC022</t>
  </si>
  <si>
    <t>Old Description: Logged as HIGH - NON SDWAN - 31 Vodafone stores unable to access POS BO (Back Office) issues
New Description: Downgraded to LOW - NON SDWAN - 06 Vodafone stores unable to access POS BO (Back Office) issues</t>
  </si>
  <si>
    <t>Store colleagues will be unable to access POS back office to reset till passwords or see POS transactions via POS BO app in SAL (Store Application Launcher)
Logged as High incident and downgraded to Low (in agreement with MIM) dated 16th Jun 2025 - The impact is now limited to 6 stores now.</t>
  </si>
  <si>
    <t>17/06 7:07 : NW team (@Ayo) advised that the stores have confirmed that the issue is now resolved
16/06 - Stores have been advised to unplug the LAN cables and reboot the workstations after which the impacted stores confirmed they can now access POS backoffice without any issues.
15/06 - 13:43 - Network team is investigating the issue with the support of store colleagues. The category of the incident is being from On Hold to In Progress.
Manish Rai is working on this. Will have more updates on this on 16/06. In parallel, MIM team to reach out to Valli to get further update and also to discuss about changing the priority to Medium or low.
13/06 - No further update recieved.
11/06 - No further update recieved from Network team on the prioritization. Next Steps: Escalate further
09/06 - All stores are on POS Back Office except 6 (3 SSP: Euston Station, Plymouth Derriford, Heartland Hospital; 3 MOTO: Wetherby Moto, Scotch Corner, Frankley). Network team to prioritize investigation.
06/06 - All stores are on POS Back Office except 6 ( 3 SSP - Euston Station, Plymouth Derriford, Heartland Hospital and 3 MOTO - Wetherby Moto, Scotch Corner, Frankley). Network team to prioritize the investigation
05/06 - As part of change implementation, post validation completed across 4 stores (Cannon St, Rail SF, Manchester, braehead, BEACONSFIELDMOTO) &amp; recieved positve feedback. Awaiting confirmation from wider stores via franchise business. Next update: 6th June 16:00.
05/06 - CHG158 is completed, store validation checks in progress. Next update - 17:00
04/06 - CHG158 will be deployed between 04/06 20:00 to 05/06 10:00.
03/06 - CH158 approved. Implemenation Window : 04/06 - 08:00 to 10:00. Next update 04/06. 11:00 AM.
01/06 - CHG158 being reviewed needs 8 hour slot for deployment once approved
27/05 - CHG158 yet to be presented in the CAB due to extended change freeze.
26/05 18:07 - CHG158 not presented at CAB today. To be done tomorrow
26/05 09:44 - Change to be presented in the CAB today. Change number to be allotted once it is approved in the CAB.
20/05 - Due to the AD changes being prioritised network teams yet to derive a solution.
17/05 14:30: Vijay confirmed that this is yet to be approved and is to be prioritized by Workstream leads.
16/05: 20:00 - ACL fix in network layer has been tested in one store and it’s working, Team will further get Network architect and Infosec approval - once received, this needs to go through CAB and to perform further roll outs to the stores.
14/05: 20:00 - Aman Sihota (NW PM) confirmed a dependent config change is required through the perimter before trigaing the NON SDWAN store issues. Require more updates from Network.
POS BO issues, VF stores have reported. Valli to confirm with network if it is there for UKPOP also.
Valli confirmed that NON SDWAN stores can log in to workstations and there is a new issue with POS back office which is being worked upon as a separate stream
13/05 20:00 Mayank confirmed that the switch ACL needs to be finetuned . Valli to re-prioritize this issue tomorrow so that Network team continue to troubleshoot on this issue.
Unable to access POS application from Non-SDWAN Stores &gt;&gt; Mayank Parekh verifying the logs and troubleshooting</t>
  </si>
  <si>
    <t>CHG158</t>
  </si>
  <si>
    <t>INC023</t>
  </si>
  <si>
    <t>Time Clocks inaccessible at NON SDWAN stores</t>
  </si>
  <si>
    <t>Store colleagues swipe in/out on the Time clocks which then goes to Grovensor and then to T&amp;A in the Blue Yonder world to generate the payroll.</t>
  </si>
  <si>
    <t>CHG 58 and CHG 59
16/05 - 14:00 - All 18 non SDWAN store - 13 UKPOP and 5 MPLS are fixed and online to Grosvenor portal. Remaining non SDWAN stores are out of scope and do not have clocks - Franchise stores.
12:00 CRs approved and change implemented and the Springs Leeds- 0918 (UKPOP is hard down – once the store is up, the fix will be pushed)
15/05 - 22:00 Adam Davies confirmed that the implementation plan has been reviewed and the Infosec Approval /Architect review done. Change is ready to be presented in CAB at 10
17:30 - Adam confirmed that the implementation plan is still being written, Infosec and Network Architect approval is pending, Plan is to present the change in tomorrow's 10am CAB.
13:30 Saurabh &amp; Michele confirmed in the hypercare bridge that there is a potential solution to fix the time clocks for 12 UKPOP stores - this has been taken to the CAB to proceed with deployment. Note: Infosec approval yet to be received.
14/05: 20:00 - Aman Sihota (NW PM) confirmed a dependent config change is required through the perimeter before trigaing the NON SDWAN store issues. Require more updates from Network. Priority to be decided</t>
  </si>
  <si>
    <t>CHG58 &amp; CHG59</t>
  </si>
  <si>
    <t>INC024</t>
  </si>
  <si>
    <t>Contact centers reported issues with WCS functionalities</t>
  </si>
  <si>
    <t>"1. Icon for account section of WCS is not appearing correctly. No visible icon but when hovering over where the icon would be, the options behind the icon do appear
2. When colleagues click into the customer’s account section in WCS, they get taken to a different url and receive an error message meaning they can’t access the account via the main section of WCS"
Without these jump servers, the network teams' ability to access network devices and implement technical fixes will be severly impacted. This could then slow down further network implementations.</t>
  </si>
  <si>
    <t>04/06 - Received confirmation from Chris Harrison that the issue no longer exists.
15/05 - To be verified if SA and Chester, both have issues
14/05 - Priority to be decided with the respective workstream lead - Not sure if Network related
14/05 - Chris Mcgrath reported issues from Chester and Capita indicating icon distorition in the WCS screen and when clicked on customer account section, it redirects to the incorrect URL receiving error message</t>
  </si>
  <si>
    <t>INC025</t>
  </si>
  <si>
    <t>The stockley park jump server was already down and Swindon jump server is down from 01:00, 15/05</t>
  </si>
  <si>
    <t>Without these jump servers, the network teams' ability to access network devices and implement technical fixes will be severly impacted. This could then slow down further network implementations.</t>
  </si>
  <si>
    <t>15/05
18:30 - Dharma and Praveen worked with Fenix to resolve, fixed the issue at 18:13 , network team confirmed at 18:20 that the issue is resolved.
17:00 - This server need to rejoin to domain and trust need to be established, for which Dharma and Samrat are trying to work with Fenix
12:00 - The SP jump Server was brought up and it is working as expected. We have 2 jump servers in Swindon - 1 is currently being worked upon by the datacentre team - attempted a reboot but the issue persists. Other one at Swindon was decommissioned in the past.
15/05 Stockley Park jump server is up and running. Out of the two Swindon jump servers,one is in triage and the other is decomissioned
15/05 - The SP jump Server were already down. Saurabh informed that at 1am the Swindon went down.</t>
  </si>
  <si>
    <t>Wintel</t>
  </si>
  <si>
    <t>Michele Quatela</t>
  </si>
  <si>
    <t>INC026</t>
  </si>
  <si>
    <t>Multiple stores reporting media screens are blank. This is affecting Bureau screens as well - currently the rate boards are switched off since they are not updating</t>
  </si>
  <si>
    <t>Media screen - content cannot be updated on all these devices and it's not online to network and currently displaying error message on licensing error since the devices have been offline to network for more than a month..it is a brand damage.</t>
  </si>
  <si>
    <t>11/08 - Issue got fixed on back of rate board fixes and C&amp;C recovery for nonSDWAN stores. Network team performed change CHG1471 (Self Service Kiosk and Tablet Recovery) on 7th Aug. On 8th Aug, VLAN 116 issues, digital media screen, rate boards TM and C&amp;C kiosks issues in all nonSDWAN stores got fixed. Validation performed with Manchester store on 11th Aug and confirmed the media screens are back, so if there are any issues in nonSDWAN stores team will handle as BAU.
01/08 - Valli said they need time until next week as teams couldnt check this for her. 
31/07 – The networks team is working on it and currently 8 stores testing is in progress. Valli will confirm with her teams and confirm on the status of this issue. Asked to keep this INC in pending state as she can only confirm once it is fixed for all stores.
29/07 - Service lead updated that a change will be raised to fix the issue before the C&amp;C recovery by the end of this week. Next update on 1st Aug, 16:00
22/06 8:30 : Update from NW team : "need a better understanding" Need Destination Details and also effected stores list
Vlan116(DPDIA) Not actioned anything for this Security Incident
16/06 - Katie to raise this in CMT for further prioritisation with Network team.
05/06 - Paul Dasan reported further issues and wanted to prioritise this incident. Requested him to speak to Dave Bennett / Sal / Louise Lunt so this can be prioritized within Network.
04/06 - Manual workaround through DISE works for SDWAN stores, however, this is failing for Non SDWAN stores on VLAN 116. Requires prioritisation as we are receiving noise from stores.
20/05: As a workaround, DISE engineers are engaged to manually upload the content on the screens - Lower priority.
To confirm if this has stopped after the expiry of the current content being played and new content not being able to push via VLAN 116 by DISE. (Reported by Valli, It can be taken as 3rd priority, first is clocks, 2nd is Non SD WAN)"
15/05 - To confirm if this has stopped after the expiry of the current content being played and new content not being able to push via VLAN 116 by DISE. ( Reported by Valli , It can be taken as 3rd priority , first is clocks, 2nd is Non SD WAN)</t>
  </si>
  <si>
    <t>CHG1471</t>
  </si>
  <si>
    <t>INC027</t>
  </si>
  <si>
    <t>Chester contact centre reported issues with 2 customers observing different customer name on the password reset email</t>
  </si>
  <si>
    <t>Customer inconvenience and impact to brand name (reputational impact)</t>
  </si>
  <si>
    <t>29/05 - CHG107 has been successfully implemented and it has resolved the issue
27/05 - CHG107 yet to be presented in CAB due to extended change freeze.
24/05 - CHG107 needs to be implemented to fix the issue. Due to change freeze the CHG107 will go through CAB process w\c 26/05
20/05: Integration of the personalized naming feature between WCS and Salesforce seems to be an issue. Hence teams to introduce a change to remove this feature so as not to cause further issues - follow CAB process (CHG107 - TBC)
19/05:A synchronisation issue of customer profile data between SALESFORCE and WCS could have caused the issue. Salesforce is engaged and we are awaiting updates to ascertain if the scope of impact is wider than 2 customers
16/05: The customer details are shared with Tim Searle and team, however team needs Salesforce assistance to understand what template was sent the impacted customers. This will be picked up by on Monday (19/05) with the Sales force team</t>
  </si>
  <si>
    <t>WCS (Webshpere Commerce Suite) &amp; Vendor Salesforce</t>
  </si>
  <si>
    <t>CHG107</t>
  </si>
  <si>
    <t>Chris Harrison / Chris McGrath</t>
  </si>
  <si>
    <t>INC028</t>
  </si>
  <si>
    <t>Authentication errors between POS Bean stores and On-prem domain controller.
Around 23:30 ish, the POS sales transactions message flow was impacted due to the issue.
Upon further investigations it was identified that the firewall rule (responsible DNS resolution) has been denying the connectivity since 6th May. To mitigate any impact, all the POS server names (IP + FQDN) has hardcoded into the host file of each POS Beanstores server (16) as a workaround and followed by which POS cluster servers were restarted. For a permanent fix, a case has been raised with Fortinet to look onto the firewall rule to ascertain cause and fix for the firewall denial.
The workaround is Ideally bypassing the Infoblox traffic.
FYI: 16 POS Beanstore server = 4 tradenodes+ 4 IIS (web server) + 4 DB server (2 primary and 2 sec) + 4 OWB, DDS and Support server.
Traffic flow: POS server -&gt; Infoblox -&gt; Onprem Domain controller (DNS authentication)</t>
  </si>
  <si>
    <t>No immediate impact, however if a server restart is required for any recovery then all the tills will go to offline</t>
  </si>
  <si>
    <t>20/05/25 (22:00) - CHG101 deployed successfully, POS Team has removed the host files from two non critical servers in POS and confirms that the validation works as expected. DNS records got synced from Azure and onprem and vice versa. Remaining host files has been removed to avoid any potential disruption to store trading. The changes has been made in Infoblox accordingly and issue was resolved.
20/05/25 (15: 36) After the implementation of CHG101, AD Azure and Onprem are in sync.
Checks performed - POS team removed hard coded entries from the host file of 2 servers and the DNS resolution worked fine. The plan is to undo the hard coding for all servers tonight - Balaguru &amp; Ajmal are POC.
Overall, Farid is happy with the replication across the domain controllers.
20/05/25 (09:00 ) - Team is planning a fix to be implemented across all the 58 domains/DC's ( to be verified ) on both Fortinet and Juniper firewalls. Plan is ready which is being reviewed with architects post which approval is being sought from InfoSec. Change is planned to be presented in the 2PM CAB today
20/05/25 (05:00) : It has been confirmed that the DNS resolution failures are due to a sync failure between on-prem and cloud AD services since May 9. To restore connectivity between domain controllers, the team is working on adding a firewall rule to the Juniper firewall. The implementation plan is being finalized for presentation at today’s CAB.
Please note that the exact change which caused the sync failure is still under investigation. However, this fix is being prioritized for deployment today, as AD
20/05 - Fix is available. Desgin Review to be completed by Infosec. Post CAB review the change to be implemented. CAB is planned for 20/05. This is different to change 70.</t>
  </si>
  <si>
    <t>CHG101</t>
  </si>
  <si>
    <t>INC029</t>
  </si>
  <si>
    <t>The network port supporting the meeting rooms at Salford Quays second floor has been disabled. These rooms were functioning normally earlier. This is being treated as a priority incident. Investigation is underway to determine the root cause of the port being disabled. No issues have been reported on Floors 3 and 4</t>
  </si>
  <si>
    <t>Due to this issue, users are currently unable to utilise the HDMI functionality.</t>
  </si>
  <si>
    <t>The issue is fixed with a workaround by directly connecting the HDMI port to the laptop. However, we still need to understand the cause, initial hunch from network team is pointing to the DNS resolution due to AD sync issues - this is yet to be confirmed
20/05 - The issue has been resolved. Root cause assessment ongoing.
20/05 - Network team to triage the network ports and report back the status.</t>
  </si>
  <si>
    <t>Paul Whitby</t>
  </si>
  <si>
    <t>INC030</t>
  </si>
  <si>
    <t>6 Honeywell devices in Collier Wood store are unable to connect and Sycnh with MDM</t>
  </si>
  <si>
    <t>Following change implementation CHG70, the printers at the stoke site are currently not operational</t>
  </si>
  <si>
    <t>21/05 (13:38) - Change has been implemented. Store validations are complete.
21/05 : CHG112 approved in CAB to allow NTP access to the M&amp;S stores which will fix this issue
19/05: 23:10: When these four Honeywell devices came back online after implementing CHG70, they are unable to connect and sync with the MDM because the NTP ( Network Time Protocol) server is currently blocked by the Juniper firewall. A firewall rule change is required to allow access to the NTP server. This issue will affect any device that loses power and if there is a change in the device time. Wi</t>
  </si>
  <si>
    <t>CHG70</t>
  </si>
  <si>
    <t>CHG112</t>
  </si>
  <si>
    <t>INC031</t>
  </si>
  <si>
    <t>Following the CHG103 at Milton Keynes - Fix forward implemented to address shared drives and HHT issues - users have started experiencing slowness when saving files and file explorer crashes when attempting to open files from shared drives. These issues have been occurring from 19th May, 16:00</t>
  </si>
  <si>
    <t>This is impacting the colleagues ability to view the warehouse Rota and inbound/outbound trailer planning.</t>
  </si>
  <si>
    <t>21/05 - 13:09 - Darius from Milton Keynes has confirmed that the shared drive issue is fixed and no further issues reported.
Praveen from Datacentre has confirmed an issue with the storage cluster server potentially after a patching activity performed by Fenix - this is yet to be confirmed. Once the cluster servers were rebooted by 12:00, the issue is resolved.
21/05 - Storage team ruled out the storage space issue. Currently trying to relocate the resources within the nodes to validate the performance issue. Next update expected by 11.30am</t>
  </si>
  <si>
    <t>CHG103</t>
  </si>
  <si>
    <t>Sakthi Santhosh Nagarathinam</t>
  </si>
  <si>
    <t>INC032</t>
  </si>
  <si>
    <t>Following a recent change implementation, the printers at the stoke site are currently not operational</t>
  </si>
  <si>
    <t>Business is continuing without the use of printers and the situation is currently manageable</t>
  </si>
  <si>
    <t>21/05 14:00 - A potential fix has been identified and will be presented to CAB on 23 May by Nicole Creedon
Working to identify the specific changes that may have caused the printer issues to determine the remediation steps.
21/05 - Caused by CHG79 WMS Stoke at 12.30pm
22/05- To be presented back to CAB (CHG122) on 23/05</t>
  </si>
  <si>
    <t>CHG79</t>
  </si>
  <si>
    <t>INC033</t>
  </si>
  <si>
    <t>Salford Quays 2nd floor Guest Wifi network connectivity issue</t>
  </si>
  <si>
    <t>Colleagues will not able to connect the Guest Wifi impacting the work on Salford Quays. Note: Salina Wifi is already down, hence there is no network connection in Salford Quays</t>
  </si>
  <si>
    <t>22/05 - 07:00 Guest Wifi has been restored and Leon confirmed that he connect to Guest Wifi in Salford Quays. The issue was caused as part of the ongoing AD takeback change CHG63
21/05 - 20:30: The Colleguaes in Salford Quays lost the Guest WiFI network connection once the CHG63 was initiated and its expected resolve once the change is complete, awaiting further updates</t>
  </si>
  <si>
    <t>CHG63 (AD)</t>
  </si>
  <si>
    <t>Leon Noel</t>
  </si>
  <si>
    <t>INC034</t>
  </si>
  <si>
    <t>Self service checkouts not online following AD takeover (where SD WAN is in effect so the majority) and POS Beanstore connectivity issue</t>
  </si>
  <si>
    <t>Checkouts not online -in SD WAN Stores</t>
  </si>
  <si>
    <t>24/05 18:00 - The POS trade nodes were restarted twice and the partition size within POS was upgraded to 180GB to accelerate the message processing and all backlog messages were processed by 17:55. The data extract from POS to BEAM will be sent manually at 20:00 and the usual BAU extract will be sent at 00:00.
Added POS servers into new AD domains - Tills online to POS beanstore from 01:00. Slowness identified processing backlog of sales messages
POS trade servers were restarted twice between 16:00-16:30 to accelerate the processing. All the POS backlog messages have been cleared by 17:55. Approvals obtained from Stuart Eames, Darren Gibson and Retail Ops.
POS sends manual data extract to Beam which it then sends to Relex
24/05 - Tills are back online however, we were seeing issues with the message processing via the SIB queue (around 05:30). POS team had increased the Filesize group and POS clusters were rebooted. Again Around 06:30 - we had issues with the message processing, 3 redundant DB servers were removed from prod and POS clusters were restarted to restore the services by 07:30 . Currently the backlog message procesisng is in-progress - ETA: 10:00
Resolution : All the tills were brought back online at 01:00 (24/05) after the addition of POS servers into the New AD domains.
23/05 - 07:00- Tills ( SCOT/Assited) still continue to be in offline mode as they are not communicating with the (POS server) Bean store central. AD team continue to investigate this. POS team will regroup again today (23/05) based on updates from the investigation on the AD changes/fixes.
22/05 - Activity being completed under a separate call - https://meet.google.com/hkk-fiku-zds
09:28 Self service checkouts - in fix forward mode issue caused by the DART hardening and work underway to amend the policies the checkouts use. – Checkouts are working under offline mode (Plan B), they are able to use contactless, but won’t have things like gift cards, sparks functionality
07:00 - all use a single service account trying to find the rouge checkout that may be causing the progression to resolve the issue. Still unclear when a call will move to plan B
06:20 - awaiting update on whether we still doing fix forward or going to Plan B
05:50 Assumption this is due to the hardening that is now in effect so they are working on amending the policy
05:00 - fix forward mode. The scotts wont start as the master scott cant get name resolution. They can bring up the majority tills without the master scott in offline mode as part of Plan B. They will function with some limitations. They will able to use contactless but wont have things like gift cards, sparks functionality</t>
  </si>
  <si>
    <t>INC035</t>
  </si>
  <si>
    <t>Milton Keynes DC have lost wired network connection</t>
  </si>
  <si>
    <t>MK DC operations are impacted.
Note: MK is using only LAN network</t>
  </si>
  <si>
    <t>22/05 -
06:40 - Sakthi Santhosh has advised that MK and Bradford Dc's are online with wifi and LAN by 04:30.
06:20 - Corporate Wifi and LAN access is down. Guest Wifi should be available . main WIFI can not come back until the sync has finished.
21/5
20:55 The wired network was lost once the CHG63 was initiated and its expected resolve once the change is complete, awaiting further updates</t>
  </si>
  <si>
    <t>Sakthi Santhosh</t>
  </si>
  <si>
    <t>INC036</t>
  </si>
  <si>
    <t>Foods Bradford have lost both wired and wireless network connection</t>
  </si>
  <si>
    <t>Bradford can do picking/operations. But their teams’ communications/calls and drive access are lost, which is used for travel and resource planning</t>
  </si>
  <si>
    <t>22/5
06:40 - TCS being advised that MK and Bradford Dc's are online with wifi and LAN by 04:30
06:20 - Corporate Wifi and LAN access is down. Guest Wifi should be available . main WIFI can not come back until the sync has finished.
21/5
20:55 The wired network was lost once the CHG63 was initiated and its expected resolve once the change is complete, awaiting further updates</t>
  </si>
  <si>
    <t>INC037</t>
  </si>
  <si>
    <t>Waterside (Regina from InfoSec) has lost Salina Wi-Fi internet connection</t>
  </si>
  <si>
    <t>Collagues can use Guest Wifi as workaround hence there is no major impact</t>
  </si>
  <si>
    <t>22/05: SALINA was not turned yet, only Guest WIFI is turned on and it working as expected, hence closing this incident of the tracker and keep it for reference in the list as it was reported to us
21/05 - 21:55 The network connection was lost once the CHG63 was initiated and its expected resolve once the change is complete, awaiting further updates
22/05 - 17:15. should not have been logged as an incident in the first instane as colleagues should be using guest wifi and not Salina</t>
  </si>
  <si>
    <t>Regina (infosec)</t>
  </si>
  <si>
    <t>INC038</t>
  </si>
  <si>
    <t>Nework connecitivity issues at Castle Donnintong DC</t>
  </si>
  <si>
    <t>Potential impact to DC operation</t>
  </si>
  <si>
    <t>22/05 - 07:27 For Castle Donington also, Site had confirmed at 4.16 AM that they were able to connect via LAN and Wifi services. So you can include this in your updates
21/05 - 21:55 The network connectivity issue started once the CHG63 was initiated and its expected resolve once the change is complete, awaiting further updates</t>
  </si>
  <si>
    <t>INC039</t>
  </si>
  <si>
    <t>Workstations/ Store Workstations following AD takeover were offline</t>
  </si>
  <si>
    <t>Store colleagues were unable to print ECS tickets at stores impacting the store operations.</t>
  </si>
  <si>
    <t>08:00 - Retail service lead has confirmed that the issue has been resolved. Now the workstations are online and functioning.
06:00 - status not known - checks being done. feedback form rachel is that this is not a priority and Ok if they have to wait for 2 days
06:30 - Conflict of updates, need a steer on the status after the checks</t>
  </si>
  <si>
    <t>INC040</t>
  </si>
  <si>
    <t>Sterling Application is down at Ollerton DC site</t>
  </si>
  <si>
    <t>Ollerton DC colleagues are unable to process refunds for online orders
No impact to contact center at Cape Town, South Africa
RCS Chester Contact center are not using the Sterling OMS application for the last 3 weeks.</t>
  </si>
  <si>
    <t>30/05 - OMS application is accessible at Ollerton DC since 27th, 07:30. However, we are yet to understand what actions were taken to resolve the issue.
24/04 - Not started due to AD resource constraints. INC44 is higher priority.
22/05: Ollerton DC colleagues are unable to access Sterling OMS from 21/05 @ 21:00. OMS not accessible after the AD change and this has been informed in the AD Command and Control bridge</t>
  </si>
  <si>
    <t>INC041</t>
  </si>
  <si>
    <t>PIM Application inaccessible.</t>
  </si>
  <si>
    <t>Business colleagues and support teams are unable to access the workbench or WebUI, which is preventing us from making changes to product information online and from continuing progress on the workstream to bring back a subset of products online.</t>
  </si>
  <si>
    <t>04/06 - Received confirmation from Adrian Carvalho that PIM application access issues are now resolved across SP, Waterside &amp; TCS India offices.
03/06 - AD team have now created a change to amend the exisiting firewall rule to fix the issue. Change no:227. ETA 04/June.
24/05 - Not started due to AD resource constraints. INC44 is higher priority.
23/05 - 09:00 - Follow up to be done with AD team for the latest update
22/05 - 14:58: The incident is highlighted to AD team (Bhupi) to have this issue highlighted in C&amp;C call. The application still inacessible
23/05 - 9:40- passed on information to AD team (Bhupi), he comfirmed that this would be mentioned on the C&amp;C call today.</t>
  </si>
  <si>
    <t>CHG227</t>
  </si>
  <si>
    <t>INC042</t>
  </si>
  <si>
    <t>Issues with rebooting Store Tills across the estate</t>
  </si>
  <si>
    <t>Store colleagues can manually reboot the tills however, our ability to use MRS systemic reboot has been removed because MECM is down. Therefore, we are unable to accurately replay missing sales from tills to POS Beanstore.</t>
  </si>
  <si>
    <t>25/06
12:00 - POS team could see further increase in the number of MRS till reboots and although we have minimal issue observed, this will be picked up outside the incident. Received confirmation from Seevasurath Sivaratnam
24/06 07:19 - From a POS perspective, the scheduled store tills rebooting activity is being monitored. No further issues reported at hypercare till date.
23/06 12:00 - From POS side, we have seen further increase in the MRS (Managed Reboot System) till reboot stats, this continues to be under monitoring with final confirmation to be received on 25th June after the scheduled 4am MRS reboot upon completeion of CHG476 on 24th June.
20/06
11:22 - Initial stats look positive from POS and the number of MRS reboots across the store tills have increased. This will now be under monitoring until the completion of CHG476 and once POS confirms the successful MRS reboot across all store tills, this incidrnt will be resolved. Next update on 25th June as the MRS reboot takes place at 4am every morning.
7.35 : Ayo confirmed NW Chnages have been completed for all SDWAN stores, and further implementation will continue for NONSDWAN stores. Next update on Network implementation for non SDWAN stores on 24th June. However, MIM will validate with POS team on store tills reboot by 12:00.
18/06 -GK 17:10. Nick Watson confirmed that Network change is complete and validation is in progress. Looking positive with 10% Crowdstrike deployed to workstations (this is as expected, as the workstations will either be in sleep mode or powered off outside store trading). Next update: 19/06, 15:00
(SR) -
15:00 - CHG476: MECM/Carbon Black - Ports opening and Crowdstrike deployment to all stores. 18.06.25 15.00 - 24.06.25 11.00 - conditional approval, infra yet to approve. This change will go in phases, We need to chase the Service Leads to get the further updates on a daily basis. Next update on 19/06
10:45 - The outcome of the meeting with Juniper team is that a Juniper resource has been prioritised for CHG476 today. The Juniper team will finalise their implementation plan to be presented at the 2pm CAB after which they will proceed with the implementation.
(SR) - CHG476 planned for 17/06 to 19/06, was to address store tills configuration with the initial implemenation scheduled for 11 stores on 17/06. However, the change did not receive approval as planned due to a juniper related issue. Awaiting next steps following a discussion with the juniper team scheduled for 9.00am today (18/06).
17/06 - CHG476 (CAB planned for 18th Jun CAB meeting) is currently in planning phase to resolve the MECM issue at stores. The change is planned for 3 days - starting with 11 stores today, SDWAN store son 18th and Non SDWAN stores on 19th. Next update on 19th June
15/06 - Network team is covering the fix as part of Carbonblack and MECM projects. No ETA on the resolution timelines. To be discussed with Stuart Eames. Next update: 17/06.
13/06 - No further update recieved.
11/06 - No further update recieved. MIM team to follow up with POS team for further updates.
09/06- MRS recovery now depends on full MECM recovery, which will be picked on network prioritization (PC: Shikhar Khanna)
06/06 -
08:00 - Stuart Eames confirmed that POS team are working on the MECM issue
17:00 - This is now tied to MRS recovery enabled through Full MECM recovery which is based on the network prioritization
05/06 -
14:00 - MIM team spoke to Stuart Eames and received an update that the issue with MECM after CHG283 needs network prioritisation, awaiting further info from Stuart. Next update: 06/06.
08:45 - CHG283 is partially completed with successful completion of Y account. However, issues identified with domain joining and therefore, it requires further review and go through 10am CAB to resume the change.
04/06 - There is a change being implemented CHG283 to enable MECM access planned between 04/06 15:00 and 23:59 Once change is completed, check with Valli on the store validations.
03/06-There is an issue with MECM which is currently impacting the MRS reboot of tills - being worked upon by POS Team. Stuart Eames to provide an update on 04/06
01/06 - This is awaiting network team, and they are prioritizing online activity so no date known for when this will be picked up
31/05 - Network team is currently prioritizing online related changes, hence this still is deprioritised
30/05 - We need network assistance to fix the MECM issue, however, this is currently deprioritised by network team - requires prioritisation
29/05 - The AD block was removed to establish connectivity between store tills &amp; AD. There is an additional step required to allow JMX ports which could potentially fix the till reboot issue.
24/05 -
18:00 - With the temporary workaround (Isolate the AD from store tills) team were able to reboot the tills across all stores except Heathrow T5 and Reading (Test Stores). As a permanent fix, AD team is planning to fix the DNS resolution issue with device trusts. The potential fix is to disjoin and rejoin the store tills from the AD. Detailed plan is being worked out by AD team involving Issue scope assessment, Test and execute the fix across all store tills.
Though the POS center is back online, We need the AD team to investigate on the Problematic Y account responsible for autologon, based on the validations - AD unblocking will be done. POC: Retail team to co-ordinate with AD team.</t>
  </si>
  <si>
    <t>CHG476</t>
  </si>
  <si>
    <t>INC043</t>
  </si>
  <si>
    <t>Online Website Login Issue - Due to AD takeover change</t>
  </si>
  <si>
    <t>customers experiencing access issues to their basket pages, along with various errors across other domains, myaccount, sparks on Mobile apps and Browser.
Web: Login failing for UK and IE, Myaccount and Sparks inaccessible for UK and IE.
Mobile App: Customers can login, but other pages will be in-accessible.
The duration of the poor customer experience on both the website and app was approximately 4 hours and 15 minutes.</t>
  </si>
  <si>
    <t>Resolution: During the Active Directory (AD) change, a Y-account (part of the DNS admin group) with elevated privileges crucial for establishing the connection between AD services and Infoblox , was inadvertently removed. After re-enabling access to the Y-account, all previously failed services resumed functioning.
INC 43: 23/05:
00:30 - Post the access to the Y account, the functionalities worked as expected.
22/05:
21:40 - Facilitated Network workstream lead Ayo and TCS network into the investigation call.
21:21
21:21 - We are currently experiencing login errors since 20:11, which are affecting customers' access to their basket pages, along with various errors across other domains. Our initial investigation indicates that WCS is unable to resolve the host for these requests, which are essential for authorization. Incident has been raised in D&amp;T incident channel.. We are in an internal meeting bridge for investigation and next steps.</t>
  </si>
  <si>
    <t>Steve Warren</t>
  </si>
  <si>
    <t>INC044</t>
  </si>
  <si>
    <t>Bra Fit service unavailable on M&amp;S.com website</t>
  </si>
  <si>
    <t>Customers are unable to book Bra Fit appointments on the M&amp;S website resulting in poor customer experience</t>
  </si>
  <si>
    <t>02/06- this incident is resolved with a workaround- no resilence built in yet, hence the status 'being monitored'
01/06 - Same status no issues reported to date since temp fix
27/05 - AD team yet to prioritise the permanent fix.
26/05 - Holding page has been removed and the service is now available to customers. Fix applied ,Out of the 3 Infoblox systems, only one is currently operational, and the appointment service has been redirected to this working instance. Since minimal traffic is expected, the team believes this setup will suffice for now while the permanent fix is being addressed. The incident will remain active and will be monitored whilst the temp fix is in place
25/05 - 22:36 - Team to reconvene at 9am UK hrs to troubleshoot the issue
25/05 - 13:53 - Issue reopened. Being worked upon by AD, Cloud and Appointments teams. Although we resolved the LDAP failure with the workaround, intermittent issues were observed with the Bra-fit service, we have confirmed a similar issue with DNS resolution of Location services through Infoblox to AD.
This needs a wider discussion to fix - therefore, to improve the customer experience, as the issue is intermittent at the moment, the 503 error will be directed to the holding page until we have a permanent fix - this is agreed with Steve Warren. ETA - TBC (The engineer is travelling at the moment)
25/05 - 11:50 - Issue is resolved. It appears that Nexus has some compatibility issue with the new AD which resulted in LDAP failures while connecting to AD - could be due to legacy Nexus or security hardening introduced as part of AD change. As a workaround, Cloud team has locally created the appointments app Y account on the Nexus to bypass the LDAP connections to AD which has restored Bra-fit services. Akamai holding message was removed.
24/05 18:00 -As issue has been identified with the Nexus repository connection to AD, caused by a DNS resolution problem. The plan is to log in to the Nexus admin console and verify whether it is currently pointing to the new AD. If it is not, team has to update the configuration to point to the new AD and check if the services are restored.
Application &amp; AD team while investigating have identified an issue with the Nexus Repository and it warrants a Y account password reset to resolve the issue. AD team are currently working to investigate further before deciding on Y account password reset.
11:02 - Customers are unable to use BraFit application probably due to Y account issues. Stores were not impacted as they don't have this application on premise. Issue has been highlighted by Bhupi in the C&amp;C Bridge
10:58- Reported to AD team (Bhupi), he confirmed that it's being looked at.
25/05 07:11- There is an holding page to inform customers that the site is unavailable</t>
  </si>
  <si>
    <t>INC045</t>
  </si>
  <si>
    <t>Store User Manager application inaccessible across all stores</t>
  </si>
  <si>
    <t>Store Admins are unable to manage colleague profiles for both and new existing colleagues. New and Existing Store Colleagues will be unable to perform their BAU activities [ inaccessible for 3 weeks ]if their accounts are not managed by the central team</t>
  </si>
  <si>
    <t>01/06 - No new udpate same status as yesterday
31/05 - User manager is available after CHG166, however, as the holding page is still on and a date needs to be agreed to remove that for store managers to be using the application as BAU.
30/05 - Duane Bergh confirmed that the issue is resolved. Need a final confirmation from the application team.
28/05 - CHG166 is in progress, technical implementation is completed, require confirmation from Scot Hill on the completion
24/05 - 8:00- Network team will own the prioritisation of this issue and keep us updated.
14:50 Got in touch with Rajamani P who updated that Network team are yet to prioritize this issue
12:30 - Issue has been escalated to Andy , Safira who had asked Srinivas Narulu to join the hypercare bridge and escalate this issue. As this issue is ongoing for the past 3 weeks , issue highlighted with Network workstream lead Michele Quatela where in the incident has to be prioritized.
11:49 Michele (Network PM) shared Network bridge for Srini to join to further discuss this issue to know if it's AD related.</t>
  </si>
  <si>
    <t>CHG166</t>
  </si>
  <si>
    <t>Srinivas Narula</t>
  </si>
  <si>
    <t>INC046</t>
  </si>
  <si>
    <t>Issues with Gift card top up &amp; redemption on the store tills</t>
  </si>
  <si>
    <t>Customers were unable to top up or redeem the gift cards at stores - poor customer experience</t>
  </si>
  <si>
    <t>24/05 - As a workaround, POS team have bypassed the Azure DNS and have updated the IP address in the host file of the POS trade server to resolve the issue. AD Team are investigating the DNS resolution issue.</t>
  </si>
  <si>
    <t>INC047</t>
  </si>
  <si>
    <t>Sparks Offers not working on the tills</t>
  </si>
  <si>
    <t>Customers unable to redeem sparks offers on the store tills - poor customer experience. Staff discounts are working as expected</t>
  </si>
  <si>
    <t>09/06 - No open issues related to password reset across MK and Bradford Foods. Nanda working with Susan Reid for password resets across C&amp;H DCs (95% completed). Next follow up, COB today
06/06 - No open issues related to password resets across MK and Bradford Foods. Nanda working with Suzanne Reid for password resets across C&amp;H DCs - 90% - 95% complete.
04/06 - 90% of passwords have been reset, remaining being progressed by Suzie Reid.
01/06 - Need update on status of reset if available
28/05 : 08:30 - Some colleagues who were able to reset their password successfully through SSPR (self service password reset ). We are ascertaining the number of colleagues who have not registered to the SSPR portal would require their password to be reset. Once the list is ready, AD team will leverage dedicated bridges to facilitate the password reset for the impacted colleagues. Awaiting updates.</t>
  </si>
  <si>
    <t>INC048</t>
  </si>
  <si>
    <t>Lay Away and Recall functionality not working on tills (not critical)</t>
  </si>
  <si>
    <t>Store colleagues were unable to redirect customers to another till with payment issues on one till - poor customer experience.</t>
  </si>
  <si>
    <t>24/05 - It does not seem to be a genuine incident - as we can replicate and confirm that the recall is working as expected. Multiple txns were tests and were successful. Once the backlog sales messages are processed in POS, all recalls will be working across all stores.</t>
  </si>
  <si>
    <t>INC049</t>
  </si>
  <si>
    <t>DDS (Data Distribution System) connections not working from POS to tills</t>
  </si>
  <si>
    <t>Price Promotion, product changes, password changes on the POS centre will not flow to the tills.</t>
  </si>
  <si>
    <t>25/05 - An out of sequence issue was identified within POS which was resolved and a restart of DDS service was performed to restore services. Note: This incident is not related to AD change</t>
  </si>
  <si>
    <t>INC050</t>
  </si>
  <si>
    <t>POS Sales data understated for 24/05</t>
  </si>
  <si>
    <t>Understated sales data will be sent to Relex impacting overnight Foods ordering &amp; allocations. Foods Analytics reporting is also impacted</t>
  </si>
  <si>
    <t>13/06
Seeva (POS) team has confirmed that we have successfully replayed 99.8k transactions. Remaining.2% (Neglligible) could not be processed the file has been overwritten in the tills. Stuart Eames is happy to resolve the incident
12/06
13:00 - For 23/05, POS team have successfully recovered 8,500 transactions, reducing the missing count to just 49. This represents a recovery rate of approximately 99.4% .
For 24/05, Out of 650,000 total transactions, only 1,815 transactions remain to be recovered. This represents a recovery rate of approximately 99.7% , and we are actively replaying the remaining transactions.
We will continue to monitor and provide further updates as the process progresses. Next update - 12:00, 13/06
11/06 -
10:45 - There are currently 3.9k transactions pending to be replayed for 39 tills across 20 stores. A comms were sent to these stores to reboot the tills. Once the tills are rebooted, POS team will be able to replay the transactions. Next update: 16:00, 11/06
08:30 - For the problematic 39 tills, the VLAN has been changed from VLAN 101 to VLAN 102 via CHG 375, we await final confirmation from the POS team on the pending transactions.
10/06
15:20 - An Ecab is being set to present the change in the CAB before implementation.
12:30 - POS Team have spoken to Network team and the solution provided is to conver the 39 tills on VLAN 101 to VLAN 102, reboot them and try replaying the missing sales. POS team are now testing on one tills and post successful replay this will be done for all 39 tills. Louise Lunt is aware and a change will be raised.
11:00 - Currently there are 4.2k transactions pending to be replayed, POS team have confirmed the pending tills are on VLAN101 and we need to open the JMX port to allow the message replays. POS team to liaise with Network team to open the JMX ports
09/06 : 5k transaction are still pending
09/06: a) Non-SDWAN stores: 99.4% of missing transactions replayed. 4 tills remain; stores advised to reboot for completion. (Awaiting further information)
b) SDWAN stores: ~10k transactions pending for 23/05 for which the transaction replay will be performed today (09/06) . For 24/05 missing sale – We have almost caught-up, however few pending transactions will be replayed as part of the BAU. Next update from Thomas Grigg on 9th June.
06/06:
11:30 - a) Non SDWAN stores - Almost 99.4% missing transactions have been replayed by POS team. There are 4 tills which contribute to the 0.6% and stores have been advised to reboot the tills to allow the replay of transactions.
b)SDWAN stores - Roughly, there are 40k transactions left to replay, however, we await confirmation on successful reboot of store tills and the progress of replaying the remaining transactions will continue over the weekend. Next update from Thomas Grigg on 9th June
08:30 AK. (a) Non-SDWAN stores - CHG313 has been completed successfully, initial validations completed by the POS team and will start to replay the missing transactions. (b) SDWAN stores - Comms sent to 300+ stores and they are expected to reboot the tills by EOD 06/06 to allow POS colleagues to replay the missing transactions.
05/06
15:20 - NONSDWAN : CHG313 raised to allow JMX ports - network implementation has commenced.
SDWAN : Comms sent to 300+ stores and they are expected to reboot the tills by 6th June to allow POS colleagues to replay the missing transactions.
13:00 - NONSDWAN : CHG313 raised to allow JMX ports - to be presented in 2pm CAB.
SDWAN : Comms sent to 300+ stores and they are expected to reboot the tills by 6th June to allow POS colleagues to replay the missing transactions.
08:40 - NON SDWAN : The change implementation plan has been approved by DA, to be presented in either 10am/2pm CAB after securing relevant approvals.
SDWAN - Comms sent to 300+ stores and they are expected to reboot the tills by 6th June to allow POS colleagues to replay the missing transactions.
04/06
17:00 - In terms of replaying missing transactions, we are yet to replay 80k transactions (out of 600k), There are 2 actions to allow successful replay of transactions - a) CHG to be raised to allow JMX ports for NON SDWAN stores b) Comms to stores to manually reboot tills for SDWAN stores. Pending update for tomorrow.
07:25 - Implementation plan under review today which may be submitted for CAB approval. The resolution is also expected to be implemented upon today based on the CAB outcome. In parallel team is working on a workaround to replay the missing transactions through scheduled jobs. Currently missing transactions for 24th stands at 81.2k(down from original 600k+ count) and POS team is working on republishing them
03/06 - The network team have opened JMX port 9786 and tested at a pilot store where in all transactions are replayed successfully. The team is in the process of opening a CR to roll this out to all non SD WAN stores.
Recovery is based on the JMX ports need to be enabled. Today we have got a few missing messages that were replayed - Currently the missing transactions for 24th stands at 94k(down from original 600k+ count).
01/06 - Same update as 30th
30/05 09:55 To resolve the issue, POS colleagues were provided with OWB access at SP and tills to AD connectivity was established. In addition, a JMX 9876 port was allowed for SDWAN stores, we need confirmation from network team if the JMX port has been allowed for NONSDWAN stores. POS team are continuing to replay the missing sales where possible (136k out of 517k replayed). To accurately replay missing sales, we need to fix INC42 and allow JMX ports - which requires prioritisation from network team.
29/05 16:34 - Out of 517k missing sales transactions, 163k transactions have been replayed across 466 SDWAN stores. The pending issues which are restricting the access to the full fledged replay are allowing JMX port for NONSDWAN stores by Network team and MRS issue within POS impacting the systemic reboot of store tills and therefore, the store tills are not connecting to AD (Change is not getting reflected). We are awaiting Network &amp; AD resource to investigate and plan further.
28/05 - All stores (SDWAN &amp; NONSDWAN) are now connected to AD. The missing sales are being replayed by the POS team, ETA - 30/05
27/05 - 17:00 - AD connections have been restored for SD WAN and non SD WAN store Tills through CHG165 and CHG162.
26/05 - 19:00 - CHG160 was implemented to permit Uxbridge to connect to AD for authentication and same was completed successfully at 08:26. Further changes to be planned to be implemented across all stores in the estate tomorrow. Awaiting further updates from Network Command Center bridge. It has been verified that the data for 26th is also synced with POS Beanstore
13:00 By updating the firewall policy, the connection between AD and Tills were re established at Reading Store and the Till devices in Reading are getting authenticated. The next step is to do a sequenced implementation at Uxbridge this evening and the devices will be verified post implementation. Post which estate wide change will be planned. We will have a two POS engineers travelling to Reading store and Bracknell - to collect the tills logs. Based on which further investigations will be per
Based on which further investigations will be performed. Note: Relex can still use the last 3 weeks data as contingency for allocations as a workaround.
25/05 22:08 Its confirmed that the sales data for 25th which is sent to BEAM and further to Relex has the correct sales data. No further impact expected. However , issue with OWB unable to push data from Tills to POS Beanstore is still unresolved . The networks team have opened up the relevant port (9876) and we can see traffic to the till, but we get a timeout error on the server, and we see no traffic back from the till. Hence an engineer is going to Heathrow till to collect logs for further investigation. The networks team have disable the bi-directional rule for now( as not part of change ), so it’s just uni-directional traffic that’s allowed.
21:28 Network team have enabled bi-directional traffic , but the situation with the issue still remains. Jill advised someone to join the call for the POS issue
19:28 Change from network team was successful. still troubleshooting the application accessibility as the OWB is still not able to push the sales data
19:00 Teams have access to OWB console from SP after CHG156 which was approved via ECAB , but when they tried to re-publish the sales data for 1 store , it failed. On further investigation , it was identified for a need to enable port JMX9876 which was disabled as part of Azure hardening done last week ( probable cause ). Team have submitted CHG157 to ECAB to enable JMX9876 on both Fortinet and Juniper firewalls and same has been approved for SDWAN stores . Implementation in progress</t>
  </si>
  <si>
    <t>INC051</t>
  </si>
  <si>
    <t>Store Tills going "Offline" intermittently to POS Beanstore</t>
  </si>
  <si>
    <t>Tills going offline intermittently impacting store transactions not getting updated to the POS Central server.</t>
  </si>
  <si>
    <t>03/06 - Agreed with Stuart Eames to resolve this incident as INC 60 is open to triage the store server DNS connection issue.
01/06 - Awaiting prioritsation as team working on online
29/05 - There have been no further occurrences of intermittent store tills offline scenarios, however, POS team confirmed that the DNS issue at Uxbridge store servers is still persistent, therefore, we are awaiting a network &amp; AD resource to start traiging the issue.
27/05 : 20:34 - Issue was reported at 16:30 and the tills came online at 17:45 . Initial investigations point to Tills bypassing local proxy servers and attempting direct connections to the POS central server. Due to capacity limitations, the central server was unable to handle the volume of requests prompting till reboots. Post reboot , tills still connected directly to the POS Central server instead of to the store proxy server.
On further investigations from the FortiNet firewall on the Uxbridge store , we could see tills still being connected to the POS Central server. Seeva from the POS team will visit the store in person tomorrow to check on the store server. Pending updates tomorrow. Currently the issue has auto resolved.</t>
  </si>
  <si>
    <t>INC052</t>
  </si>
  <si>
    <t>Store Tills offline to POS central Beanstore from 01.25am</t>
  </si>
  <si>
    <t>As the store tills are offline to POS beanstores, gift card transactions. Sparks promotions on the tills are impacted.
Additionally, sales message flow from tills to POS beanstore are also impacted</t>
  </si>
  <si>
    <t>28/05 - Store tills were offline to POS centre as the POS IIS servers being down. This was caused due to 2 out of 4 IIS servers being down last evening, and as the POS team had been replaying missing sales messages for stores (INC50) resulting in the remaining IIS servers to go down causing the issue. Due to the password reset activity, the POS colleagues lost their access to POS trade servers which caused the delay in identifying and resolving the issue.
It has been advised to ensure the presence of AD resource in SP MH2 during Y account password reset to ensure no impact on POS application</t>
  </si>
  <si>
    <t>POS &amp; AD</t>
  </si>
  <si>
    <t>INC053</t>
  </si>
  <si>
    <t>Offshore colleagues are unable to reset their password through the SSPR tool</t>
  </si>
  <si>
    <t>Colleagues are unable to login to M&amp;S accounts impacting their daily activities.</t>
  </si>
  <si>
    <t>10/06 - Infosec approval has been received and for the list of 200+ accounts that were impacted/disabled due to the AD change activity - the relevant data required for passwrd reset has been shared with Ramesh. Going forward any colleagues reporting issues with Passwrd from Offshore, should be directed to reach-out to their respective line manager's and they are expected to reachout to Ramesh to get their accounts sorted.
06/06 -Suzanne Reid is compiling the user list and coordinating with Ramesh Natarajan on the process. Approvals are currently pending with Infosec. Steve Cottrell will be reviewing the process moving forward, and Infosec will define the permissible actions.
05/06 - This incident recovery is yet to be prioritized
03/06 - The list was collated and shared to Alison. This is now with Suzie Reid to priortise the AD password reset.
01/06- Password reset activity is being prioritized for UK based resources and then they will be looked for offshore colleagues. This is awaiting prioritisation by AD team
29/05 - Sunil updated that offshore needs to wait for prioritization.
28/05 -
12:30 - Sunil M shared the names with Savio. He will share to Alison for action.
03:30 - We are yet to define a process to reset the password for the impacted colleagues</t>
  </si>
  <si>
    <t>Savio Carvalho</t>
  </si>
  <si>
    <t>INC054</t>
  </si>
  <si>
    <t>DC colleagues unable to reset their password across Foods Bradford, Milton Keynes and for C&amp;H - Stoke, Hemel and Welham Green DCs</t>
  </si>
  <si>
    <t>Colleagues are unable to access Blue Yonder WMS system impacting transport planning activities. Also colleagues are unable to access shared drives where the planning sheet resides</t>
  </si>
  <si>
    <t>13/06 -
15:00 - We have received confirmation that colleague's password have been reset. There are 15+ colleagues who requires P id creation which will be addressed outside the incident. Therefore, the incident is being closed.
09:00 - Nandakumar advised 20+ users pending to have there passwords reset, which will be performed by Suzanne Reid (AD team). Once the password have been reset, the incident can be resolved. Awaiting update ETA 14/06. 11:00.
11/06 - MIM team is following up with Nandakumar Sivalingam on the pending password resets for C&amp;H DCs - in collaboration with AD team.
09/06 - No open issues related to password reset across MK and Bradford Foods. Nanda working with Susan Reid for password resets across C&amp;H DCs (95% completed). Next follow up, COB today
06/06 - No open issues related to password resets across MK and Bradford Foods. Nanda working with Suzanne Reid for password resets across C&amp;H DCs - 90% - 95% complete.
04/06 - 90% of passwords have been reset, remaining being progressed by Suzie Reid.
01/06 - Need update on status of reset if available
28/05 : 08:30 - Some colleagues who were able to reset their password successfully through SSPR (self service password reset ). We are ascertaining the number of colleagues who have not registered to the SSPR portal would require their password to be reset. Once the list is ready, AD team will leverage dedicated bridges to facilitate the password reset for the impacted colleagues. Awaiting updates.</t>
  </si>
  <si>
    <t>INC055</t>
  </si>
  <si>
    <t>Castle Donington IT team have lost admin access to reset password.</t>
  </si>
  <si>
    <t>Inconvenience to DC operators as the IT team are unable to reset password impacting operational activities. There are 50 DC operators who are impacted and therefore unable to perform DC operations.</t>
  </si>
  <si>
    <t>29/05: Admin access was restored by Ad team.
28/05 - Out of 4 IT Team members, the password has been recovered for one of the team member. Work is in progress to recover the remaining password and in parallel the password recovery activities for users are in progress</t>
  </si>
  <si>
    <t>INC056</t>
  </si>
  <si>
    <t>Welham Green M&amp;S partner wifi has stopped working from 28/05</t>
  </si>
  <si>
    <t>This is preventing users from connecting to the network which is required for the manual (Excel based) logistics operation</t>
  </si>
  <si>
    <t>29/05 No action was required to fix, there was a delay in syncing password.
we know Partner won't work until PW reset. Can we find some onsite partners who have performed a PW reset to confirm if successful or not
11:13 - Network team confirmed that 72 DC colleagues are already connected to M&amp;S Partner Wifi – passwords have been reset and it is taking time to Sync.
10:48 - Working with Network workstream lead to identify a resource to triage</t>
  </si>
  <si>
    <t>INC057</t>
  </si>
  <si>
    <t>Store tills offline to POS Beanstore between 28/05, 19:25 and 21:32 (CHG190)</t>
  </si>
  <si>
    <t>Cannot redeem Gift Cards and Credit Vouchers on tills, Unable to access POS Backoffice for till password resets, No Sales transactions to the POS Beanstore server and hence not sent to the downstream systems (Beam, Relex etc)</t>
  </si>
  <si>
    <t>29/05: CHG 190 - Change was to add 2 more Domain Controllers (1 in Stockley and 1 in Swindon) into the VIP (Load Balancer) as there is only one Domain Controller in service at Swindon Data Centre. This change was a pre-requisite to reboot MNS UK Domain Controllers to enable Entra Password sync (CHG 193) to ensure availability/resilience while the Domain Controllers are being rebooted. CHG 190 was implemented between 17:30 and 19:30 and was reverted at 21:32 to fix the store tills offline issue</t>
  </si>
  <si>
    <t>CHG63 (AD)
CHG190</t>
  </si>
  <si>
    <t>INC058</t>
  </si>
  <si>
    <t>HR colleagues lost access to G drives (Google Drive) to upload colleague payroll files</t>
  </si>
  <si>
    <t>HR</t>
  </si>
  <si>
    <t>Impacts payroll processing resulting in a risk of store colleagues not being paid in a timely manner.</t>
  </si>
  <si>
    <t>29/05 15:32 - All 13 colleagues have access to the google drive now.
29/05 - Network investigations have confirmed the Google Drive URL was blocked by Infosec due to security reasons last week. There is a process set up owned by Infosec which involved a form submisson and contact Roy Dsouza to expedite the request. Infosec are already fixing forward the issue upon submisson of the form. For this issue, we have escalated to Roy and it is currently being looked at.</t>
  </si>
  <si>
    <t>Infosec</t>
  </si>
  <si>
    <t>Steve Fearn</t>
  </si>
  <si>
    <t>INC059</t>
  </si>
  <si>
    <t>Outlet Distribution Center - RDTs are not able to connect to WMS application.</t>
  </si>
  <si>
    <t>Outlets Distributional Centre ( Peterborough) is not able to access the WMS application using their handheld devices (RDT) hence their regular DC operation(picking, packing, dispatch) are getting impacted.</t>
  </si>
  <si>
    <t>02 /06 - Resolved, confimed by user that the change was successfull
The implementation has gone in. But UAT testing to confirm that the change has fixed the issue is still ongoing. Should know in 30 minutes. But the network change was successful. Awaiting user confirmation.
02/06: Awaiting confirmation of network design between GXO servers &amp; M&amp;S network for infosec approval. Confirmation from CMT that this incident needs to be prioritised support. Network team to share change designs once prioirtised. Ian Kirk team to support with network account changes
02/06 - Though the WMS servers are operational at the site, the application servers are not accessible by the WMS IT team preventing our ability to triage the incident further. Richard burrows and GXO has been appraised on the same and decisions are to be made today on the next steps for IT handover. Once IT team gets the access to the servers, further troubleshooting will be performed on the RDT connectivity and repricing label printing issue to derive a fix.
01/06 - Web-version of WMS is accessible via the desktops is working. The latest update on Friday was that Dinesh was going to Stockley Park and the outcome was that they don't believe this is a network issue. this now needs to be investigated by the application teams but they don't have access to the servers and is now awaiting prioritisation for site recovered. They have a manual workaround they are using for functions they cant do in the web version .
30/05 11:38 Dc reported issued at 6AM. Network Health checks have been carried out by TCS &amp; GXO network teams-- looks good.
the RDT daemons were restarted by the DC admin user which did not resolve the issue.
Note : The RDTs can connect to NW but not to WMS application. Web-version of WMS is accessible via the desktops.
WMS application team can not support the troubleshooting as the application servers are not accessible.
DC finishes today at 2:30pm and the next shift starts at 2:30pm on Sunday 01/06. DC colleagues will revert to manual ways of working till this issue is fixed. M&amp;S C&amp;H LT has been made aware.
30/05 09:52 Being triaged with network &amp; WMS team in a MIM bridge
30/05 - At the Outlet DC - Peterborough, handheld (RDT) devices are unable to connect to the WMS application, disrupting core operations such as picking, packing, and dispatch. Despite successful network health checks by TCS and GXO teams and a restart of RDT daemons by the DC admin, the issue persists. While RDTs can access the network, they cannot reach the WMS application, though the web version remains accessible via desktops. The WMS application team is unable to assist as the application s</t>
  </si>
  <si>
    <t>Nandakumar Sivalingam / Nicole Creddon</t>
  </si>
  <si>
    <t>INC060</t>
  </si>
  <si>
    <t>Store Servers are not connecting to domain controllers</t>
  </si>
  <si>
    <t>Potential risk to store tills going offline to POS beanstore centre impacting gift cards, sparks transactions and flow of sales messages from the tills.</t>
  </si>
  <si>
    <r>
      <rPr>
        <sz val="10"/>
        <color rgb="FF000000"/>
        <rFont val="Aptos Narrow"/>
        <family val="2"/>
        <scheme val="minor"/>
      </rPr>
      <t xml:space="preserve">08/08 - A fresh round of validations were performed this morning and store servers could now connect to all the domain controllers after opening the port by Network team under CHG1618. Issue confirmed to have been resolved.
07/08 - Through validations, some issues have been identified and this is currently being triaged by Network team. Next update at 17:00 on 08/08
06/08 - 
17:20 - Validations continue by the stores team and we are awating a further update by 16:00 on 07/08
09:00 - CHG1618 was impemented by the Juniper team and validations are being performed to confirm if the change is successful. Next update on 17:00.
05/08- 
11:00 - CHG1618 was approved in CAB and the implementation window is between 12:00 and 17:00. Post validation confirmation to be provided by 06/08 16:00 [Next update at 06/08 16:00]
09:30 - CHG1618 (Communication from SDWAN stores towards updated LDAP-Domain Controllers) will be presented in 10:00 CAB. </t>
    </r>
    <r>
      <rPr>
        <b/>
        <sz val="10"/>
        <color rgb="FF000000"/>
        <rFont val="Aptos Narrow"/>
        <family val="2"/>
        <scheme val="minor"/>
      </rPr>
      <t xml:space="preserve">Next update at 13:00 on 06/08.
</t>
    </r>
    <r>
      <rPr>
        <sz val="10"/>
        <color rgb="FF000000"/>
        <rFont val="Aptos Narrow"/>
        <family val="2"/>
        <scheme val="minor"/>
      </rPr>
      <t xml:space="preserve">
04/08 - CHG1618 will be presented in either the 10:00 or 14:00 CAB on 05/08 and the implementation window will end at 17:00. Next update at 13:00 on 06/08.
01/08 - Ana Pedrosa confirmed that CHG1618 for communication from SDWAN stores towards updated LDAP-Domain Controllers raised. Still waiting on Design Approval. Will go to 2 PM CAB on 04/08, if the design approval is received by today.</t>
    </r>
    <r>
      <rPr>
        <b/>
        <sz val="10"/>
        <color rgb="FF000000"/>
        <rFont val="Aptos Narrow"/>
        <family val="2"/>
        <scheme val="minor"/>
      </rPr>
      <t xml:space="preserve"> </t>
    </r>
    <r>
      <rPr>
        <sz val="10"/>
        <color rgb="FF000000"/>
        <rFont val="Aptos Narrow"/>
        <family val="2"/>
        <scheme val="minor"/>
      </rPr>
      <t xml:space="preserve">[Next update : 05/08 15:00]
31/07 - Ana Pedrosa confirmed that CHG1618 for communication from SDWAN stores towards updated LDAP-Domain Controllers raised. 
Implementation window - 01/08 00.00 - 01/08 18:00
Engineer Details: Bala P (Network) &amp; Sarath (Juniper)
[Next update at 01/08 18:00]
</t>
    </r>
    <r>
      <rPr>
        <b/>
        <sz val="10"/>
        <color rgb="FF000000"/>
        <rFont val="Aptos Narrow"/>
        <family val="2"/>
        <scheme val="minor"/>
      </rPr>
      <t xml:space="preserve">
</t>
    </r>
    <r>
      <rPr>
        <sz val="10"/>
        <color rgb="FF000000"/>
        <rFont val="Aptos Narrow"/>
        <family val="2"/>
        <scheme val="minor"/>
      </rPr>
      <t>30/07  - Ana Pedrosa is the network PM who is currently working with Jun+[@[Latest Update/Actions]]iper to finalise the implementation plan before presenting in the CAB. Next update at 31/07 12:00
29/07 - We will be able to procure a dedicated Juniper resource to work on this tomorrow and do the implementation. Next update at 16:00, 30th July
28/07 -
17:00 - We identified that the Juniper configurations were missed in the implementation plan, therefore, this requires a new change which will be worked upon by Juniper nd Network PM by tomorrow. Next update at 16:00 on 29th July.
 12:00 - We are awaiting a further update from Network team on Juniper involvement. Next update at 18:00.
25/07
17:00: Alex Williams - Network PM is yet to secure a Juniper resource to investigate the issue. Next update on 28th July, 12:00.
14:00 - We have validated the network rules/port/policies on the FortiGate and no issues are observed. We are further validating the rule policies witin Juniper firewall to identify the issue. Next update at 17:00.
12:30 - The issue that we understood is that the Retail team can connect to one Domain controller but not the other 3. Our network investigations confirmed that the config is enabled , however, further validations are required on the Juniper side which is ongoing. We would not require any change extension or new change as the implementation plan is correct and approved by relevant parties. Next update at 16:00.
10:44 - Through validations, we identified that some discrepancies, therefore, have been agreed to extend the change window to accommodate further changes. Next update at 16:00, 25th July
24/07 -
16:30 - CHG1280 is completed successfully, the retail team are validating the services and we will receive a further update by 18:00. Next update on 28th July, 12:00
14:20 - The change is completed from network side, store infra teams will validate the success of the change and we will receive a further update by 15:30. Next update at 16:30.
13:30 The change window has now extended until 14:00 from 12:00 (24th July). Next update: 14:30.
09:30 - CHG1280 has commenced, the implementation is underway and we will receive a further update once the change has completed and validated. Next update at 13:00
23/07 -
17:00 - An ECAB was conducted and CHG1280 is now approved and the implementation window is between 09;00 and 12:00 on 24th July. Next update at 14:00 on 24th July
11:30 - CHG1280: Non-SDWAN access to cafeteria printing and LDAP Enablement. 23.07.25 15.00 - 23.07.25 18.00 has been raised, however, Juniper level implementation steps are still being finalised followed by which the approvals will be secured before presenting in the CAB. Next update at 17:00
22/07 -
17:00 - The requirements have been gathered and an implementation plan will be written by EOD today, Network PM is aiming to present the change in the CAB tomorrow. We will chase at 12:00 on 23rd July. Next update at 12:30 on 23rd July
12:45 - Network PM (Alex Williams) has confirmed that they are working on a plan and will provide a further update by 17:00. Next update at 17:00
21/07 - MIM have spoken to Alex Williams (covering in absence of Ana Pedrosa) to push forward the planning of changes required to fix the incident. Next update on 22nd July, 14:00
18/07 - The network work is ongoing as other prioritisation is currently being worked upon. Next update on 21st July, 14:00
17/07
17:25 - The current plan is to create a change to add VLANS that need access to main controler. by Network team however, the retail team needs to provide requiremennts and then Network resource to be allocated and progressed. Next update at 16:00, 18th July
11:30 - Ana Pedrose (Network PM) has scheduled a call with Stuart Eames (Retail) at 14:00 to work on the plan forward for INC60 and IN85. Next update at 16:00.
16/07 - There is plan being made to fix the issue, we need further details on the plan of implementation from Ana pedrosa. Next update at 17:00, 17/07
15/07 -
13:30 : NW team busy with P1/P2 next update 16:00, 17/07
Network team is currently working on this incident to draft an implementation plan and MIM will follow up with Ana Pedrosa (network PM) by 16th July, 12:00
09/07 - As the network teams are currently working on more critical items involving RDM, Travel Bureaus. there is currently no plan of resolution on this. And we will further follow this up on Monday. Next update at 14:00 on 15th July.
08/07 - There are further discussions happening with Retail and Network team, a plan is yet to be built to resolve the issue. Next update on 9th July, 16:00
07/07 - There is no significant update on this incident from network or RIT team, this requires further investigation. Next update on 9th July, 14:00
05/07 - As the network team are dealing with critical changes over the weekend involving CSSM and Castle Donington, there is no work done for INC60 and we will follow up with network team on Monday 12:00. Next update on 7th July, 13:00
03/07 - The network team are currently working on two critical requirements under INC151 (Bake Labels) and INC106 (Cafe tills VLAN issues) and the changes for these two incidents will be presented in the CAB this week. The implementation plan for INC60 will be written over the weekend and will be presented in the CAB on Monday, Next update on 7th July, 12:00
02/07 - The network team is currently working on a more priority issue with the F5s and this will be picked up tomorrow. ETA: 3rd July, 15:00
01/07 - 20:00 Network team have continued working with the InfoSec team and are looking at restricting access to the Active Directory (.AD) within the Virtual Local Area Network (VLAN). They will continue to validate with the Stores which VLANs are needed within the two domains.
30/06 -
17:00 - Direction from Infosec is to restrict access to AD per VLAN. Validating with Stores (Shyam) which VLANs are needed within the two domains. Next update at 17:00 on 1st July
28/06 - Due to limited network resources over the weekend, this incident will be picked up for further troubleshooting on 30th June. Next update : 30/06, 15:00
27/06 -
15:40 - The network team are aware of the fix, however, there are some further troubleshooting that are currently being performed before finalising the plan of action. Next update on 28th June, 15:00.
26/06 -
18:00 - MIM have spoken to network, the fix involves opening the /20 subnet to DNS and making changes in the ACL config switch - however, this requires further approval from Infosec. Network PM will schedule a call with POS and Infosec to run the plan before raising a change with relevant approvals from Infosec and Network DA. Next update: 16:00 on 27th June
14:20 - MIM has been advised by Network PM (Michele) that the fix requires a successful connectivity between all MNSSTORES &amp; MNSUK domain controllers to fix the DNS issue for store server. This currently needs further investigation by the Network team. We have assigned a network engineer to look into it. The status is now being changed from "Prioritisatiin Required" to "In progress". Awaiting further details by 18:00.
11:55 - A call was scheduled with POS team and Network engineer and to proceed further, it requires SDWAN Network engineer (Shantanu or Bala) and someone from the AD takeback team (James Evans and Graham Rushton) needed to provide more requirements/info and POS Team (Shyam Vadgama). Once we have someone available from the SDWAN team, the investigagation will begin. Next update on 27th June, 12:00
09:00 - MIM have spoken to Network PM to prioritise INC60, this has been added to their priority backlog now, however, we await further details from Network PM on the next action. MIM to follow up by 15:00 on 26th June.
24/06 16:10 A decision was made that this would move to Prioritisation Required as INC119 needs to proceed this Incident. Next update 26/06
23/06 - POS (Seeva) and Network team to review the network rules for tills VLAN102 and identify the rules/actions required to be taken to fix the issue for VLAN101 which would fix the issue. Next update on 24th June 15:00.
22/06 :8:30 : Update from NW Team: "relatively easy to fix! - Need POS availability to dig more logs on this INC,Need Juniper team also to verify any deny logs from the Servers
21/06 20:19 BB Ayo &amp; Ian (Network team) confirmed that investigation is in progress. Network PM to share update on hypercare bridge on progress
17/06 - MIM spoke to Seeva (POS) who advised that this requires a network engineer to be free to start working on this.
14/06 - It needs network change. Needs follow up with Richard Wrightwells next week. Ayo joined hypercare bridge and he is aligned. Next update: 17/06.
13/06 - Shyam confirmed that a network change is being planned to enable connectivity from VLAN 101 and other VLANs to the domain controllers (Both MNSUK and MNSSTORES), once this change is done, Shyam will visit the store to check if the issue exists or not. If the issue exists, further troubleshooting will be performed. POC for network change - Richard Wrightwells
11/06 -
10:45 - Shyam has shared the store server logs for MNSStores domain to the AD team and Shyam will now plan to visit the store again next week to gather the logs from the MNSUK domain testing. As MECM &amp; Carbon Black is prioritised, the visit to store is pushed for next week. ETA - 16th June.
08:30 - No further update recieved. MIM team to follow up with POS team first for further updates.
09/06 - POS, AD and NOC to possibly connect today for log analysis, to ascertain the cause of the issue.
Note: Currently all the store applications/tills are directly routed to Beanstore servers, bypassing store servers (DNS) -as part of ops recovery – Infosec and business is aware of this set-up change.
06/06 - Shyam Vadgama (POS) advised that there is no change in status, this needs further investigation with AD and Network team. Tayo (TPM for Checkouts) will give a further update on Monday (09/09)
05/06
14:00 - Shyam has updated that the teams are currently busy with MECM and Carbon Black issues, therefore, there wont be any progress made on this today. Next update - 06/06.
04/06
17:30 - Shyam (POS ) has executed the commands at Uxbridge store and have collected the test results in his drive. POS team to work with Alistair (Active Directory) to triage further and agree on a plan on 05/06
09:30 - MIM spoke to Shyam which is on his way to Uxbridge store to run the commands and provide the test results to AD Team for further investigations.
03/06 - Shyam V (POS) team confirmed of a broken cable issue which restricted the command testing at Uxbridge store, this will be reattempted tomorrow (04/06). Once test results are out, AD team to liaise with POS to identify a plan for resolution.
02/06 - POS team will be going to Uxbridge store tomorrow (03/06) to capture logs and it will be passed on to the AD team for further investigations.</t>
    </r>
  </si>
  <si>
    <t>CHG1618, CHG1280</t>
  </si>
  <si>
    <t>Recovery</t>
  </si>
  <si>
    <t>INC061</t>
  </si>
  <si>
    <t>Bradford foods facing issues, 1 out of 10 servers are not accessible. Server Details: Primary DB not connecting, Initial triage was performed by DB team however seeking support from Network Support - Linux admin team to connect to server to generate root password etc which the team is unable to perform (relevant change 183)</t>
  </si>
  <si>
    <t>Operations, no impact, to restore BAU environment.</t>
  </si>
  <si>
    <t>02/06 - Linux resource is aligned hence looking for network support to traige
Auto resolved around 14:00</t>
  </si>
  <si>
    <t>Sophie Grove / Jaychandran Krishnan</t>
  </si>
  <si>
    <t>BAU</t>
  </si>
  <si>
    <t>INC062</t>
  </si>
  <si>
    <t>Times clock in 13 Repulic Of Ireland stores are not working from 28th May 19:28.</t>
  </si>
  <si>
    <t>Clocks in the Republic of Ireland have dropped or become blocked affecting 13 stores, the last successful clock in data was received on 28th May at 19:28, after which no further data has transmitted, the issue is now impacting the monthly payroll process which includes enormous pre work before end of the month, as clock data is not available to calculate staff payments.</t>
  </si>
  <si>
    <t>02/06 - 19:45 - The network team has identified that two clocks from Dublin Mary St are connecting via port 443 using HTTP which is not permitted under the current design specifications. Since this is a design related issue, it has been agreed with the product manager to exclude it from the incident count and treat it as part of the respective team’s action items. In the meantime, the store team will continue operations using a workaround until the product team implements a permanent solution.
17:40 - Time clocks across all ROI stores are online except for Dublin Mary Street. Network team is investigating
15:00 - A soft reboot at the port level was successfully performed on one store, and the clock is now back online. Confirmed by user. Further which the team has applied the fix for remaining 12 stores. Awaiting final confirmation from user.
02/06 12:14 - network team is investigating this on priority,</t>
  </si>
  <si>
    <t>Alex Fergus</t>
  </si>
  <si>
    <t>INC063</t>
  </si>
  <si>
    <t>Incorrect prices for few UPCs on mobile scan &amp; shop(MPG-mobile pay go) &amp; Digital Cafes</t>
  </si>
  <si>
    <t>Through validations, we identified that some discrepancies, therefore, have been agreed to extend the change window to accommodate further changes. Next update at 16:00, 25th July</t>
  </si>
  <si>
    <t>03/06-
17:17 - Confirmation received that the UPC prices have no further issues on MPG and Digital Cafes.
10:00 The overnight data refresh Job (VOD) has been completed , post which we can see the correct prices updated for all the UPC's. The incident will be resolved after a period of monitoring.
21;20: Though restoration command job completed successfully, the job didnot restore the data due to time condition as the job can restore data from files not more than 12 hrs old. Hence a decision has been made to let the daily job run at 3:45(03/06) and update the prices details. Note that the daily job is full refresh data and all the incorrect price is expected to be updated once the job run is complete. Team is on hypercare monitoring.
02/06 15:00 - Jenkins job was failing from 19/05 and hence the price information was not updated. The job is now fixed by the Jenkins team (Prabhu Cloud Tools). The restore command being executed manually at 20:00 today (02/06) to check if the latest prices are being reflected correctly before the overnight job run at 03:45. Follow up action: To see if the overnight jobs have successfully executed. Check with POS team (Shikhar Khanna) @20:00 &amp; then 8:00 (03/06)</t>
  </si>
  <si>
    <t>Cloud Ops</t>
  </si>
  <si>
    <t>INC064</t>
  </si>
  <si>
    <t>3 Non SDWAN stores are currently unable to access RFID counting URLs
https://cssm-lcsapi-prod.rtl.apps.mnscorp.net
https://rfid-backstage.rtl.apps.mnscorp.net</t>
  </si>
  <si>
    <t>The RFID counting begins at 19:00 today (02/06) which will affect the store's ability perform gap scanning</t>
  </si>
  <si>
    <t>02/06 - 21:00 Received the confirmation from Chris Harrison that the issue has been resolved.
Network team have been enagaged to enable the RFID counting URL access for the impacted stores as the step was missed earlier during the implementation of the change
The access to RFID counting URL for the 3 NON SDWAN stores - Braehead,White City,Manchester were not enabled as per plan under the change 'CHG 222- Scale new version of LCS app on honeywell' .
RFID Counting appliction URL: https://cssm-lcsapi-prod.rtl.apps.mnscorp.net
https://rfid-backstage.rtl.apps.mnscorp.net</t>
  </si>
  <si>
    <t>CHG222</t>
  </si>
  <si>
    <t>INC065</t>
  </si>
  <si>
    <t>Performance issues with Messina and 5G ultra Wifi at Stockley Park Office.</t>
  </si>
  <si>
    <t>Audio/Video/ Screen Share/ Meeting performance getting impacted at Stockley Park Office</t>
  </si>
  <si>
    <t>04/06 -
17:30 - Received final confirmation from Kom &amp; Simon that wifi has remained stable
10:00 - CHG276 is successfully implemented. Received confirmation from Simon that the network performance is stable this morning and we will monitor it until COP.
03/06:
18:10 - CHG276 is planned to fix the issue.
14:00 - As per the initial traige by the network team, the fix would be to raise a normal change to enable existing AP's in the office site to accomadate the additional users (network optimisation activity). No ETA on the change</t>
  </si>
  <si>
    <t>CHG276</t>
  </si>
  <si>
    <t>Komathi and Simon Gray</t>
  </si>
  <si>
    <t>INC066</t>
  </si>
  <si>
    <t>Colleagues are unable to connect to OMS at RCS Chester - Salina (WIFI / LAN)</t>
  </si>
  <si>
    <t>Colleagues will be unable assist customers on order queries after the website has been restored.</t>
  </si>
  <si>
    <t>05/06
16:30 - Received confirmation from Glen Weir that CHG291 is completed and Chris Harrison that OMS is working as expected.
11:00 - CHG291 approved in CAB, will be implemented between 11:00 and 14:00 today (05/06)
08:40 - CHG291 has been raised to deploy the fix and this will be presented in 10am CAB for approval. Received Infosec approval.
04/06
11:20 - As discussed with Glen, The Implementation plan approved by architect. Awaiting InfoSec approval, based on which- Cab &amp; change to be scheduled.
07:25 - Network team is handling it as a project. A change request to be submitted for 10am CAB today. If approved, the fix is expected to be implemented later today.
03/06:
14:00 - Network investigation revealed that there is further configuration changes to be made to restore the connectivity from Salina to OMS which was not part of the previous changes. Both network &amp; contact centre leads have spoken and are working toghter to fix the issue via a change.</t>
  </si>
  <si>
    <t>OMS</t>
  </si>
  <si>
    <t>CHG291</t>
  </si>
  <si>
    <t>INC067</t>
  </si>
  <si>
    <t>Unable to access prod tills in RITMOCK store from CATE appcontrol server.</t>
  </si>
  <si>
    <t>Colleague has lost the ability to perform application control testing. RITMOCK store has taken the role of a hangar to prepare kit for new store openings which is currently impacted.</t>
  </si>
  <si>
    <t>06/06:
10:41 - AK: Awaiting resolution steps or what was the fix applied.
10:30 - MIM spoke to David Chaikin &amp; Aman/Vijay (Network) and it was confirmed the issue is resolved. The initial understanding is there was a faulty switch port at Bracknell which caused the issue, however, DN engineer had reconfigured the switch port which resolved the issue,
08:00 - This issue is now further esclated. Requested MIM to involve all support teams and take it forward.
05/06 - MIM Team spoke to David Chaikin that the issue still exists, requires prioritisation from network.Have advised David to speak to Dave Tomling to stress on the priority of this issue in the CMT for efficient prioritiseation in the network layer.
03/06 - The network team is currently priorotising other business impacting incidents involving change implementation. This will be picked up tomorrow based on network team's bandwidth.</t>
  </si>
  <si>
    <t>David Chaikin</t>
  </si>
  <si>
    <t>INC068</t>
  </si>
  <si>
    <t>WMS DB File server capacity issues at Stoke, Milton Keynes &amp; Swindon DC's</t>
  </si>
  <si>
    <t>Stoke DC - Picking operations are impacted
Swindon &amp; Milton Keynes DCs - The database file system capacity has spiked to 87% resulting in a risk to picking operations at the sites.</t>
  </si>
  <si>
    <t>04/06 07:15 - Application team (Karthick GC) have confirmed that no further issues were observed overnight and the incident can be set to resolved
03/06 - 19:30 - Change 282 implemented to resolve the issue has been successfully completed. This change addresses the replication between the primary and secondary database servers. The incident will continue to be monitored until tomorrow morning. Post-change, verification was completed with DC colleagues and picking operations have resumed.
Change 282 has been raised for this and will be presented in the 2PM CAB
DB, Linux and Storage team are working on
Primary - to Secondary sync up is not working as a result primary servers are out of storage, emergecy change is being raised to fix this</t>
  </si>
  <si>
    <t>Storage</t>
  </si>
  <si>
    <t>CHG282</t>
  </si>
  <si>
    <t>Nicole Creedon</t>
  </si>
  <si>
    <t>INC069</t>
  </si>
  <si>
    <t>Missing New Relic data in the store honeywell devices</t>
  </si>
  <si>
    <t>Revised Impact - Colleagues have lost the telemtetric data to monitor the honeywells across 600+ SDWAN stores. Also, as ISF and LCS are currently live across 50 stores, the team will fail to identify any issues on the apps.</t>
  </si>
  <si>
    <t>12/06 - The MIM team verified with Chris Harrison who confirmed that the issue was resolved based on Zscaler recommendation and the incident has been marked as resolved. There is no change reference associated with the fix, as it was implemented under a fix-forward approach.
11/06 : 22:22 - New Relic data is missing from Store Honeywell devices due to failed log transmissions to New Relic FQDNs, caused by Zscaler SSL inspection. Following incident triage, team implemented an SSL inspection bypass for the affected New Relic domains by 22:00. An case was raised with Zscaler (#05652922), and received their recommendations.
11/06 Based on the revised impact as the colleagues have lost monitoring ability across majority of stores ( impacting 600+ SDWAN Stores telemetric data to monitor honeywell devices)
11/06 : 17:00hrs Request from Julia F : NC69 - New Relic - Error logging from all honeywell apps and device logs are currently blocked at network level for a majority of stores. We need urgent help from networks to resolve it. it will affect ISF and therefore Online
04/06 07:29 - The ACL rules require an update at the Zscaler level to fix the issue. The network team is currently assessing the priority and next steps.
03/06 - Initial investigation revealed a potential issue with Zscaler packet inspection. Below are the example URLs -
https://mobile-collector.newrelic.com
https://mobile-crash.newrelic.com
Network to prioritise this incident once all the changes in flight are successfully completed.</t>
  </si>
  <si>
    <t>INC070</t>
  </si>
  <si>
    <t>Store User manager applicatIon inaccessible at SDWAN stores from 3rd June</t>
  </si>
  <si>
    <t>Store Admins are unable to manage colleague profiles for both and new existing colleagues. Around 40k store colleagues are unable to reset their password across the SDWAN stores.
Note: Surface Go tablets when connected to BT wifi at store can access user manager.</t>
  </si>
  <si>
    <t>05/06 : Confirmation received from Valli that the SDWAN Stores are now able to access User Manager without any issues. Note - The workstations connected to the client bridge will have issues and will be picked up separately. There are issues with few stores due to the dynamic URL concept, a runbook will be created to address the issues until a permanent fix is deployed. Sal Ahmed owing the runbook preparation.
04/06 - 20:00 - The network team has successfully pushed the amended policy on Fortinet to all SD WAN enabled stores. 7 stores have confirmed that the User Manager application is now working as expected. Further, the team are awaiting confirmation from the remaining SDWAN stores to validate if the resolution is effective across the wider estate. This is currently a temp fix, The permanent solution is yet to be rolled out via documented change &amp; the above temp fix steps will be captured in the retro change which is yet to raise. A playbook will be created to document the steps to avoid wider impact if the issue recurs.
16:00 - Policy being pushed for all SDWAN stores by network team - ETA : 18:30.
15:40 - Network team created a policy to add user manager specific URLs, a script will be built to push this policy on the FortiGate firewalls for all SDWAN stores upon successful testing on Marble Arch store. Received approval from Sal and Infosec and agreed on a fix forward approach.
Testing successful for test store - User manager is now accessible at Marble Arch store.
12:20 - NW team cannot see the Logs from the workstation since these are using dynamic Ips and continuously changing the ips while hitting the AKAMAI url. It's frontend url (more like a proxy). Since this AKAMAI url is being accessed via dynamic ip address it is nearly impossible for NW team to confirm how many urls are trying to access AKAMAI from the backend.
According to NW team, this is a new requirement, and these urls are not added in the firewall rules
1. We need the complete list of backend urls which are trying to hit AKAMI url.
2. We need to bring NW stream lead and Info-Sec team to make a decision further on how we can add them in the firewall or whitelist those ips/urls.
10:00 - MIM bridge being opened to triage the issue with AD &amp; Network team.</t>
  </si>
  <si>
    <t>Duane Bergh &amp; Valliammai Ramasamy</t>
  </si>
  <si>
    <t>INC071</t>
  </si>
  <si>
    <t>Issues with RFID counting (LCS app) at 50 stores</t>
  </si>
  <si>
    <t>Store colleagues can perform counts, however, when multiple colleagues tried to submit counts on the honeywell devices, error message pops up on the honeywell devices resulting in operational inconvenience at stores.</t>
  </si>
  <si>
    <t>05/06 - Received confirmation from Theo Waardenburg that counting activity is progressing without any issues.
04/06
20:00 CHG303 approved via eCAB and validations were performed from the stores who confirmed successful RFID counting. However keeping the issue under monitoring until EOD 5/6 to confirm if counting works today as well ( POC : Theo Waardenburg / Janarthanan R )
18:19 - CHG303 is completed and being monitored.
16:30 - It was confirmed that the issue was caused by CHG222, and it requies a slight amendment to a line of code which is currently being approved through Ecab under CHG303 - once approved, this fix will be deplpyed to fix the issue.</t>
  </si>
  <si>
    <t>CHG-222</t>
  </si>
  <si>
    <t>Honeywells</t>
  </si>
  <si>
    <t>CHG303</t>
  </si>
  <si>
    <t>Theo Waardenburg</t>
  </si>
  <si>
    <t>INC072</t>
  </si>
  <si>
    <t>Mobile Ticket Printing (MTP) issues at stores</t>
  </si>
  <si>
    <t>There is no impact at the moment, but once we plan to bring MTP up at stores, the impact will surface - low priority at the moment</t>
  </si>
  <si>
    <t>15/07 - The issue was resolved by CHG750 to allow the traffic to Swindon DHCP from Vlan 107, received confirmation from Chris Harrison &amp; David Gutteridge and therefore, the incident is resolved.
22/06 :8:30 : Update from NW tam "relatively easy to fix" Scope of the Problem to confirm whether issue is for All type of stores or Specific stores only
16/06 - Katie to raise this in CMT for further prioritisation with Network team.
05/06 - Details shared with Ayo for prioritization
04/06 - Initial investigations revealed a DNS issue, however, needs prioritsation with AD and Network team</t>
  </si>
  <si>
    <t>CHG750</t>
  </si>
  <si>
    <t>Recvery</t>
  </si>
  <si>
    <t>INC073</t>
  </si>
  <si>
    <t>Identity token refresh issue on store honeywells</t>
  </si>
  <si>
    <t>Cancelled</t>
  </si>
  <si>
    <t>Performance issues on honeywell applications due to Identity token timing out and not working as expected.</t>
  </si>
  <si>
    <t>29/07 - Raffi Jacobs have updated that this issue will be fixed as part of the honeywell app recovery workstream using Authentication token. Therefore, this incident is currently being cancelled.
21/07 - We have advised Raffi Jacobs to speak to his workstream lead to get in touch with the relevant Network PM and await an update.
15/07 - MIM team validated with Raffi Jacobs that the token issue on the honeywell VLAN 107 is still existing. Needs prioritisation from Network,
22/06 :8:30 : Update from NW team "need better understanding " Need more details like what kind of application is getting effected
Can be sorted on discussionwith Honeywell team
Honeywell MDM issue also fixed by Honeywell team,Network end all done already
16/06 - Katie to raise this in CMT for further prioritisation with Network team.
05/06 - Details shared with Ayo for prioritization
04/06 - Initial investigations revealed a DNS issue, however, needs prioritsation with AD and Network team</t>
  </si>
  <si>
    <t>INC074</t>
  </si>
  <si>
    <t>Issues with 2 SAP enterprise portal servers</t>
  </si>
  <si>
    <t>Finance</t>
  </si>
  <si>
    <t>There is no immediate impact, out of 4 app servers, 2 app servers are functional, therefore, there is no impact for business colleagues to raise POs.</t>
  </si>
  <si>
    <t>15/07 - Mahesh Chedde confirmed that once the application was restarted, the connectivity to the messaging server was established and the application has been up and remained stable - therefore, this incident is being resolved.
18/06 - There has been no update from SAP today, Matt Bennett advised SAP Routers to be unblocked next week to enable the triage - a potential firewall issue - Requires prioritisation. ETA - 27th June.
17/06 -
15:40 - The case is now with SAP roVC IBM product team now and we await an update, Next update on 18th June, 16:00
09:00 - The Message services for Enterprise portal was restarted yesterday and relevant logs were shared to the vendor SAP. Awaiting updates. Next update on 18th June.
16/06 - Vendor SAP have asked to share the tcpdump and we need to restart the Message services for Enterprise Portal. We will plan this in the evening once the users are logged off. Awaiting ETA on the restart.
12/06 - Awaiting update from SAP Vendor, their Development team continues to investigate further. As this is not a business/ops impacting incident - Mahesh (SAP team) has been asked to come and update the hypercare bridge when he has a significant update. Note: No regular follow-up req.
11/06 - Mahesh Chedde has confirmed that the case has been moved to SAP Development supoort now. We will check with Mahesh on the turnaround time to get significant updates going forward now.
10/06 - Vendor SAP had provided a solution, however it is not working as expected. Awaiting next steps from SAP vendor.
09/06- CHG324 to reboot the enterprise portal servers is completed. However, team is still facing issues in bringing up the services for the Enterprise Portal application in those servers. A high severity case has been raised with SAP vendor for further investigation (case ref - 679089/2025)
07/06 - After the implementation of CHG324 by restarting the LPARs, the issue still exists. Mahesh Chedde will raise a case with SAP and identify next steps on 09/06 as there is no impact to business at the moment.
06/06 -
15:00 - Matt Bennett came on the hypercare bridge to update that CHG324 was approved in 2pm CAB and will be implemented between 15:00 and 17:30.
12:00 - CHG324 raised to restart the SAP LPARs, due to be presented in the 2pm CAB - Imp window : 15:00 to 17:30, 06/06
05/06 - There is a communication issue between 2 SAP Enterprise portal server and message services after the servers were patched. Vendor SAP has suggested to restart the LPARs in a controlled manner to resolve the issue. We have agreed with Mahesh Chedde (SAP) to liaise with Linux team to restart the LPARs under a change after 15:00 on 06/065</t>
  </si>
  <si>
    <t>Mahesh Chedde</t>
  </si>
  <si>
    <t>INC075</t>
  </si>
  <si>
    <t>Issues with ISF (In Store Fulfilment) application for 2 stores</t>
  </si>
  <si>
    <t>There is no immediate impact until 9th June. For those 2 stores, where ISF was released, this issue is causing inconvenience to the picking operations at stores.</t>
  </si>
  <si>
    <t>06/06 - Change CHG311 was executed successfully and validations confirmed issue resolution. Hence confirmed resolution.
However a similar fix to be rolled out to the remaining 48 stores . Date and time yet to be finalized.
05/06 - 15:30 - CHG311 received conditional approval due to lack of Infra approval. Implementation window - 20:00 &amp; 23:30 (05/06)
11:00 - After the ISF release to 2 stores under CHG196, a manual update of API key was used in the Backstage application as Github is currently disabled. There are issues identified in the manual API key process which requires a fix. We have advised the ISF team to raise a Change and secure relevant approval to deploy the fix. CHG311 will be represented in the CAB today at 14:00</t>
  </si>
  <si>
    <t>CHG 196</t>
  </si>
  <si>
    <t>CHG311</t>
  </si>
  <si>
    <t>Rebecca Thomas</t>
  </si>
  <si>
    <t>INC076</t>
  </si>
  <si>
    <t>Hemel DC colleagues unable to access WMS UI on the workstations</t>
  </si>
  <si>
    <t>Around 75+ % workstations are facing the issue now ( as of 12JUN 11:45)
Around 60% of workstations at the site are impacted and colleagues are unable to access WMS UI impacting systemic picking operations.
Note: Business Ops can follow their usual manual workaround to avoid impact. Also, workstations which have not been restarted are not impacted.</t>
  </si>
  <si>
    <t>16/06 - No further issues was reported by the site and we have received confirmation from Murali Nasapu that the incident is now resolved.
13/06 :
16:30 - Craig Mccann confirmed that CHG430 is implemented successfully, Initial validations is GREEN. This incident will now be monitored. Next Update: 16/06
09:00 - Awaiting further updates from the business / CAB in correspondence to CHG430 (Hemel FB&amp;H International - Certificate Fix). Proposed implementation 13/06 -18:00.
12/06 : Upgrading to P2 because of the high impact. Infra, Infosec and NW are alinging in a meeting to finalise the implementation plan. Aiming for implementation tomorrow morning ( will be discussed in CAB on 13 JUN). WMS team will be raising the change
11/06: Craig McCan joined the call to report the same incident and get the inc. ref.
10/06 : Murali Nasapu (C&amp;H) confirmed that Craig McCann from M&amp;S is liaising with Chris Peace for Hemel WMS server hardening (No ETA as of now). Once this is complete, Infosec approval will be obtained to gain access to Hemel WMS servers post which the certificate renewal will be done via a change
09/06 - CHG312 will be presented in the CAB either on 9th/10th June to renew the .JAR cert, however, site is not severly impacted as the workstations without a restart works as expected. (Current POC: Murali Nasapu)
06/06 - CHG312 will be presented in the CAB either on 9th or 10th June, however, site is not severly impacted as the workstations without a restart works as expected.
05/06 - Investigations have confirmed that there is .jar certificate that was expired on 17th May and therefore requires renewal through a change process. Workstations which have not been restarted are working due to the existing cache. Clarified with Nicole that this can wait until 10am CAB tomorrow as they await Infosec approval.</t>
  </si>
  <si>
    <t>WMS</t>
  </si>
  <si>
    <t>CHG430</t>
  </si>
  <si>
    <t>INC077</t>
  </si>
  <si>
    <t>Loyalty vouchers / Eagle Eye vouchers not working at 66 Non SDWAN stores</t>
  </si>
  <si>
    <t>Customers are unable to redeem their loyalty vouchers at the stores resulting in poor customer experience.</t>
  </si>
  <si>
    <t>20/06
16:00 - We have received confirmation from POS team that the eagle eye voucher transactions are reflecting in the POS traffic which ensures that the issue is resolved.
13:00 - Validatins ongoing with stores as the testing requires customers to transact with Eagle eye coupons - being validated across 3 stores now. ETA 16:00.
8:53 : CHG520 completed successfully, Validation ongoing by Retail Service lead - Valliammai Ramasamy before resolving the incident. Next update: 12:00.
19/06 -
18:02 - CHG520 was approved in CAB, implementation window is between 14:00 and 20:00, 19/06. Validate with Valliammai Ramasamy once the change is over. Suggestion is to keep it under monitoring until 20/06, 10:00.
The network change will be presented in the 2pm CAB for approval. Awaiting change reference &amp; Implementation window. Next update: 16:00
18/06 - (JM)
15:52 - The implementation plan for the other stores is currently being worked upon to be sent for DA and Infosec approval. This would go through Change followed by CAB approval. Next update on 19/06
07:50 - VLAN 102 config changes were performed on one of the store – 9137; and it had fixed the issue. Subsequently, the implementation plan for the other stores has been sent for DA review and it is expected to be presented in Today’s 2PM CAB
17/06 -
16:00 - Network team (Raja) advised that the policy required for Eagle eye coupons to work at NON SDWAN stores was enabled when the policy change was done for SDWAN stores (need a clarity on date). Valli (Service Lead) is currently checking with stores if the issue exists. Bear in mind, we can only test this when a customers walks in and want to redeem their coupons. ETA: 18/06.
10;00 - Needs prioritisation from Network team to write the implementation plan and raise it to the CAB before implementing the fix.
13/06 - With Louise Lunt's help, the network investigation for this incident has been added to the bottom of network's priority list - this mean when a network resource is free, this will be picked. We do not have an ETA at the moment, but MIM team will keep chasing Network PM. Next update: 17/06.
12/06 - A group chat has been created with Network &amp; POS team by the POS team to discuss and prioritise the change required to enable Eagle eye coupons at the NON SDWAN stores. Awaiting a decision from POS team.
11/06 - No further update recieved from Network team on the prioritization. Next Steps: Escalate further
06/06 - RIchard Wrightwells have confirmed as part of the initial network pin holing activity to allow certain feature to work on the tills, pinholing was done for SDWAN stores for Eagle Eye coupons, however, this was overlooked for non SDWAN stores. A network change is required to implement the pinholing of Non SDWAN store Eagle eye feature to resolve this issue. This needs to be in Network's priority list and a change to be raised following the CAB process before implementation</t>
  </si>
  <si>
    <t>CHG520</t>
  </si>
  <si>
    <t>INC078</t>
  </si>
  <si>
    <t>Colleague payroll data exposed to public end points via SDWorx services.</t>
  </si>
  <si>
    <t>Loss of PII data ( payroll data including bank accounts )</t>
  </si>
  <si>
    <t>07/06 - Peter Griffiths has confirmed that there is no data breach from this incident. Through a wizard recommendation it was highlighted that security remediation was required to be taken to remove legacy data that was contained in the PAAS database. This data has been deleted and there is future rremediation work planned to harden the database, however, this incident can be closed.
06/06 - After the decommission of SDWorx services in 2024, there were 5 PROD and Non PROD SDworx services consiting of colleagues data exposed to public end points. The HR Team were involved and have now truncated the data from the end points. MIM team requested Mudassar Kazmi to check further if any assessment with Infosec is underway to confirm on any data compromise/threat.</t>
  </si>
  <si>
    <t>Grantly Mailes</t>
  </si>
  <si>
    <t>INC079</t>
  </si>
  <si>
    <t>Connectivity issue between Carrier Gateway and Sorted at C&amp;H Bradford DC
Label Printing flow - Bradford Knapp WMS -&gt; Carrier Gateway -&gt; Sorted (and vice versa)</t>
  </si>
  <si>
    <t>The DC is not live yet for ecomm orders, however, the go live date is on 10th June. If the issue is not resolved, this will impact carrier label printing at the site affecting packing operations. Also, it is absolutely critical to fix the issue at Bradford to allow order fulfilment before we bring website up.</t>
  </si>
  <si>
    <t>08/06 - Feedback recieved: The team were able to successfully process the pending orders they had on site today. The site operations confirmed to resolve the incident, hence resolving
AK followed up with Sian on the latest status update.
07/06 -
18:40 - Knapp engineer joined the call and end-testing was done and could see no delays in the transaction. DC to continue with operations and to update . Contacted Sian Baker to let us kow the feedback
18:15 -
a) After uploading certificate , sorted calls were successful and no issues seen
b) Awaiting Knapp WMS engineer to join call and do a end-end testing.
17:15 - a)SSL cert issue between Carrier Gateway &amp; Sorted - Sorted is currently reuploading the certificate and then we will validate the flow, If the issue persists, Sorted will restart the APIM (issues API key to Sorted) to reflect the new certificate.
b)Issue between WMS &amp; Carrier Gateway - We have identified that a shipment request is taking longer than usual to reach Carrier Gateway from KNAPP WMS. There is a network load balancer between WMS and Carrier Gateway and this requires further investigation. KNAPP IT and Network team to investigate the issue further.
17:00 - a) SSL cert issue - Sorted are still working on fixing the broken certificate issue.
b) Investigations revealed that there are 2 requests going to Sorted for one Allocation call. Logs are being investigated to identify the cause of the issue. Also trying to get an error shipment message from KNAPP engineer.
16:10 - There are 2 issues at the moment:
a) SSL issues between Carrier Gateway &amp; Sorted - Sorted has confirmed a broken certificate issue within their landscape and this is being investigated.
b) When a label is being requested to Sorted, the shipment runs into an error stating "it is already allocated" - This is currently being checked,
15:30 - Sorted has investigated at length, however, could not identify any obvious issues. They have now gone back to perform a thorough check of the certificates within their landscape. MIM bridge reconvenes at 16:00
14:40 - Investigations continue with Carrier Gateway and Sorted teams to identify a solution.
12:15 - We are seeing SSL certificate errors and therefore have raised a case with Sorted to update the certs within Sorted environment. The plan is to test sample label printing after the certificates are updated. If it fails, engage Network team, Si Painter from Network is inline. Currently we are awaiting Sorted resource in our MIM bridge.
12:00 There is a dependency on the website recovery as Bradford needs to be live to fulfil ecomm orders. A MIM bridge is being opened to triage the issue with Carrier Gateway and Sorted team,</t>
  </si>
  <si>
    <t>SORTED (vendor)</t>
  </si>
  <si>
    <t>Sian Baker</t>
  </si>
  <si>
    <t>INC080</t>
  </si>
  <si>
    <t>Stores tills are offline (glitch between 15:16 and 15:25 on 8th June)</t>
  </si>
  <si>
    <t>The store tills are offline to POS beanstores, gift card transactions. refunds, Credit Vouchers,POS backoffice, Hospitality, In store orders, Online order payments, Till rebuilds are impacted.
Additionally, sales message flow from tills to POS beanstore are also impacted.</t>
  </si>
  <si>
    <t>13/06 - Received a confirmation from Seeva (POS) that the incident has not recurred and therefore, the incident is being closed. However, after multiple investigation within Network, Cloud &amp; POS layers, the root cause remains inconclusive.
11/06 - MIM team to follow up with the POS team including the latest updates from CloudOps if the root cause can be obtained. Once confirmed, we can resolve the incident. ETA: COP today.
10/06 -
14:00 - MIM spoke to Emman and confirmed that there are no anomalies observed in the POS trade servers from an Azure perspective. Cloud believes a possible network change could have caused the issue. there is no further triage from Cloud perspective. Needs next steps from POS team.
12:30 - Spoken to Seeva from POS and albeit there are issues with the POS trade servers and requires Cloud Ops attention to identify the issue. MIM to find out if CLoud Ops (Emmanuel) has access to POS trade nodes in Azure.
09/06:
09:45:The case is currently pending with the CloudOps team for further analysis on the impacted POS Trade Nodes.
Below is the error observed:
com.ibm.ws.webcontainer.servlet.ServletWrapper service SRVE0014E: Uncaught service() exception
Root cause: dispatcherServlet: java.io.IOException: Async IO operation failed (1)
Reason: RC: 10053 – An established connection was aborted by the software in your host machine.
9:13: Awaiting further information on the RCA from network team. Also checked with Sam to see if there are any issues noticed this morning post the blips yesterday. Awaiting further information.
09/06:
07:00: The issue has not resurfaced itself since yesterday (15:52). Further investigations on the logs will be resumed today business hours to ascertain the root cause of the issue to prevent the re occurrence. Hypercare is in place monitoring stability.
08/06
15:13 Steven warren reported to Safira, that POS tills are offline. MIM Reached out to POS team and understood that the Tills were offline between 14:45 and 14:55 and teams are investigating the RCA with Network team
15:30: Sam clement has reported that the Tills went offline between 15:16 and 15:25 approximately and issue seems to be intermittent. Investigations are underway
15:45 Manish from network is working POS team in SP to investigate the issue. the Initial suspect is that the CHG336- Network Changes (.COM Deny Rules - Palo Alto N/S) would have caused issue, investigations are still in progress
17:00: Considering the issue started before the actual implementation of the change- CHG336- Network Changes (.COM Deny Rules - Palo Alto N/S). We have now ruled that this issue not caused by the change. We have also verfied other changes that implemented before 14:45 and ruled out there not cause the issue. POS team and Network continue to investigate the RCA in person in Stockley Park.</t>
  </si>
  <si>
    <t>Sam Clement</t>
  </si>
  <si>
    <t>INC081</t>
  </si>
  <si>
    <t>Store colleagues unable to access .com+ and SPPD. Both the apps are live in 50 stores only</t>
  </si>
  <si>
    <t>SPPD - Store colleagues cannot pack and dispatch orders.
.com+ - Store colleagues will be unable to reset the passwords, to perform their BAU activities.</t>
  </si>
  <si>
    <t>12/06 8.30 AM - INC91 was resolved by sending an engineer to the site who made physical network changes. More sites where it is likely we need to do this but will raise a separate incident to cover.
11/06: MIM team followed up with Theo in the afternoon still awaiting RIT engineer to visit te site.
11/06 - Awaiting an update from Theo on the planned visit of RIT engineer to decide on the next steps. Also need a further update to see if we have recieved any further complaints from other stores. Next update: By COP today (11th Jun).
10/06
18:00 - 4 workstations at Braehead - Resolved the issue for 2 workstations by changing the client bridge port. RIT engineer visit being arranged for the 2 workstations at Braehead.
3 stores - Resolved after a workstation restart. Next update by tomorrow morning - this incident will be under monitoring to ensure no other stores are reporting any problems.
16:22 - Theo will go back to get the store set up - if the store devices are on the client bridge - we have 2 client bridge set up at the store - one is dedicated to the POS and one is for workstations. If the store devices are connected to the right client bridge port - either we ask stores connect to the correct port or ask network team's assistance. We will await to hear from Theo.
16:00 - 4 stores are currently having issues with SPPD application - 1 workstation at each store is not working.
10:00 - Received confirmation from Theo to monitor until COP today before we resolve the incident.
09:00 - Theo has confirmed that the 2 Non SDWAN stores where the fix was applied can access .com+ and SPPD applications. Awaiting confirmation on the fix being deployed to 82 as well before resolving this incident.
08:46 - Spoke to Valli and requires update from Theo on the validation status of Braehead, Pollock Glassgow, WhiteCity. Dublin and Lisburn are currently not using SPPD and .com+.
09/06
20:50 - Theo confirmed CHG367 seems successful as Manchester is working. More validations to be performed tomorrow morning.
14:44 -Stores are unable to access .COM+ and SPPD application from Client bridge VLAN 108:- To fix the issue
Network has created a plan to implement the VLAN108 related changes for 44 SDWAN stores which are part of Phase 1 around 14:30 and implementation plan for remaining 4 Non SDWAN for the ACL change needs to be made in Juniper is being worked upon. Once the changes are implemented network team will raise a retrospective change.
09/06 Incident made critical, MIM bridge set up
09/06 (5 stores have reported access issues as the CHG301 implementation steps not worked on these stores)
09:44- Incident has been escalated in the NW bridge for prioritization - Theo to provide the URL details to NW PM for network internal triage. Ian has agreed to check with the team's availability and to assign an NW engineer for incident triage. Note: this again depends on prioritization.
07:00: The network PM has been appraised to prioritize the triage.
08/06
MIM team will liase network team tomorrow. Since stores are closed</t>
  </si>
  <si>
    <t>CHG301</t>
  </si>
  <si>
    <t>RIT (Retail Implementation Team)</t>
  </si>
  <si>
    <t>INC082</t>
  </si>
  <si>
    <t>Online Recovery - Product images unavailable in SPPD application for packing after the CHG128.</t>
  </si>
  <si>
    <t>This will Potentially Impact Packing Operations.</t>
  </si>
  <si>
    <t>10/06
15:50 - Received confirmation from Theo Waardenburg that the issue is resolved.
10:00 - Theo has confirmed to monitor the services until COP today before we resolve the incident.
09:20 - Requested for an update to Theo on the service restoration, Awaiting updates.
09/06
20:18 As part of CHG128, a step was missed to enable the image URL access from SPPD application, this has now been implemented to resolve the issue. Validations in progress
09:44 This incident is part of today's network prioritization. We will get a PM assigned and updates to follow.
07:00: The network PM has been appraised to prioritize the triage.
08/06
19:36 Update from Theo - Team has identified the root cause as:
CHG128 requested imagery access for both Honeywell and SPPD, only the honeywell change was added to the network implementation plan.
19:00 MIM team will liase network team tomorrow. Since stores are closed</t>
  </si>
  <si>
    <t>INC083</t>
  </si>
  <si>
    <t>Online Recovery - Online payments via Clear pay (payment type) failing in West Europe region (DR)</t>
  </si>
  <si>
    <t>Though .com transactions are currently unavailable, The incident needs to be resolved to help get the online services up tomorrow as planned. (Thus marked high priority)
Potential impact if the online transactions were available - Customers would have been unable make payments via clear pay (payment type) resulting in poor customer experience.</t>
  </si>
  <si>
    <t>09/06
12:00 As part of CHG189, payment URLs were supposed to be added to the North South Firewall (Azure Palo Alto), however, some URLs were missed as there were in a separate tab. Network team has now allowed the missing URLs into the North South Firewall to resolve the issue. JayePrabhu / Chris Etherington confirmed incident resolution
11:00 - MIM2 Bridge initiated with David Moggs, Paul Murphy, JayePrabhu (Payments Support) and Network team</t>
  </si>
  <si>
    <t>CHG189</t>
  </si>
  <si>
    <t>Chris Etherington / Jayeprabhu</t>
  </si>
  <si>
    <t>INC084</t>
  </si>
  <si>
    <t>Online Recovery - In prod005 cluster, the log is not pushed upstream due to kubelet upstream connection error</t>
  </si>
  <si>
    <t>Loss of monitoring capability for Stock Availability Service in readiness for the website go live</t>
  </si>
  <si>
    <t>09/06
14:37 - Serkan confirmed that the logs are now coming into New Relic for the Stock Availability service and is happy for the issue to be marked as resolved
14:00 - A new rule being implemented in the Azure Palo Alto firewall to fix the issue (fix forward on CHG326 - Paul Murphy from InfoSec has approved this on MIM2)
12:15 - MIM2 in progress with David Moggs, InfoSec, Network and Cloud Ops team</t>
  </si>
  <si>
    <t>CHG326</t>
  </si>
  <si>
    <t>Serkan Tugrul</t>
  </si>
  <si>
    <t>INC085</t>
  </si>
  <si>
    <t>One of the Store Domain Controller (DHCP server) is not reachable (MSSSRSTORE8031).</t>
  </si>
  <si>
    <t>Stores are currently running on one Domain controller where the minimum requirement is two. Potential risk of loosing network connectivity across the stores as one of the two Domain controllers is inaccessible post password reset</t>
  </si>
  <si>
    <r>
      <t xml:space="preserve">24/09: The store domain controller has been added to the F5 load balancer under the change CHG3280. We have got a confirmation that the Domain controller is accessible and the issue can resolved from Pritam (Incident reportee). 
23/09 - Pritam mentioned that a change was done for adding DC behind the store VIP, which should have fixed the issue. Awaiting for confirmation on the same. </t>
    </r>
    <r>
      <rPr>
        <b/>
        <sz val="10"/>
        <color rgb="FF000000"/>
        <rFont val="Arial"/>
        <family val="2"/>
      </rPr>
      <t xml:space="preserve">Next update at 17:00, 24/09
</t>
    </r>
    <r>
      <rPr>
        <sz val="10"/>
        <color rgb="FF000000"/>
        <rFont val="Arial"/>
        <family val="2"/>
      </rPr>
      <t>22/09 - Reached out to Sarah Marghoob who has confirmed that she is not actively working on this issue. I will discuss with Pritam - next update at 17:00, 23/09
18/09 - We are awaiting an update from Sarah on the IDR and implementation plan, given the complexity of the work, another update will be provided on 23/09. Next update at 17:00, 23/09
12/09 - The AD team are facing some network challenges. Sarah Marghoob is back on 15/09, we will await an update from her by 19/09.</t>
    </r>
    <r>
      <rPr>
        <b/>
        <sz val="10"/>
        <color rgb="FF000000"/>
        <rFont val="Arial"/>
        <family val="2"/>
      </rPr>
      <t xml:space="preserve"> </t>
    </r>
    <r>
      <rPr>
        <sz val="10"/>
        <color rgb="FF000000"/>
        <rFont val="Arial"/>
        <family val="2"/>
      </rPr>
      <t>Next update at 17:00. 19/09
05/09 - Managed to secure a Network Designer today to start on the CATE LLD for Network Design Review at IDR. Call scheduled to catchup with Stores Infra team to get up to speed with requirements. For now, IDR Design/Plan reviews planned for late next week, with view to restore CATE by 23/09 Next update at 17:00, 12/09.
18/08: Looking to restore CATE Stores POS capability and enable connectivity with external supplier sites and tills. Due to complete ~19/09
Next update on 05/09 17:00. 
12/08: Stuart Eames confirmed that the CATE AD project is supposed to be completing by EOW Sep, therefore it has been agreed to reduce the priority of the incident to P3.7: Next update on 17:00 on 18th Aug to get the interim progress.
11/08 - Awaiting further update from Stuart Eames. Next update at 17:00, 12/08
07/08 - There is one DC for stores in Swindon, and the VIP in Swindon can only see inside Swindon which is causing the issue. Sarah Marghoob, leading this, is scheduling a change which enables the Swindon VIP to see inside Stockley (by bringing the F5 there online) which will allow the VIP to see a Store DC in Stockley providing a failover/resilience. My understanding is that Sarah needs an F5 network resource, to write the implementation plan and go to CAB to schedule the work. Next update at 16:00 on 11th Aug
04/08  - Stuart Eames advised that they are now waiting on Keith Bennett and foundational infrastructure to build the CATE environment back up and there has been no ETA provided. It has been stressed to be kept as a P2 and we will follow up further on 7th Aug 16:00.  [Next update : 07/08 16:00]
29/07 - From Stuart Eames - We are building a new Greenfields CATE NON production environment in Azure for tills (Just tills) everyone else will need to do the same for their area. This is because the current environment is unrecoverable. We have a plan and are taking it to DA hopefully this week. We then need specific resource from Cloud ops, AD team and Network to help build it. Kamal Cheriyath is helping source that. [Next update : 04/08 17:00]
28/07 - We are awaiting an update from Matt Dibble to understand the latest progress. Next update at 16:30 on 29th July.
25/07 - We are awaiting updates from AD team &amp; Retail team to provide an update on the CATE AD cleansing. Next update on 28th July, 14:00
24/07 - We are awaiting a further update from Retail team by 16:00 on 25th July.
14:00 - We have checked with the Retail team who are trying to come up with another plan of action as the CATE AD cleansing will take weeks to complete. Next update on 24th July, 16:00
18/07 - Awaiting an update from Stuart to take further decision on the incident, however CATE AD will be treated as a project. Next update at 14:00 21st July
17/07 -
17:30 - We are awaiting an update from Stuart to take the next action on this incident as the CATE AD recovery will be undertaken as a project which means that the incident cannot be a P2 incident, rather not an incident. Next update at 16:00, 18th July
11:30 - Ana Pedrose (Network PM) has scheduled a call with Stuart Eames (Retail) at 14:00 to work on the plan forward for INC60 and IN85. Next update at 16:00.
16/07 - Matt Dibble (AD) have spoken about bringing up CATE AD in the CMT and a direction has been given by Rachel to assess the risks in Min of 2 wks discovery with a dedicated team (that needs to be stood up). Need to revert back to CMT on Retail risks (as called out by Stuart) Ask is that Retail consider plan Bs. Next update at 16:00, 17/07.
15/07 - MIM have spoken to Matt Dibble who has confirmed that there is a call scheduled with the leadership team tomorrow (AD and Network) to discuss on the requirements and the timeframe to cleanse the CATE AD. We will await a confirmation from Matt Dibble on the decision, once agreed, speak to Pritam Mukherjee to reduce the severity to Sev3. Next update on 16th July, 16:00.
09/07 - MIM was advised by Network PM that AD Team (Gregory Simpson) is leading the project for CATE AD to be cleansed and install Crowdstrike agent post which network team can enable the connectivity, however this requires prioritisation from AD Team. Next update on 15th July, 15:00
08/07 - After escalating to AD team, Greg Simpson is now the PM to provide a confirmation on the cleansing of the CATE AD followed by Crowdstrike agent installation. Once this is complete, Network team will enable the connectivity between Azure and On prem CATE AD. Next update on 9th July, 17:00
07/07 - As part of the AD takeback, the CATE AD server was cleansed by Microsoft so there is no confirmation on whether it was compromised or not. AD team will be owning the process of confirming the status of CATE AD, install Falcon with Infosec approval. Once the CATE AD is confirmed to be clean, network will enable the connectivity. Chris Forbes is reaching out to AD to streamline the ownership. Next update on 8th July, 16:00.
05/07 - As there is no confirmation of the CATE AD to be clean and can be utilised as part of CHG710, an agreement has been made with AD, Infosec, Retail Implementation team along with Network to assist AD Team in installing Falcon (Crowdstrike agent) on the CATE AD Servers, once completed, analysis will be performed to confirm the state of the AD server before network team enables any connectivity. Next update on 7th July 16:00
04/07 18:30 RE INC85 and CHG710 Moazam Qaiser has updated us in the CHG chat with "we have been asked to put this change on hold.. there are questions about the security posture of the AD servers.. AD team is working to determine if those servers have been cleansed and security cleared" I have chased him for further details and timelines and he said he wont have an update until Monday. I also dont know where we think the Change Owner is (Sian Baker) as in the CHG tracker its Ana Pedrosa
04/07 15:00 CHG710. was approved in the CAB yesterday, the implementation started yesterday and the planned end time is 17:00 04/07. We will chase the Change Owner (Sian Baker) to get the update on change completion and validation.ETA 05/07 11:00
03/07
20:00 - Followed up with Change Owner wrt to latest update on submission of this CHG710. The last update stated that the plan is going through the infra review currently. MIM / Incident Assurance team continues chasing for an update.
17:00 - CHG710 is awaiting approval from Network Architect. Next update on 4th July 15:00 POC: Ana Pedrosa,
02/07 - CHG710 is still in draft status. Have requested the change owner to provide all the details pertaining to change.
02/07 - CHG710 has been raised to fix the issue and however is in Draft state, this requires approval from the CAB and a further update will be posted once the 2pm CAB is completed..
01/07 -
15:00 - After a productive call with Network, AD, Retail &amp; Infosec team, we now have a plan of how to create the implementation plan for the change to fix the issue. Below is the plan and a fresh change request will be raised following the CAB process to fix the issue. CHGXXX - Enable DC connectivity between Onprem &amp; Azure for CATE.
Step 1: Validate the existing list of CATE IPs are accurate - Network &amp; AD team : Completed
Step 2: Request Engineer to craft policies are developed from scratch for CATE only and not added to existing policies - Network team will now draft an implementation plan and secure Network DA and Infra approval before the change is being presented in the CAB.
Next update at 15:00, 2nd July
24/06 -
As per the call with MIM, AD, Network, and Technical PM on 24th June further discussions are required to capture the requirements. Next call is scheduled on 01st July unless higher priority direction is given to resolver groups.
20/06
16:20 - A call has been arranged with AD, Network &amp; Nick's team to discuss on the requirements to proceed further. Next Update on 24th June, 16:00
12:52 - A call to be arranged with AD, Network &amp; Nick Watson's team by MIM to get a clarity on the requirements to proceed this further. Next update on 24th June as CHG476 is priority at the moment.
7.38 : MIM will follow up with Nick Watson on the ETA for providing the network requirements to Network PM (Andy Bosquet) post which the implementation plan can be finalised to secure Infosec approval. Next update: 13:00
18/06 -
19:50 - Ayo to speak to Andy/Michele to keep us posted with next updates
16:00 - Awaiting from Andy Bosquet on the Network reqeuirment from Nick Watson before presenting the change in the CAB. Next update on 17:00 on 19th June
15:00 - MIM went to the network bridge to get the next steps from Andy B to get an understanding of any progress on revised requirements from Nick Watson. Awaiting update by 16:30
17/06 - MIM went to the Network bridge and spoke to Andy Bosquet who advised that they are awaiting the revised requirements from Nick Watson, no ETA yet. Follow up with Network PM tomorrow by 15:00.
16/06:
15:45 - Change rejected by Phil Davis infosec, the Network requirements are asking for Production Servers to be connected to a test environemnt (CATE). This access is not allowed. The Project Manager will go back to the requestor for the requirements to be corrected.
13:50 - Network PM (Michele) confirmed that this is showing as a possible OS issue and not a network issue. Michele will further update Saloni by EOD today. Next update 17/06.
09:00 - MIM team to follow up with Network Project Manager to derive the change details.Next update: 17/06.
15/06: The change is yet to be presented in CAB, awaiting an ETA.
13/06 - The incident is part of the network prioritization List - The Target implementation date: By Next week (20th June).
12/06 15:00 - Discussed with Network who confirmed Andy Bosquet will provide further updates. Received an update later that Andy will present change in CAB today. Change number yet to be updated.
12/06 - Still awaiting update on Change approval status
11/06 - A change has been raised by the network team, however they are yet to get a Change number assigned. Once assigned, It is expected to be presented in the CAB today to get the fix implementation completed overnight.
10/06
13:00 - Network team (Andy Bosquet) is planning to implement the firewall rule change tomorrow (11/06) to allow the Domain Controller connectivity from OnPrem and Azure to CATE (Change yet to be submitted to CAB). Once this change is implemented, Active Directory team (Garth Trutter) to verify if the DCs are in sync and if the connectivity has been established. Once this activity is successful, the incident can be resolved.
09/06
17:50 - Pritam (Stores Infra) working with Garth from Active Directory, awaiting further updates.
17:33 - Pritam and Nick will speak to Louise (AD team) to get further help and investigate the issue. Still waiting for someone from AD team to join the Hyper care bridge
09/06-MSSSRSTORE8031 is not working ,It is a store DHCP server. To fix the issue we need to do some test in Non Prod server . But our admin not able to login to CATE server after the password reset . Ad team is telling there is a issue in AD Sycn issue</t>
    </r>
  </si>
  <si>
    <t>CHG3280</t>
  </si>
  <si>
    <t>Pritam Mukherjee</t>
  </si>
  <si>
    <t>INC086</t>
  </si>
  <si>
    <t>Online Recovery - Google Captcha URL not accessible to track guest orders placed on the website</t>
  </si>
  <si>
    <t>Guest users will not be able to view, track or return their orders placed on the website</t>
  </si>
  <si>
    <t>09/06
17:35 - Issue resolved. Got a confirmation from Online and returns team (Andrei Alder). Network team addded www.google.com in the URL category which has the list of allowed URLs already for dotcom subnets in the Azure Palo Alto Firewall
15:00 MIM team to report the issue in the network command and control bridge</t>
  </si>
  <si>
    <t>Aravind Rajaveeraswamy</t>
  </si>
  <si>
    <t>INC087</t>
  </si>
  <si>
    <t>Browser Compatibility issue impacting the access of .COM+ admin portal</t>
  </si>
  <si>
    <t>Store colleagues cannot reset the passwords and perform their BAU activities impacting the Instore fulfillment operations approximately 17 stores out of 48 stores in Phase 1. Please note: Its working on certain workstations.</t>
  </si>
  <si>
    <t>15/09 DFS server recovery was done as part of last week incident INC312. Post recovery , few config changes made by team and the browser compatibility issues were restored. Valli confirmed resolution
11/09 - The issue is dependent on DFS recovery, we are awaiting  a further update on DFS recovery. 
04/08 - The plan has been approved at DA. No further work currently planned as no Network resource available to support the work to bring DFS back - escalated for prioritisation. We are now changing the status to "Prioritisation Required". 
31/07 Matt updated DA Board has approved. Network yet to prioritize via CMT. [Next update : 04/08 12:00]
29/07 - DA proposal is being submitted to the DA board today to be added to their backlog and not being reviewed today. ETA 31/07 15:00
28/07 - Matt confirmed that the DA proposal is being submitted to DA tomorrow morning to be added to their agenda. Next Update : 29/07 - 15:00
25/07 - 18:00 - There have been no further updates from AD team, we need to follow up on Monday, 28th July, 14:00
10:00 - Awaiting an update from Matt James. Next update at 17:00
22/07 - Matt James (PM for the recovery workstream) confirmed that as part of the frameworks introuduced for recovery, there are a number of processes, documentation, reviews and approvals required to restore any systems. The teams are currently working through this and will try and sort out the documentation this week after which the approval process will initiate to remediate the DFS issue. Next update on 25th July, 14:00
15/07 - MIM team is checking with Pritam Mukherjee to understand the latest on this issue.
13/06: 15:15: Considering a manual work around is in place and DFS server activity will be picked up next week, we have agreed with Theo to downgrade the incident severity to 'Medium' and keep it under On hold status.
12/06; Bringing DFS server online and fixing the issue is not feasible immediately. However there is workaround where Stores user can reach out Christoper Hughes (Digital operations) to assist with password reset and new user creation. In the meantime, we are also testing if the .COM+ url is accessible in Surface Go tablets (by enabling the IE compatability setting) in stores as a workaround.
11/06 - Check with Chris &amp; Theo on the wayforward actions in terms of resolving the incident. Next update: COP today (11th Jun).
10/06 - The workstations are split between 3 versions of Windows 10 &amp; 11. Since the URL hasn't changed, however, it was identified the IE verison is set as default for .com+but the file it refrences is on DFS (Distributed file system) server which is currently down. Subashish Dasgupta, Phil Gooriah are working with Theo &amp; Chris to identify a plan to resolve the issue.
09/06
16:50: Further investigations are underway as we observe the issue is occuring in certain workstation. SIT team to investigate the Windows version of the workstation in the impacted stores. We also need to understand is there any AD related change which is causing this issue.
15:00 Stores collegaues launch .COM+ application&gt;admin&gt; user enroll setup to launch the .COM+ admin portal is open in Edge browser with (IE compatability mode) to reset the password. This function was working in stores until yesterday and stores are unable to access them today.</t>
  </si>
  <si>
    <t>INC088</t>
  </si>
  <si>
    <t>Performance issue while accessing .COM+ application at stores</t>
  </si>
  <si>
    <t>Potential impact to store colleagues cannot reset the passwords and perform their BAU activities impacting the Instore fuflfilment operations as the application performance is degraded accross all the 48 stores in Phase 1</t>
  </si>
  <si>
    <t>25/09 - Pinged Theo to understand if this is still an issue to determine next steps. 
31/07 Ayo confirmed that prioritization need to be done from CMT. 
29/07 - Awaiting network prioritisation. 
13/06 -
18:00 - The performance issue at stores exist, and this is a potential network issue and a network change is required to fix the issue which involved DNS connectivity from VLANs. Awaiting prioritisation from Network.
09:40 - WCS team confirmed that the application performance is as expected when accessed from SP and Contact Centres. This requires further follow up with Theo Waardenburg/ Chris Hughes from stores perspective to confirm if the issue persists. Next update: 13:00
09/06: When .COM+ application is lauched the application is taking more than 1 min to load and the further navigation within the application is very slow. We have ruled out its not a network issue as other application in workstation are working as expected without any performance issue. WCS team has been engaged however, As limited user are having access to the application and the are currently working another priority incident related to certain product images are not visible on website issue. This is issue will be picked up once the website issue fixed.</t>
  </si>
  <si>
    <t>WCS (Websphere Commerce Solution)</t>
  </si>
  <si>
    <t>INC089</t>
  </si>
  <si>
    <t>Enterprise Integration team lost access to VMs - unable to connect to VMs from their desks in Stockley Park 1st Floor</t>
  </si>
  <si>
    <t>Potential delays in SAP recovery workstream - Finance and business processes targeted for next Monday (15/06)</t>
  </si>
  <si>
    <t>07/07 - The VMs and cluster access is now resolved and Integration team can now access all VMs and carry out the subsequent recovery activities
02/07 :
15:40 - After a detailed conversation with the Infra team, the scenario is we have issues with 2 clusters, this requires to be fixed first followed by pacthing before we bring up the clusters. This is estimated to complete over the weekend and then Integration team will validate VM access by Monday, 7th July. Next update at 15:00 on 07/07.
10:00 - MQ Patching is almost completed, Badri &amp; team will bring the cluster Up. The summary status access has been given to Raj and Integration Team. Validation underway with Intergration team. ETA: 17:00.
01/07 - Awaiting confirmation from Network team if there was any action performed to resolve the domain ping issues . Next update : 02/07 16:00
30/06 -
17:00 - The connectivity access through the LAN is resolved, but there are domain ping issues being experienced for 6VMs which is currently being checked with the Network team. Next update : 12:00, 1st July
12:00 - Awaiting further updates from Enterprise Integration by 16:00
28/06 - The cluster IP issue to access the VMs still exist, this requires network investigation which is underway. Next update on 30th June, 13:00
26/06 -
11:55 - All the 60 VMs are now recovered, however, the enterprise integration team are unable to login to the cluster to access the VMs. This is currently being worked upon by Linux and Network teams. No ETA provided yet. Next update on 28th June, 13:00
11:00 - The pending 4 VMs are now accessible by the engineers from Enterprise Integration. We are awaiting a confirmation from Shaz Ali before resolving the incident.
25/06 - Enterprise Integration team updated that currently 56 VMs are accessible, remaining 4 are being worked upon by the Linux Team. Next update on 26th June.
20/06 - Rajasekar Subramanium (Enterprise Integration) team confirmed that after the network change implementation of CHG496, the network issue is now resolved. Integration team have got access to 53 out of 60 VMs, the pending 7 VMs are now being worked upon by the Linux &amp; Network team. Next update on 24th June.
18/06 - Shaz Ali confirmed that the integration team are now able to access the VMs, have requested him to provide resolution details. Next update: 20/06
12/06 - Inc moved from " being monitored" to "Onhold" Ayo confirmed that the incident is not part of priority list and he will speak with Louise (PM for NWs) . Also informed Shaz Ali ( Enterprise Integration team) to push for priority
11/06 - Network team (Manish) confirmed that access to the new set of VM's need to be allowed from Network SP. However the user who raised the issue confirmed that they will be blocked from their recovery from Friday and needs prioritization. To be discussed with Ayo on the prioritization
10/06
Enterprise Integration team confirmed they are unable to connect to approximately 60 VMs, network team investigating further. Next Update - 11/06 15:00
09/06
18:00 - Enterprise Integration team confirmed they are able to access most of the VMs from their desktops in Stockley Park. However, few VMs are still not reachable. Manish Rai from Network team advised that as part of the hardening, there were some restrictions over the weekend instead of open access as requested by Kom Surendra. However, no changes have been made by network team to resolve this issue.</t>
  </si>
  <si>
    <t>Shaz Ali</t>
  </si>
  <si>
    <t>INC090</t>
  </si>
  <si>
    <r>
      <rPr>
        <sz val="10"/>
        <color rgb="FF000000"/>
        <rFont val="Aptos Narrow"/>
        <family val="2"/>
        <scheme val="minor"/>
      </rPr>
      <t xml:space="preserve">Unable to access </t>
    </r>
    <r>
      <rPr>
        <u/>
        <sz val="10"/>
        <color rgb="FF000000"/>
        <rFont val="Aptos Narrow"/>
        <family val="2"/>
        <scheme val="minor"/>
      </rPr>
      <t>marksandspencer.com</t>
    </r>
    <r>
      <rPr>
        <sz val="10"/>
        <color rgb="FF000000"/>
        <rFont val="Aptos Narrow"/>
        <family val="2"/>
        <scheme val="minor"/>
      </rPr>
      <t xml:space="preserve"> on M&amp;S MAC devices</t>
    </r>
  </si>
  <si>
    <t>Potential impact to the testing activities for website Go Live. marksandspencer.com is accessible on other devices like Chromebook etc</t>
  </si>
  <si>
    <t>17/06 - CHG444 was implemented successfully and we have received confirmation from Chirs Haliday that the access issue is now resolved.
16/06 - CHG444 is currently CAB approved, implementation window is between 16:00 and 17:00 on 16th June. Validate with incident reporter once the change is deployed.
12/06 - Manish Rai (Network) advised that marksandspencer.com should be bypassed from ZPA (Zscaler Private Access). The Network PM needs to prioritize this fix. As this is a new requirement, it should be escalated via Louise Lunt. Louise suggested contacting Sarah Ensor for prioritization under Online Recovery. Chris Halliday has been advised to speak with Sarah Ensor for prioritization.
10/06
17:00 - Manish Rai from network team advised that marksandspencer.com should be bypassed from ZPA (Zscalar Private Access). Need Network PM to prioritize the fix
10:30 - Network team confirmed this is a new requirement and should be prioritized via Louise Lunt. Louise advised to speak to Sarah Ensor if this has to be prioritized for Online Recovery work. Advised Chris Halliday to speak to Sarah Ensor
09/06</t>
  </si>
  <si>
    <t>CHG444</t>
  </si>
  <si>
    <t>Chris Halliday</t>
  </si>
  <si>
    <t>INC091</t>
  </si>
  <si>
    <t>Potential threat to colleagues' personal data on the Return-to-Work application due to exposed data to a public endpoint</t>
  </si>
  <si>
    <t>Stores colleagues' names and email addresses on a SQL server that is publicly accessible, posing a potential data exposure. Data has not been exfiltrated or accessed so far. However, has a potential loss of PII data.</t>
  </si>
  <si>
    <t>11/06 - Validated with Mudassar Kazmi and was confirmed that the Return to Work application data is no łonger visible in the Wiz report - the application services have been successfully pointed to the private end point
10/06
14:20 - As the WIz reports gets refreshed every morning, we will receive a confirmation by tomorrow morning. ETA: 10:00, 11/06
12:00 - Grantly confirmed the application is pointed to the private end point, He is now validating the Wiz tool review the services. If it comes back clean, we will close the incident.
10:50 - Following up with Grantly if the activty to point the application to private end point is performed or not.
07:15 - similar to INC78 Colleague payroll data exposed to public end points via SDWorx services, but a different application in this instance.
The associated SQL Server is currently exposed via a public endpoint. However, there is no evidence that the data has been accessed or exfiltrated. The Network team has been made aware of the issue. The expectation is to point the application from public end to private end point. ETA: 10/06</t>
  </si>
  <si>
    <t>INC092</t>
  </si>
  <si>
    <t>Intermittent timeout errors observed with Digital gift card/ Sparks cash services</t>
  </si>
  <si>
    <t>Customer are unable to see available balance on the giftcard/wallet as this is not displayed to customer.</t>
  </si>
  <si>
    <t>10/06
18:00 - Received confirmation from Sandhya Radhakrishnan to resolve the incident as there have been no further declines observed.
16:10 - The tactical fix was applied to one WCS hall, this has now been applied to the secondary WCS hall - validations are underway.
15:00 - Chris Etherington reported that we are seeing declines in Digital gift card service again, we are on a MIM bridge investigating.
13:30 - The issue is now resolved with a workaround. With the help of cloud team, the Digital gift card traffic is now directed to the working DNS server and validations have confirmed that there are 0 declines and 100% success rate. We have agreed to monitor the service stability by 15:00 before resolving the incident. For the permanent fix, Network team needs to work with AD team and devise a plan following the CAB process before implementation. Alex Williams owning the prioritisation.
13:00 - Bala has discussed the plan with our network architect, Jags, he will then approve the documented change once Bala has produced it.
After it's been appoved by Jags, we will start the fix ASAP. Alex Williams will then get retrospective approval from infosec and the change board
12:00 - Validation on logs have confirmed that there is a DNS lookup issue for 2 out of 3 servers within Sparks Cash services from Infoblox, as one server is not impacted, the issue is intermittent. Network team have identified a fix and is currently working on a plan to deploy the fix. ETA: 14:00. Alex Williams to speak to Louise Lunt to ensure the change process is not violated.
10:40 - With the help of Alex Williams &amp; Sarah Ensor, we have a network resource investigating the issue at the moment in a bridge.
09:20 - Validations on new relic logs confirmed that there are anomalies within the application layer. Therefore, we are reconvening at 11;00 to carry out the investigations with Network team. Sandhya Radhakrishnan will be given the full details to prioritise this incident in the Network C&amp;C.
09:05 - We could see intermittent network connectivity errors in both the application clusters, and requires further investigations from network team. Before reaching out to network, Corp services team are validating the new relic logs to determine any issues with the Sparks cash service or not.
08:13- MIM setup now for initial triage. Investigations revealed that there is a success rate of 90%, however, there is failure rate of 10%. This service is used for customers to see their available balances on their gift card/wallet. We are awaiting corporate services team to triage further.</t>
  </si>
  <si>
    <t>Chris Etherington</t>
  </si>
  <si>
    <t>INC093</t>
  </si>
  <si>
    <t>Chester &amp; South Africa Contact Centre colleagues unable to place customer orders through PCI PAL Payment solution.</t>
  </si>
  <si>
    <t>Customers are unable to place orders through contact centre resulting in poor customer experience. Note: The call volume to the Contact centre is currently low today, awaiting count of impacted customer count.</t>
  </si>
  <si>
    <t>10/06 -
15:50 - Contact Centre has now confirmed that the issue is resolved and customers are able to place orders using PCI pal solution
15:00 - The 3 URLs were allowed to be accessed via contact centres after securing approval from Paul Murphy, David Moggs. Technical validations have been completed, awaiting confirmation from Contact Centre colleagues before we resolve the incident.
12:30 - Payments team have identified an issue with PCI pal payment service on the WCS screen used by Contact Centre Colleagues with an error message - "We cannot load the payment page". There are 3 URLs which need to be whitelisted within the network layer - this is currently being performed by Network team.</t>
  </si>
  <si>
    <t>Priyabrata Sahu</t>
  </si>
  <si>
    <t>INC094</t>
  </si>
  <si>
    <t>450 Capital colleagues across South Africa and Chester Contact Centre are unable to serve customers impacting customer experience</t>
  </si>
  <si>
    <t>15:00 - Once the script was run successfully and the synchronisation between on prem AD and Entra AD was completed, we could see all 450 Capita colleagues were enabled and received confirmation from colleagues that the issue is resolved. CHG334 has been held until the list of P accounts are reviewed to avoid further impact.
14:50 - A script was created with the list of Capita Colleagues to enable the P accounts - this is completed. The sync between onprem and Azure ADs are currently in process. We have Capita colleagues to perform spot checks. Currently we see 648 colleagues in both ADs (on prem &amp; Azure). Out of 648 colleagues, 450 were Capita colleagues.
14:30 AD team have identified a change - CHG334 to disable all P ids in MNSUK domain with "no activity" which is currently being rolled back. ETA : 20 mins. AD Team are preparing a script with 450 Capita Colleagues to enable the account - AD has advised that it wont require the Entra AD sync. As soon as the script is applied. the accounts should get enabled, we have contact centre stakeholders to validate.</t>
  </si>
  <si>
    <t>CHG334</t>
  </si>
  <si>
    <t>INC095</t>
  </si>
  <si>
    <t>Issues with FESK pipeline deployment</t>
  </si>
  <si>
    <t>Colleagues are unable to deploy any changes related to FESK through the automated pipeline solution.
Note: There is a critical customer facing change CHG335 planned for tomorrow which is currently at risk if the issue is not resolved. CHG335 - Enable "Track Delivery" from order list page.</t>
  </si>
  <si>
    <t>12/06 - The change window was preponed from today morning (3am - 5am) to last evening. As per the update provided by Ayo the CHG381 was implemented on 11/06 at 21:00 hrs. The online team validated the fix and confirmed that the issue can be marked as resolrved.
11/06 : 10:40 - Followed up with Andrei on the change number to identify the implementation window. Awaiting response.
08:30 - Andrei Alder is aware and will be adding the required IP's to an existing change to whitelist the URL's . Awaiting update on Change details. Next Update: 11:00 (11/06).
10/06 -
17:50 - We have confirmed with Network team that these IPs were not considered as part of the online MVP recovery, therefore, a separate changes needs to be raised with Infosec &amp; DA before presenting in the CAB process.
16:50 - After the Y account password reset, FESK application team are unable rotate the PAT (Personalised Access Token) within the pipeline and are receiving an error "Image Pull error". We believe that a firewall rule is blocking the source IPs which needs to be allowed. We have requested Alex Williams to assist with a network engineer.</t>
  </si>
  <si>
    <t>CHG381</t>
  </si>
  <si>
    <t>Prem Gopalan</t>
  </si>
  <si>
    <t>INC096</t>
  </si>
  <si>
    <t>Offshore colleagues having (unauthorised) access to Azure portal
(Downgraded from Critical (P1) to Medium (P3) on 17/06)</t>
  </si>
  <si>
    <t>17/06 -
17:45 - 123 out of 125 colleagues have been validated to be MFA compliant. There are 2 colleagues who have been urged to complete the set up by tomorrow morning before we take a decision to resolve the incident. Agreed with Phil to reduce the priority of the incident to Medium.ETA: 18/06 10:00
16:00 - Duane is currently extracting the report for 125 colleagues to validate the MFA compliance. We have received the SOP from Phil Davies to secure Azure portal access through PIM as per Infosec best practices. Once we validate the MFA, this incident will be closed and PIM access for portfolio to follow the SOP and will be tracked outside the incident as part of individual portfolio recovery.
11:30 - We have agreed to generate an extract of 125 colleagues to validate the MFA compliance. Also for PIM Access, PHil Davies is writing a guidance to address future Azure access requests maintaining the security posture. We have agreed to resolve the incidents once the MFA validations are performed. Based on the guidance, the Azure access will be set up going forward. Next update 16:30.
08:30 - a) Revoke access - We have successfully revoked access for 56 colleagues on 14th June with M&amp;S portfolio, Infosec and CMT approvals. These colleagues are not critical for any recovery/hardening activities - no impact called out since the revocation. - COMPLETED by Retro change - CHG477
b)Enforce MFA authenticator app with code only for 125 colleagues with Retain Access due to business requirements - As per Cyber Security recommendations, MFA set up for these colleagues should only be Authenticator App with code, no use of email/SMS. Currently, 113 colleagues out of 125 has updated their MFA set up. The deadline set is 14:00 today post which a report will be generated to validate the compliance. If non complaint, access will be revoked for that individual.
c) PIM (Privileged Identity Management ) access across Portfolios - A call was scheduled with Infosec (Phil Davies) and Cloud Ops team. Current stats is we have PIM enabled for .com, Cloud &amp; Retails portfolios. As part of wider portfolio recovery, PIM will be enabled for HR and Foods. There is a follow up call today at 11:30 to decide on the next steps.
16/06 - A call was scheduled with Phil Davies (Infosec) and Vidhya(Cloud Ops) to discuss the plan of action for PIM access. The interim plan is for Vidhya to assess the level of access across portfolios as we await for Phil to send us a guidance email with CSO concurrence. Apparently, PIM access is already enabled for .com/Cloud and Retail subscription. This will now be done for HR &amp; Foods portfolio this week. The MFA set up for 125 colleagues continue with regular traction with an ETA to complete by 14:00 17/06.
14/06 -
15:00 - Access has been revoked for 56 colleagues by 14:55. Comms to 125 colleagues underway through respective portfolio SPOCs. PIM access discussion scheduled on Monday, 16th June. Next update: 16th June, 14:00
11:20 - 1. Revoke access for 56 colleagues - this will be done by AD Team at 13:30 once he reaches SP. A retro change will be raised on Monday. Approval received from Infosec, CMT and Safira.
2. Enfore MFA Authentication for 125 Retain access colleagues - SPOCs are being identified across portfolios to ensure the comms are sent out to those individuals with continuous check on compliance. (Only TCS domain to be used for comms purpose).
08:30 - We have now identified 56 colleague for "Revoke Access" and 125 "Retain access". Approvals pending from Selling &amp; Service Experience &amp; Infra before we take a decision on revoking the access. Comms will be sent to 125 colleagues to reset the MFA with authenticator app with code only with a deadline of 14:00 on 17th June.
13/06 -
18:00 - To ensure secure and appropriate access for our offshore colleagues, we are progressing with three key actions:
1. Revoking Access for 58 Offshore Colleagues - 10 out of 13 portfolios have been received; the remaining 3 are pending, and follow-ups are ongoing.
Once approvals are received—ideally by tonight or tomorrow morning—we will seek final confirmation from Phil and subsequently from Safira.
2. Enforcing MFA (Authenticator App with Code Only) for 122 Colleagues Retaining Access - in line with Cybersecurity recommendations, only the Authenticator App with a code will be allowed as the MFA method—email and SMS options will be disabled.
Communications will be sent to these colleagues, including Detailed instructions on setting up the Authenticator App, Steps to deregister any previous MFA methods (email/SMS). A compliance deadline of 2:00 PM on Tuesday.
A fresh extract will be obtained from Duane and team on Tuesday, 17th June to validate compliance and confirm that all 122 users have updated their MFA settings accordingly.
3. Privileged Identity Management (PIM) for Privileged Access - A meeting is scheduled for Monday with Phil Davis and the Cloud team to discuss and agree on a structured plan for managing PIM access for privileged users. Further actions will be determined based on the outcomes of this discussion.
13:30 - We are chasing for M&amp;S approvals before we revoke access for offshore colleagues across portfolios. For Retain access, portfolio teams are still pending a walkthrough with Phil Davies to segregate the Privileged vs Non privileged access. For Non Privileges, the MFA and password options will be reviewed to conitnue access. For Non Privileged - a plan of action to be built for PIM access.
09:00 - Through Phil's guidance, a review was performed for Foods &amp; Clouds portfolios. Other portfolio reviews will be conducted today to identify the privileged &amp; non privileged access in the retention list.
a) REVOKE ACCESS - We have identified 58 colleagues whose access is not critical for business recovery/requirement, therefore these will be revoked today - we have also requested the colleagues to get it approved by the M&amp;S workstream leads before we revoke to avoid any noise after revocation.
b) RETAIN ACCESS - We have identified circa 122 colleagues whose access requires retention to meet business requirements/ recovery tasks.
Cyber Security's guidance is to allow NON PRIVILEGED access while we handle the MFA options and apply them. And for PRIVILEGED Access, colleagues are not allowed to access Azure until the relevant PIM workflow is built and applied.
Actions being performed:
1. Confirmation from M&amp;S approvers on the revocation list across portfolios before the access is revoked - To be completed today.
2. Duane to provide a view of MFA and password reset on the retention list- To be completed today
3. AD and Cloud to make a plan of enabling PIM Access for Privileged access - Vidhya, Duane &amp; Infosec - The discussion will start today to devise a plan on allowing PIM feature for privileged access to Azure to maintain the security posture.
12/06 -
17:17 - Through Phil's guidance, a review was performed for Foods &amp; Clouds portfolios.
a) REVOKE ACCESS - We are close to get the number of colleagues where access needs to be REVOKED - we have also requested the colleagues to get it approved by the M&amp;S workstream leads before we revoke.
b) RETAIN ACCESS - Cyber Security's guidance is to allow NON PRIVILEGED access overnight while we handle the MFA options and apply them. And for PRIVILEGED Access, colleagues are not allowed to access Azure until the relevant PIM workflow is built and applied.
Next actions:
1. Confirmation from M&amp;S approvers on the revocation list across portfolios - ETA tomorrow morning.
2. Duane to provide a view of MFA and password reset - Sheet provided to Duane, awaiting status updates by tomorrow morning.
3. AD and Cloud to make a plan of enabling PIM Access for Privileged access - Vidhya, Duane &amp; Infosec
11:00 - A call was scheduled with Phil Davies (Infosec) and Portfolio teams, below is the decision:
a) Ascertain the list of colleagues who does not need access - Change process to follow to revoke the access for these offshore colleagues.
b) Work in progress across the portfolio teams to identify the level of access before we take a decision on retaining colleague's access after taking a concurrent approach with Cyber security to either reduce the level of access or identify a new approach of providing secured access maintaining the security posture.
11/06 - 20:00 - A detailed analysis was performed and 178 offshore colleagues have been identified with conditional access to Azure portal. Upon performing impact assessment across all business portfolios, we have clarified that 12 from Foods and 19 from CLoud Ops requires to retain their access to manage business ops or recovery activities. We are awaiting the details from CHannels before we make a final count of colleagues whose access can be revoked.
The MIM bridge will be reconvened tomorrow at 10:00 to work on the below:
a) FOllow the change process to revoke colleagues's access with no business requirement
b) Formulate a plan to retain colleagues access by assessing the level of access to avoid impact to business.
17:00 - As part of provisioning conditional access to colleagues involved in the recovery of the incident, offshore colleagues having access to TCS laptop were able to access azure.portal.com. We now have the list of colleagues with conditional access - work being done to identify the offshore colleagues and the portfolios. Once we have the portfolio details handy - impact &amp; risk assessment will be performed. For now, Foods team will be impacted for sure - however, a mitigation plan is being devised.</t>
  </si>
  <si>
    <t>18/06 : 15:53 : &lt;&lt; update from the SM chat &gt;&gt; Resolved Incident - INC96 - Offshore colleagues access to Azure portal.
Final update - All unauthorised access for offshore colleagues (56) were revoked on 14th June under retro change CHG477. The identified 125 offshore colleagues who required access retention are MFA compliant. PIM access for portfolio are being performed through a cyber driven guidance &amp; SOP under individual portfolio recovery as a project.
18/06 -
15:30 - The pending 2 colleagues are now validated to be MFA compliant. we are therefore resolving the incident.
The pending 2 colleagues have now completed their MFA set up, this will be validated with Duane by mid day today after which the incident will be resolved.
17/06 - 17:45 - 123 out of 125 colleagues have been validated to be MFA compliant. There are 2 colleagues who have been urged to complete the set up by tomorrow morning before we take a decision to resolve the incident. Agreed with Phil to reduce the priority of the incident to Medium.ETA: 18/06 10:00
16:00 - Duane is currently extracting the report for 125 colleagues to validate the MFA compliance. We have received the SOP from Phil Davies to secure Azure portal access through PIM as per Infosec best practices. Once we validate the MFA, this incident will be closed and PIM access for portfolio to follow the SOP and will be tracked outside the incident as part of individual portfolio recovery.
11:30 - We have agreed to generate an extract of 125 colleagues to validate the MFA compliance. Also for PIM Access, PHil Davies is writing a guidance to address future Azure access requests maintaining the security posture. We have agreed to resolve the incidents once the MFA validations are performed. Based on the guidance, the Azure access will be set up going forward. Next update 16:30.
08:30 - a) Revoke access - We have successfully revoked access for 56 colleagues on 14th June with M&amp;S portfolio, Infosec and CMT approvals. These colleagues are not critical for any recovery/hardening activities - no impact called out since the revocation. - COMPLETED by Retro change - CHG477
b)Enforce MFA authenticator app with code only for 125 colleagues with Retain Access due to business requirements - As per Cyber Security recommendations, MFA set up for these colleagues should only be Authenticator App with code, no use of email/SMS. Currently, 113 colleagues out of 125 has updated their MFA set up. The deadline set is 14:00 today post which a report will be generated to validate the compliance. If non complaint, access will be revoked for that individual.
c) PIM (Privileged Identity Management ) access across Portfolios - A call was scheduled with Infosec (Phil Davies) and Cloud Ops team. Current stats is we have PIM enabled for .com, Cloud &amp; Retails portfolios. As part of wider portfolio recovery, PIM will be enabled for HR and Foods. There is a follow up call today at 11:30 to decide on the next steps.
16/06 - A call was scheduled with Phil Davies (Infosec) and Vidhya(Cloud Ops) to discuss the plan of action for PIM access. The interim plan is for Vidhya to assess the level of access across portfolios as we await for Phil to send us a guidance email with CSO concurrence. Apparently, PIM access is already enabled for .com/Cloud and Retail subscription. This will now be done for HR &amp; Foods portfolio this week. The MFA set up for 125 colleagues continue with regular traction with an ETA to complete by 14:00 17/06.
14/06 -
15:00 - Access has been revoked for 56 colleagues by 14:55. Comms to 125 colleagues underway through respective portfolio SPOCs. PIM access discussion scheduled on Monday, 16th June. Next update: 16th June, 14:00
11:20 - 1. Revoke access for 56 colleagues - this will be done by AD Team at 13:30 once he reaches SP. A retro change will be raised on Monday. Approval received from Infosec, CMT and Safira.
2. Enfore MFA Authentication for 125 Retain access colleagues - SPOCs are being identified across portfolios to ensure the comms are sent out to those individuals with continuous check on compliance. (Only TCS domain to be used for comms purpose).
08:30 - We have now identified 56 colleague for "Revoke Access" and 125 "Retain access". Approvals pending from Selling &amp; Service Experience &amp; Infra before we take a decision on revoking the access. Comms will be sent to 125 colleagues to reset the MFA with authenticator app with code only with a deadline of 14:00 on 17th June.
13/06 -
18:00 - To ensure secure and appropriate access for our offshore colleagues, we are progressing with three key actions:
1. Revoking Access for 58 Offshore Colleagues - 10 out of 13 portfolios have been received; the remaining 3 are pending, and follow-ups are ongoing.
Once approvals are received—ideally by tonight or tomorrow morning—we will seek final confirmation from Phil and subsequently from Safira.
2. Enforcing MFA (Authenticator App with Code Only) for 122 Colleagues Retaining Access - in line with Cybersecurity recommendations, only the Authenticator App with a code will be allowed as the MFA method—email and SMS options will be disabled.
Communications will be sent to these colleagues, including Detailed instructions on setting up the Authenticator App, Steps to deregister any previous MFA methods (email/SMS). A compliance deadline of 2:00 PM on Tuesday.
A fresh extract will be obtained from Duane and team on Tuesday, 17th June to validate compliance and confirm that all 122 users have updated their MFA settings accordingly.
3. Privileged Identity Management (PIM) for Privileged Access - A meeting is scheduled for Monday with Phil Davis and the Cloud team to discuss and agree on a structured plan for managing PIM access for privileged users. Further actions will be determined based on the outcomes of this discussion.
13:30 - We are chasing for M&amp;S approvals before we revoke access for offshore colleagues across portfolios. For Retain access, portfolio teams are still pending a walkthrough with Phil Davies to segregate the Privileged vs Non privileged access. For Non Privileges, the MFA and password options will be reviewed to conitnue access. For Non Privileged - a plan of action to be built for PIM access.
09:00 - Through Phil's guidance, a review was performed for Foods &amp; Clouds portfolios. Other portfolio reviews will be conducted today to identify the privileged &amp; non privileged access in the retention list.
a) REVOKE ACCESS - We have identified 58 colleagues whose access is not critical for business recovery/requirement, therefore these will be revoked today - we have also requested the colleagues to get it approved by the M&amp;S workstream leads before we revoke to avoid any noise after revocation.
b) RETAIN ACCESS - We have identified circa 122 colleagues whose access requires retention to meet business requirements/ recovery tasks.
Cyber Security's guidance is to allow NON PRIVILEGED access while we handle the MFA options and apply them. And for PRIVILEGED Access, colleagues are not allowed to access Azure until the relevant PIM workflow is built and applied.
Actions being performed:
1. Confirmation from M&amp;S approvers on the revocation list across portfolios before the access is revoked - To be completed today.
2. Duane to provide a view of MFA and password reset on the retention list- To be completed today
3. AD and Cloud to make a plan of enabling PIM Access for Privileged access - Vidhya, Duane &amp; Infosec - The discussion will start today to devise a plan on allowing PIM feature for privileged access to Azure to maintain the security posture.
12/06 -
17:17 - Through Phil's guidance, a review was performed for Foods &amp; Clouds portfolios.
a) REVOKE ACCESS - We are close to get the number of colleagues where access needs to be REVOKED - we have also requested the colleagues to get it approved by the M&amp;S workstream leads before we revoke.
b) RETAIN ACCESS - Cyber Security's guidance is to allow NON PRIVILEGED access overnight while we handle the MFA options and apply them. And for PRIVILEGED Access, colleagues are not allowed to access Azure until the relevant PIM workflow is built and applied.
Next actions:
1. Confirmation from M&amp;S approvers on the revocation list across portfolios - ETA tomorrow morning.
2. Duane to provide a view of MFA and password reset - Sheet provided to Duane, awaiting status updates by tomorrow morning.
3. AD and Cloud to make a plan of enabling PIM Access for Privileged access - Vidhya, Duane &amp; Infosec
11:00 - A call was scheduled with Phil Davies (Infosec) and Portfolio teams, below is the decision:
a) Ascertain the list of colleagues who does not need access - Change process to follow to revoke the access for these offshore colleagues.
b) Work in progress across the portfolio teams to identify the level of access before we take a decision on retaining colleague's access after taking a concurrent approach with Cyber security to either reduce the level of access or identify a new approach of providing secured access maintaining the security posture.
11/06 - 20:00 - A detailed analysis was performed and 178 offshore colleagues have been identified with conditional access to Azure portal. Upon performing impact assessment across all business portfolios, we have clarified that 12 from Foods and 19 from CLoud Ops requires to retain their access to manage business ops or recovery activities. We are awaiting the details from CHannels before we make a final count of colleagues whose access can be revoked.
The MIM bridge will be reconvened tomorrow at 10:00 to work on the below:
a) FOllow the change process to revoke colleagues's access with no business requirement
b) Formulate a plan to retain colleagues access by assessing the level of access to avoid impact to business.
17:00 - As part of provisioning conditional access to colleagues involved in the recovery of the incident, offshore colleagues having access to TCS laptop were able to access azure.portal.com. We now have the list of colleagues with conditional access - work being done to identify the offshore colleagues and the portfolios. Once we have the portfolio details handy - impact &amp; risk assessment will be performed. For now, Foods team will be impacted for sure - however, a mitigation plan is being devised.</t>
  </si>
  <si>
    <t xml:space="preserve">Active Directory </t>
  </si>
  <si>
    <t>CHG477</t>
  </si>
  <si>
    <t>Vivekananda Biradavolu</t>
  </si>
  <si>
    <t>INC097</t>
  </si>
  <si>
    <t>Colleagues on the first floor of Stockley Park are unable to access the Splunk, OMS and Jenkins services while the ground floor remains unaffected</t>
  </si>
  <si>
    <t>Colleagues are unable to access the below applications:
1. Splunk - Unable to access Splunk Dashboard for monitoring the website functionalities especially after the go live of the website.
2. OMS (Order Management System) - Unable to make changes to meet business requirement as they have lost access to UI.
3. Jenkins - Jenkins is the legacy Build and Deployment Automation tool which is currently inaccessible and therefore unable to make changes.</t>
  </si>
  <si>
    <t>15/08: Ayo confirmed that a change- CHG527 was raised to fix the issue. Matt Linn has confirmed that the issue is fixed. 
28/07 - Rod is OOO until 11th aug,
15/07 - Awaiting an update from Rod Jager. Requires network prioritisation
04/07 - 07:52 (SSR) - Following update received from Rod Jager through 1-1 google chat that In-Store team have tested successfully in SDWAN store with 7 MTPs. All connected successfully, no drops observed. The team will continue testing tomorrow morning (05/07) for additional stores. If any further issues are observed team will return to Hypercare bridge.
03/07
20:27 - CHG750 has now been completed. We have received confirmation to proceed with closure of the change. However, the INC151 will be resolved tomorrow morning, as the Bakeries team will continue their testing and confirm if everything is in order. Next Update: 04th July 8:30 AM
20:00 - CHG750 window is now updated to 03.07.25 18.00 - 03.07.25 21.00.
17:00 - CHG750 has been approved in eCAB and the implementation window is between 18:00 and 20:00. Once the change is completed, and we have received confirmation from network team, . Once network confirmation is received, validate with 3 stores with Bake label service as live, this incident can be closed. Next update 3rd July 21:00
16:00 - An ECAB will be arranged after we have received Infosec approval to get the change approved which is due to start at 18:00
15:00 - CHG750 was not presented in the CAB and this is currently being escalated. ETA: 18:00
11:38 - Change CHG624 implemented between 26/06 - 27/06 has caused this incident. Printers are unable to reach the Swindon DHCP server. Issue was detected two days ago (01/07) but was only reported in the hypercare bridge only today(03/07) because the team on the ground who encountered it didn't know the proper channel for reporting the incident. Bake labels is not live as a service, it was rolled out to 3 stores and identified an issue. Although the Service is rolled out to all stores, but it is not live across all stores. Therefore, a change CHG750 will be presented in the 2pm CAB to fix the issue - this explains why this is a Sev3 at the moment.</t>
  </si>
  <si>
    <t>CHG126</t>
  </si>
  <si>
    <t>CHG527</t>
  </si>
  <si>
    <t>Matt Linn</t>
  </si>
  <si>
    <t>INC098</t>
  </si>
  <si>
    <t>Contact centres unable to issue goodwill vouchers to customers.</t>
  </si>
  <si>
    <t>The contact Centre are trying to issue goodwill vouchers. Currently the customers are not receiving the goodwill vouchers resulting in poor customer experience. Currently there are 1100 vouchers backloogged in the queue and the count keeps increasing.</t>
  </si>
  <si>
    <t>14/06 -
13:40 -Received confirmation from Chris Harrison that the backlogged vouchers are sent successfully to the customers and the BAU batches have been reinstated without any issues. Any residual issues will be addressed outside this incident.
09:00 - All the backlog vouchers were processed to the customers. Awaiting confirmation on the delivery of 35 unique vouchers to the customers and plan on 22 duplicate vouchers.
13/06:
19:00 - Follow up going on with Chris Harrison and Chris McGrath whether all the backlog vouchers are re-processed. After validating the duplicates, we have identified 35 (out of 57) unique vouchers and it's has been reprocessed, Awaiting confirmation whether its has been processed in downstreams.
11:00 All backlog vouchers are reprocessed and EM team to validate, while the 50 duplicates will be reviewed with CSSC team. Next update: 13/06 COP.
12:/06
23:00 - All backlog vouchers are reprocessed and EM team to validate, while the 50 duplicates will be reviewed with CSSC team.
15:45: Change implementation was successful (CHG427). After a confirmation on one of the customers's data validation which went successful as a next step, Team will run the job manually for the last 5 days to process 1.2 K jobs. Steve Siddall will validate the duplicate customer data on a separate CSV extract. As per the plan they will first target the non duplicate customer data and then the duplicate ones after validating these are the genuine ones.
The ETA has been set for now, tonight to get this manual job done as we all agreed this more important to get this done correctly than doing it quickly
12/06: 14:26: The CHG427 is now implemented awaiting Contact centre to valide the same.
12/06: 13:35: Tech resource that implemented the change confirmed that we are seeing denies on the firewall. Now preparing the implementation plan for archittect/infosec approval, and lining up the ECAB where x4 end-points that need whitelisting have been confirmed.
12/06 : Investigations confirmed that since 9th June, contact centres are unable to issue goodwill vouchers to M&amp;S customers and the volume that has been issued are currently backlogged in the queue - 1100. A MIM bride has been scaled up to investiagate the issue.</t>
  </si>
  <si>
    <t>CHG427</t>
  </si>
  <si>
    <t>INC099</t>
  </si>
  <si>
    <t>3 SDWAN stores have reported an issue in picking via ISF application on Honeywell devices Store details: Bromley 0903, Finsbury 2529, Fargate 2639</t>
  </si>
  <si>
    <t>Delay in pickup operation, leading to a potential miss promise of online customer orders from impacted 3 stores (Bromley 0903, Finsbury 2529, Fargate 2639). However, as a workaround stores colleagues are restarting the devices to process the orders again but restarting the devices multiple times a day is causing a inconvenience to the colleagues.</t>
  </si>
  <si>
    <t>18/06 - Received update from Valli, there have been no further issues reported from the remaining 3 stores. Resolving the INC with this confirmation.
16/06 - The number of errors on the honeywells across these 3 stores are now less than 1%. Monitoring to continue until COP Wednesday (18/06) before closure.
15/06: Based on Michele (Network PM) advised, application team/Honeywell's team needs to be engaged to validate if the numbers of connectivity error captured has increased after enabling the additional logging. ETA- 16/06
13/06: Network PM (Andy Bosquet) updated that very few connectivity errors were observed with those 3 stores. Further monitoring has been enabled from Network to capture more logs for further investigations.
12/06:
17:35 - Spoken to Valli as Bola was not reachable and she is going to connect with Honeywell team - Rohith Ravindran to start the initial troubleshooting within application layer. If it requires network, Pothiraj to be involved.
16:00: After the ISF was made live last week in 48 stores as part of Phase 1, 3 stores- Bromley 0903, Finsbury 2529, Fargate 2639 have reported that they are encountering unknown host error on Honeywell devices (5 devices). Upon further investigation from ISF application DNS related errors were observed and it requires further investigation from Network team. This is incident has been reported on Network Command &amp; Control bridge, however this will picked up based on the their priority list.</t>
  </si>
  <si>
    <t>Bola Odumosu</t>
  </si>
  <si>
    <t>INC100</t>
  </si>
  <si>
    <t>Drop in orders on the website between 17:45 and 18:25</t>
  </si>
  <si>
    <r>
      <t>Customers were unable to place orders on M&amp;S.com</t>
    </r>
    <r>
      <rPr>
        <sz val="10"/>
        <color rgb="FF000000"/>
        <rFont val="Aptos Narrow"/>
        <family val="2"/>
        <scheme val="minor"/>
      </rPr>
      <t xml:space="preserve"> as multiple products on the website were out of stock resulting in poor customer experience and loss of sales / revenue.</t>
    </r>
  </si>
  <si>
    <t>13/06 -
18:30 - MIM2 was opened to triage further which a business change was reverted in order to resolve the issue. Awaiting further informaton on the Change (The order volume on the website has come back to normal. Looks like this is on the back of a change which was reverted 18:25)</t>
  </si>
  <si>
    <t>INC101</t>
  </si>
  <si>
    <t>ESAP jobs are not running systemically</t>
  </si>
  <si>
    <t>Impacting the systemic run of reconciliation jobs critical for business financial activities. There is a workaround to manually run the jobs to provide the data extracts to the business.
Have requested Matt Bennett to get the final impact statement from Emma Bower</t>
  </si>
  <si>
    <t>24/06
17:00 - After the successful implementation of CHG570, SAP team have now confirmed that the issue is resolved.
7:15 - Network team's implementation plan is approved by the Network architect and is pending for Infosec approval, change is planned to be submitted on 24th Jun 14:00 CAB.
23/06 -
16:00 - Network team confirmed that the implementation plan is still being worked upon by Ganesh after which this will go for Infosec approval. Next update on 24th June.
10:50 - Ayo has confirmed that the network implementation plan is ready as they await for Infosec approval. Once received, plan is to present the change in the 2pm CAB. Awaiting change details.
21/06 : 8:30 : Network team is in process of validating the implementation plan. POC : Tony Burke and planning to present it in 23/06 2 PM CAB Tentatively.
13/06 -
16:00 - Agreed with Matt Bennett and Emma Bower that as there is a workaround available to allow the data extraction to BW to progress, the priority of this incident is currently being reduced to Medium.
Currently, there is no business impact, however, SAP team believes that there is a DNS issue between ESAP and AD which is causing the jobs to not run systemically. There is currently a resource crunch to accommodate the manual tasks involved to carry out the manual execution of the jobs.</t>
  </si>
  <si>
    <t>CHG570</t>
  </si>
  <si>
    <t>Matthew Bennett</t>
  </si>
  <si>
    <t>INC102</t>
  </si>
  <si>
    <t>Issues with Order fulfilment (OF) messages from Sterling(OMS) to Sherburn DC</t>
  </si>
  <si>
    <t>1. . Sherburn DC are currently unable to fulfil ecomm orders, there is NO impact to customer miss promises, as these are standard orders which have a delivery data of 10 days from the order date.
2. As the Start of Day file has not reached OMS from Sherburn, this will result in stock discrepancy between the DC and website - Potential risk of certain products going "Out of Stock" on the website.
3. Missing dispatch messages from Sherburn to Sterling - ASNs (Advanced Shipment Messages) impacting customer communication on the order delivery status.</t>
  </si>
  <si>
    <t>16/06 -
11:00 - Received an update from Hisham, the issue is resolved now, all the 742 orders which were triggered from OMS are processed now. The Ad-hock job was run from the Cloud Ops for the SOD and ASN's.
10:15 - Hisham confirmed, Sherburn is receiving the order now. This issue is resolved now, however, ASN files dispatch messages didn't run at 4 AM and the SOD files are pending which missed the 6 AM job runtime , Mukundan from integration team is working with Cloud Ops to get those jobs run on an ad-hock basis. This shouldn't take longer if the approvals are in place, hardly 30 min.
08:50 - OMS has not received any dispatch messages from Sherburn - customers would not be receiving the shipment comms for the orders being dispatched. GXO has confirmed a MQ issue at their end - which is currently being investigated, No ETA yet..
08:30 - Sherburn WMS is managed by vendor GXO. We believe there is a potential issue at GXO. The last successful OF triggered from OMS and reached Sherburn was midnight. Currently, there are 742 orders which were triggered from OMS but have not reached Sherburn. Initial investigations show no issues within OMS. Currently liaising with GXO to understand the issue and join the MIM bridge by 09:00.</t>
  </si>
  <si>
    <t>GXO Team</t>
  </si>
  <si>
    <t>Vipin Kumar (TCS - OMS TEAM)</t>
  </si>
  <si>
    <t>INC103</t>
  </si>
  <si>
    <t>Falcon agent installation in Travel Money Bureaus workstations</t>
  </si>
  <si>
    <t>LOYALITY&amp;FS Bank</t>
  </si>
  <si>
    <t>70 Travel Money Bureaus currently do not have Falcon agent installed in their workstation posing a risk to the security posture.</t>
  </si>
  <si>
    <t>26/06 - As the MECM is up now which allows Falcon installation to the Travel Bureau workstations, and there have been no blockers in the installation process. Therefore, we have received a confirmation from Nick Watson &amp; Sandhya Radhakrishnan (Engineering team) to resolve the incident.
25/06
16:15 - Validations underway to confirm if MECM has been pushed to all the workstations, Sandhya will get the report from Stores Infra team to confirm if all the Travel Money workstations have got MECM and thereby Falcon installation status. Next update: 26th June, 15:00
12:06 : Awaiting feedback from the team
07:19: As part of CHG476, the whitelisting activity of the VM's (Non SD WAN) was successfully implemented by the network team last night. Monitoring in progress until the change window. (status change from In progress to Being Monitored) (Feedback from Sandhya: It’s MECM installation, this should solve the falcon installation. however falcon installation is an ongoing script and only the same team can provide info on when it can be completed)
23/06
17:50 - As the MECM change CHG476 is on its last phase - MECM will be pushed to all NON SDWAN stores tonight. Majority of the SDWAN Stores have got Falcon installed on their laptops and we will further validate tomorrow once the NON SDWAN stores MECM change is completed. Next update - 24th June, 15:00
20/06
12:40 - Although we have MECM up for few stores and we have confirmed that the Falcon installation is successful for Travel Money Bureau Stores, Falcon installation is in progress for stores workstation having MECM. There is no mechanism to identify the workstation specific to Travel Bureaus, so we have requested for a list of workstations at Travel Bureau stores for prioritisation. As the change CHG476 is in flight and there are steps to install Falcon and down to monitoring we are expecting the next update - 25th June.
8:45 - The Phase 2 to bring up MECM for SDWAN stores was completed last night, phase 3 for NONSDWAN store is currently being planned with an intention to complete by 24th June. Follow up with Pritam/Sandhya on the Falcon installation status for the Travel Bureaus in the SDWAN store list. Next update: 12:00,
18/06 (SR)
15:00 - CHG476: MECM/Carbon Black - Ports opening and Crowdstrike deployment to all stores. 18.06.25 15.00 - 24.06.25 11.00 - conditional approval, infra yet to approve. This change will go in phases, We need to chase the Service Leads to get the further updates on a daily basis. Next update on 19/06
10:45 - The outcome of the meeting with Juniper team is that a Juniper resource has been prioritised for CHG476 today. The Juniper team will finalise their implementation plan to be presented at the 2pm CAB after which they will proceed with the implementation.
(SR) - CHG476 was to allow Falcon agent installation with initial implementation planned for 11 stores on 17/06. However, the change did not receive approval as planned due to a juniper related issue. Awaiting next steps following a discussion with the juniper team scheduled for 9.00am today (18/06).
17/06 - CHG476 is currently in planning phase to resolve the MECM issue at stores which will allow Falcon installation across all stores workstations. The change is planned for 3 days - starting with 11 stores today, SDWAN store son 18th and Non SDWAN stores on 19th. Next update on 19th June</t>
  </si>
  <si>
    <t>Stores Infra Team</t>
  </si>
  <si>
    <t>Sandhya Radhakrishnan</t>
  </si>
  <si>
    <t>INC104</t>
  </si>
  <si>
    <t>Blue Yonder Cirtix Netscaler Wildcard SSL certificate renewal impacting HR Blue Yonder &amp; Foods SRD application</t>
  </si>
  <si>
    <t>Blue Yonder - 109 HR colleagues are unable to perform timesheet related activities resulting in an inconvenience to colleagues in performing manaul timesheet data entry for store colleagues. Howver, there is no immediate impact to payrolls.
SRD - 60 Foods colleagues are unable to access SRD(Space Range &amp; Display) application impacting planning and contingeny work for Relex ordering.</t>
  </si>
  <si>
    <t>17/06
11:30 - Received confirmation from Mudassar and Lisy that both HR and Foods portfolio are now back into their systems. Retro Change CHG471 raised for the issue resolution.
10:49 : Mudazzar (Service Lead for HR) has confirmed all HR colleagues have got their Cert renewed and no further issues at their end. We await updates from Lisy w.r.t foods colleagues and also the retro change has been raised by Graeme Boag _ CHG471
16/06 -
14:00 - Majority of the Foods &amp; HR colleagues at office are now connected to the applications after downloading the certificate. Next update will come tomorrow from Mudassar and Lisy. Also, the retro change to be raised by Graeme Boag - Infosec approval shared to him
11:20 - With the help of Remote desktop team, we have now walked through the SOP to download the certificate in M&amp;S devices, it has worked as expected in few colleague's devices. We have now allowed the colleagues to download the certificates across their devices before we mark the incident as RESOLVED. This will be fitted with a retro change and we have verbal approval from Infosec. Getting in writing to provide to the relevant individual to submit the change form while activity is ongoing. Next update at 16:00.
10:30 - We have received verbal approval from Infosec to push the certificate to the colleagues' laptops to fix the issue. We are collating the list of colleagues before we get into a MIM bridge to push the certificate with the help of Remote Desktop team.
10:00 - There was an email from Blue Yonder notifying a certificate renewal within their landscape on 12/06 which has potentially caused the issue. We are liaising with Blue Yonder team to get the certificate details to renew it within the M&amp;S landscape to fix the issue.
Root cause - Due to an oversight by the HR team, the certificate was not renewed proactively.</t>
  </si>
  <si>
    <t>BlueYonder</t>
  </si>
  <si>
    <t>CHG471</t>
  </si>
  <si>
    <t>Mudassar Kazmi</t>
  </si>
  <si>
    <t>INC105</t>
  </si>
  <si>
    <t>VLAN 108 connected to store network printers are shut down.</t>
  </si>
  <si>
    <t>20+ Non SDWAN Stores are unable to print price tickets using the network printers from the workstations.</t>
  </si>
  <si>
    <t>27/06 -
14:30 - Retail Service lead has filled up the Network Tech Demand Request form, an implementation plan will now be written after which the change request will be submitted to fulfil the requirement. Therefore, the incident will now be Resolved and will be taken forward as a change.
11:00 - After a detailed investigation with Network &amp; POS team, it has been concluded that the VLAN configuration was done in purpose by Network as part of the ACL config. A new request will be raised by the Service Lead and senior engineer of POS to deploy the fix. SDWAN stores are working fine, the issue exist only for Non SDWAN stores. Once the change form is submitted and we get the CHG reference, this incident will be resolved, as it is a new requirement. The incident status is now changed to "In Progress" to "Prioritisation Required"
22/06 : 8:30 : Update from NW Team : Need better understanding : Necessary vlan 108 is already enabled for Network,Need to do the live tshoot to check further
16/06 - Needs network prioritsation</t>
  </si>
  <si>
    <t>INC106</t>
  </si>
  <si>
    <t>Cafe tllls on VLAN 102 are not connecting to kitchen printers on VLAN 101</t>
  </si>
  <si>
    <t>20 + NON SDWAN store are unable to print cafe slips resulting in manual workload for store colleagues</t>
  </si>
  <si>
    <t>27/06 -
14:30 - Retail Service lead has filled up the Network Tech Demand Request form, an implementation plan will now be written after which the change request will be submitted to fulfil the requirement. Therefore, the incident will now be Resolved and will be taken forward as a change.
11:00 - After a detailed investigation with Network &amp; POS team, it has been concluded that the VLAN configuration was done in purpose by Network as part of the ACL config. A new request will be raised by the Service Lead and senior engineer of POS to deploy the fix. SDWAN stores are working fine, the issue exist only for Non SDWAN stores. Once the change form is submitted and we get the CHG reference, this incident will be resolved, as it is a new requirement. The incident status is now changed to "In Progress" to "Prioritisation Required"
22/06 8:30 : Update from NW Team Need better understanding : Necessary vlans is already enabled for Network,Need to do the live tshoot to check further
16/06 - Needs network prioritsation</t>
  </si>
  <si>
    <t>CHG777, CHG780</t>
  </si>
  <si>
    <t>INC107</t>
  </si>
  <si>
    <t>Multiple stores reporting issues with wifi connectivity at stores due to Access Point issues
The count is 129 stores (as on 18th Jul 07:40)</t>
  </si>
  <si>
    <t>Resolved</t>
  </si>
  <si>
    <t>Technical team are not able to identify AP issues and if at all we replace a faulty AP, they cannot be configured. This will result in wifi issues in stores. Also, one of the ESEL store 0918 leeds springs is completely offline to ESEL due to AP issues. Additionally, 15+ stores have reported wifi issues.</t>
  </si>
  <si>
    <r>
      <t>26/09 - MIM have agreed with Safira that the incident can now be resolved and the remaining actions can be addressed as part of a project. 
24/09 - MIM spoke to Ayo, there is a high-level overview which was shared with Josie with a plan to address the residual issues - we have received the high-level plan. MIM to agree with Safira to close the incident and run the residual issues as a project.</t>
    </r>
    <r>
      <rPr>
        <b/>
        <sz val="10"/>
        <color rgb="FF000000"/>
        <rFont val="Arial"/>
        <family val="2"/>
      </rPr>
      <t xml:space="preserve"> [Next Update at 26/09, 18:30]</t>
    </r>
    <r>
      <rPr>
        <sz val="10"/>
        <color rgb="FF000000"/>
        <rFont val="Arial"/>
        <family val="2"/>
      </rPr>
      <t xml:space="preserve">
23/09 - MIM spoke to Ayo, there is a high-level overview which was shared with Josie with a plan to address the residual issues - we have been promised to get a view of the plan by tomorrow (24/09) once received, MIM to agree with Safira to close the incident and run the residual issues as a project. [Next Update at 24/09, 17:00]</t>
    </r>
    <r>
      <rPr>
        <b/>
        <sz val="10"/>
        <color rgb="FF000000"/>
        <rFont val="Arial"/>
        <family val="2"/>
      </rPr>
      <t xml:space="preserve">
</t>
    </r>
    <r>
      <rPr>
        <sz val="10"/>
        <color rgb="FF000000"/>
        <rFont val="Arial"/>
        <family val="2"/>
      </rPr>
      <t>18/09 - Network team have confirmed that the issues are fixed for 80 out of 129 stores, remaining stores are being contacted to try and find out what is outstanding. Below is the plan of action to resolve the issues with the remainder of the stores. A decision will be taken in concurrence with Network team and SM to deal with the outstanding issues under BAU.
1 - Update intune policy in order to increase usage by store colleagues of the corporate wifi solutions in stores for their personal devices
2 - Strategically - Integrate BT wifi solutions into a centralised model that leverages store bandwidth capacity.  This work will be integrated into the Lan refresh program kicking off in November
3 - Workstations latency - AD team are introducing 2 additional DNS servers into SP and SW for load balancing.  This will help with improving workstation performance
4 - Coverage and Access point issues - we continue to work with KMH engineers and the service operations teams to get APs up and running where they are down. Next update at 17:00, 23/09.
15/09 - Network are producing  a deck to be presented to Josie with the proposed solutions. + We have created a questionnaire we are sending out to the SM to collect more details on the issues. Next update at 17:00, 19/09.
12/09 - No updates received from Ayo or Michele, a further chase up will be done on 15/09. Next update at 17:00, 15/09.
03/09 - There have been no major difference to the status from the last update. There are issues with store workstations which has a dependency on strategic and recovery work. Next update at 17:00, 12/09.
29/08: Out of 130 stores:
- 79 stores issues resolved and confirmed
- 8 stores - awaiting resolution confirmation.
- 28 stores - requires further investigations in relation to wifi optimisation &amp; handset support.
- 2 stores - will be prioritised via ongoing project.
- 13 stores - Awaiting further information from stores. [Next update at 17:00, 03/09]
19/08:Out of 130 stores: 
- 79 stores issues resolved and confirmed
- 8 stores - awaiting resolution confirmation.
- 28 stores - requires further investigations in relation to wifi optimsation &amp; handset support.
- 2 stores - will be prioritised via ongoing project.
- 13 stores - Awaiting further information from stores. Next update at 17:00, 03/09.
15/08: Out of 130 stores: 
- 64 stores issues resolved and confirmed
- 12 stores - awaiting resolution confirmation.
- 28 stores - requires further investigations in relation to wifi optimsation &amp; handset support.
- 2 stores - will be prioritised via ongoing project.
- 24 stores - Awaiting further information from stores. 
Salina enabled for corporate applications, Corbarra &amp; Megozzo Wifi enabled to connect personal phones, Magiorre wifi dedicated to Honeywell devices to ensure that BT wifi is only used by customers to avoid bandwidth issues. A broader upgrade of BT Free Wi-Fi is planned under the LAN/WAN refresh initiative. Next update at 17:00, 20/08.
11/08 - There is no real update to the progress of this incident, the network team continues to analyse the pending actions with the stores. Next update on 15th Aug 17:00
08/08 - There is now new updates on the progress of the other scenarios. However, network team continues to work on the store issues reported after the release of apps to Salina. Next update on 17:00 11th Aug.
06/08 - 
Below are the approaches being followed across the issue on the stores: 
1. BT Wi-Fi bandwidth issues: 46 stores - Salina has now been enabled in stores, allowing colleagues to connect their Surface Go/Pro tablets directly.  We have enabled critical applications in Salina which should be available from 06/08.  Communication has gone out to stores on this.  Please note the update was done for SDWAN stores only.  We are working towards non-SDWAN store next week. This reduces reliance on the free BT Wi-Fi service.
2. In-Store Wi-Fi Issues: Issues resolved for 13 stores, remaining 41 stores are currently awaiting surveys, store feedback on the exact issue, coordination other partners. 
3. No issues reported: 
-Stable Wifi performance reported for 6 stores.
-24 stores are being contacted by the Store Operations Service Team for further clarification.
Next update at 17:00 on 8th Aug.
04/08 - 
23:53 - A comprehensive analysis was performed for the 130 stores and below is the update:
 - 46 stores amongst them are due to BT Wifi issues and again due to bandwidth similar to Teeside/Southbank. 2 streams are ongoing to a)resolve authentication issues affecting Salina connectivity in store - this is completed &amp; b) enable apps (ECS, Teams, Outlook, POS Back office, user manager, store help portal) in Salina to reduce bT wifi usage - ETA 06/08
- 54 stores having issues with instore Wifi and BT Wifi.
- 30 stores - No network issues could be identified. Service lead to take help from helpdesk to connect with the store to get the exact issue
Both BT wifi and instore wifi issues and instore wifi issues - 54 stores, the main stores where we need to investigate further - network experts are checking further. 
AP issues - 9 stores 
LINK issues  - 2 stores 
SURVEY - 36 stores 
To be checked by NOC experts - 7 stores. 
Next update at 17:00, 06/08.
18:00 - A comprehensive analysis was performed for the 88 stores and below is the update: 
-31 stores affected due to BT wifi bandwidth issues - 2 streams are ongoing to a)resolve authentication issues affecting Salina connectivity in store - this is completed &amp; b) enable apps (ECS, Teams, Outlook, POS Back office, user manager, store help portal) in Salina to reduce bT wifi usage - ETA 06/08
- 33 stores having issues with instore Wifi nd BT wifi - In Progress (we need to carry out store surveys and there's a cost that needs to be approved)
-24 stores - No network issues could be identified. Service lead to connect with the store to get the exact issue. 
Remaining stores are still being validated by Network team. Next update at 17:00, 06/08.
28/07 - 17:00 -  A comprehensive analysis was performed for the 88 stores and below is the update: 
-31 stores amongst them are due to BT wifi issues and again due to bandwidth similar to Teeside / Southbank. No actions can be done on these apart from moving teams and outlooks and few other apps in SALINA/CORBARA.
- 33 stores having issues with instore Wifi nd BT wifi.
-24 stores - No network issues could be identified. Service lead to connect with the store to get the exact issue. 
Remaining stores are still being validated by Network team. For Teeside, John speerman is working on building the solution to use store interent link for BT free wifi requirment,he is arranging the quote to take the approval. [Next update : 04/08 16:00]
25/07 - 16:00 - A strategic solution is looking for Teeside to address the wifi connectivity issue. Also, we could see that
1. applications like ECS, MyHR, Power BI, T&amp;A using BT wifi as these apps are not recovered on M&amp;S corp network.
2. Although Salina is restored in store, due to issues, stores have not been advised to use outlook, teams, user manager through M&amp;S corp network.
If we are able to fix the above issues, the bandwidth utilisation on BT network will reduce. Next update on 28th July, 16:00
13:30 - There is a bigger conversation happening with Execs and LTs to derive the plan to fix the wifi issues at stores. Next update at 16:00
24/07 - Out of the 129 stores, 89 stores require further work/review BT (british telecom) customer wifi bandwidth problem - we have one store Teeside where conversations are underway to devise a solution to fix the BT bandwidth issue. Remaining stores are either being validated to confirm a BT bandwidth issue and a further discussion is required with Network &amp; Retail business to devise an appropriate plan to resolve the issue. Note: We are having BT badwidth issue as most of the already recovered applications have not been enabled to use M&amp;S corporate network. Next update at 14:00 on 25th July.
23/07 - The plan is to analyse the pending stores as a project and we will receive a further update at 16:00 on 24th July. Details being shared with Josie.
22/07 - As per the plan, network team have investigated 94 out of 129 stores issues, performed AP reboots, however, this requires further coordination with the stores. Remaining 35 stores are being validated by the Network team, Once the network checks are done, this will be handed over to the Retail Service lead to faciliate store validations. Next update on 23rd July, 14:00
21/07 - The network team are performing thorough checks across all the stores and for scenarios of AP issues, it is being fixed through a reboot. There are certain scenarios which requires a clear understanding of the issue from the store. The list is being collated and will be sent to the Retail Service lead for further actions. Next update on 22nd July, 14:00
18/07
18:00 - The change CHG1151 is completed, network validations are completed and we have identified ~800 APs currently having an issue. A plan has been made to work on the reported 129 stores based on its priority with the Retail Service lead. Next update on 21st July, 15:00.
11:30 - The change has now been approved and is currently in progress, with implementation scheduled to complete by 20:00 today (18/07).
07:30 - CHG1151 was raised but remains in draft stage, as it requires further validations and approvals. Requested CHG team to extend their support to the team.
17/07 - The change was not presented in the 2pm CAB as it requires further validations and approval. We are awaiting an update from Michele by 12:00, 18/07.
16/07
17:00 - The implementation plan is currently being worked upon bu Juniper post with the network architect review and Infosec approval will be carried out - planning to present in the 2pm CAB by 17/07.
13:42 : No update from NW team due to higher priority incidents, next update at 16:00
14/07
The Network team is currently awaiting a detailed implementation plan from the Juniper firewall team. Once received, the plan will be submitted to CAB for review. The target is to present this to CAB on 15/07 or 16/07.
13/07:
16:00 -
ECAB hasn't been raised yet by the NW team, Duty Managers confirmed that. Went to the NW command and Control Bridge, understood there's still a dependency with the Juni[er Engineer availability and InfoSec approval. None of these are confirmed yet and hence, will have to wait for ECAB probably utill tomorrow morning. Next update 14/07 10 AM.
JM - Checked with Service Lead Tola. Change owner confirmed that if juniper had not finished checking by 4pm we would move ecab to tomorrow i.e. 14th July 10 AM CAB
12/07 -
21:30 - CHG942 is partially completed, however it lacked the Juniper configuration changes before enabling the VX controllers. Network PM (Ayo) has advised that a ECAB will be required to run through the implementation plan from Juniper along with required approvals tomorrow morning. Next Update at 13:00 on 13th July.
17:30 - We are trying to understand from Network team if CHG942 is completed along with Juniper config implementation. Awaiting an update from Network by 20:00. Next update at 20:30.
11/07
16:00 CHG942 (build Swindon VX9000 controller) is being implemented between 15:00 and 19:00 today. Post change implementation, Juniper resource to be onboarded to complete the full resolution which is expected around Wednesday, 16/07. Next update: 16th July 11:00
8:00 : As per NW team update Juniper Rule changes were missed out as a part of CHG862. New Change is being raised, implementation plan is in progress, will be presented in CAB today.
09/07
17:00 - Network PM advised that we need Juniper resources to be involved and work on the revised implementation plan along with Network architect and Infosec approval and therefore the change window for CHG862 has been extended to 10th July 23:59. Next update on 11th July, 10:00
16:00 - Network team advised that a Juniper resource is required to proceed further with the CHG862 and we are awaiting further updates from Network on Juniper resource to completed the VX controller change. Next update at 21:00
13:00 - Part of CHG862 : Network team have brought up the SP VX controller and Nearly 900 + Access points are adopted and online .Required Juniper support to bring back the SDWAN store Access points. We are awaiting an update on the availability of the Juniper resource. Next update at 16:00
Note :Swindon VX controller is down .we need to build the VX controller VM from the scratch .Once build completed we need to enable cluster between SP &amp; SW VX controller
08/07 21:30 - CHG862 implemented and validation is in progress. Next update at 09/07 08:00.
08/07 - CT 20:00 - CHG862 (Stockley park &amp; Swindon Extreme VX controller to be brought back Production) has been approved for deployment between 08/07 19.30 and 09/07 00.00, Ayo will update the status of the change in Hypercare post the implementation around 21:00, while rest of the window is for fix forward/validation/monitoring.
08/07 - 16:00 An ECAB will be arranged to review the implementation plan along with all approvals already secured. Next update on 9th July, 18:00.
07/07
18:00 - The Stockley Park VX controller is up, however, requires further firewalls rules to be enabled. The implementation plan is currently being worked upon and a change will be raised upon receiving Infosec and Network approval - this can either come to 14:00 CAB 08/07 or we can facilitate an ECAB if they complete before 14:00 to avoid delays. (Note: Swindon VX controller server is down and should not cause any impact as this a active passive configuration) .
16:00 - We have received all approvals (infosec, DA etc). We need two servers for reinstating the VX controllers. One server is up now and the other server is being brought up. Once the servers are up, validations will be performed by network before enabling the firewall rules.
A change will be raised detailing the recovery of the server (as a retro) and the network firewall rules enablement will be performed tomorrow, 08/07. Please refer to INC157 (for more updates)
22/06 8:30 : Update from NW Team : need a project/ significant change : No Further update
20/06 8.38 VX controller: requires a NW change to enable the team to install configuration for access points. However, Ayo confirmed that this requires prioritisation through the CMT.
20/06 7.39 - Ayo confired status remains same
16/06 - Current understanding is the network VX controller is down, however, needs network prioritsation</t>
    </r>
  </si>
  <si>
    <t>CHG1151</t>
  </si>
  <si>
    <t>INC108</t>
  </si>
  <si>
    <t>Dropship: 20+ Brands that were scheduled to go live tomorrow (17/06), The team suspects that 5 URLs may be affected.</t>
  </si>
  <si>
    <t>20+ Brands cannot go live on the website tomorrow (17/06) resulting in potential loss of sales</t>
  </si>
  <si>
    <t>17/06 -
David Gillard has now confirmed the test orders are going thru successfully after the change implementation. All good from his side for the 20+ brands to go live on the website tomorrow. Icnident can be resolved now.
CHG475 has been approved in the CAB and the implementation window is between 11:00 and 14:00, awaiting updates on completion
16/06
Steve Warren confirmed that they are ready to go live for the 20+ brands tomorrow (17/06). CHG412 has been identified as the cause of this incident - Dropship Hardening. David Gillard is working with Alex Williams (Network team) to whitelist the missing URLs from the firewall. CHG475 will be presented in CAB tomorrow at 10 AM</t>
  </si>
  <si>
    <t>CHG412</t>
  </si>
  <si>
    <t>CHG475</t>
  </si>
  <si>
    <t>David Gillard</t>
  </si>
  <si>
    <t>INC109</t>
  </si>
  <si>
    <t>OMS (Order Managemnet System) queue manager has run out of space impacting the processing of online orders to the downstream systems</t>
  </si>
  <si>
    <t>Delay in the order processing between OMS and downstream systems. No customer impact as customers are able to place orders on the website without any issues, no impact to customer delivery as the orders are being placed with a 10 day delivery lead time.</t>
  </si>
  <si>
    <t>16/06 - Cloud Operations team has successfully increased the VM space, and messages have been cleared from the Queue Managers. The application team has confirmed that there are no further exceptions related to order processing messages. Additionally, the EM team will follow up on the space alerting conditions from New Relic.
MIM Bridge convened with OMS, WCS and Cloud Operations team for further investigation</t>
  </si>
  <si>
    <t>MIM Bridge 1</t>
  </si>
  <si>
    <t>Andrei Adler</t>
  </si>
  <si>
    <t>INC110</t>
  </si>
  <si>
    <t>Website order confirmation emails (outbound) failing since 13:20, 16/06</t>
  </si>
  <si>
    <t>Since approximately 13:20 yesterday, 97k outbound emails, including order confirmation messages, have not been delivered to customers resulting in poor customer experience and potential increase of calls to the contact centre</t>
  </si>
  <si>
    <t>17/06
Resolution Steps: The network team worked on restoring the email flow by updating the necessary URL. By 19:08, all 97,000 emails were successfully replayed from the middleware. and by 20:30, email flow to the downstream systems has been confirmed as expected by the app team
20:15 - All 97K email have been processed around 19:08.
18:20 - 82k out of 97k emails have been processed. ETA for pending 15k is 19:30.
17:30 - 81k out of 97k emails have been processed. ETA for pending 16k is 18:30.
16:00 - 69k out of 97k emails have been processed. Pending 28k to be completed in the next 2 hours. ETA: 17:30
14:00 - 20k out of 100k emails have been processed. Pending 80k to be completed in the next 4 hours with 10k every 30 mins.
12:35 - NW change for the url whitelisting is completed now and the emails have started flowing. There's another url which has also been allowed now in the Firewall policy for address verification. The plan is to process the backlogs targeting 10K emails every 30 min or so. Total estimated time to finish the backlog is 5-6 hours. Awaiting retro change details Ram Sundar &amp; Kamal K.
11:10- Based on the investigation by NW team it was identified that an url needs to be added in the firewall whitelisting which was not part of the actual online recovery plan. Spoken with Alex Williams to get a change approved. Ram and Kamal are working on the change and get it approved.</t>
  </si>
  <si>
    <t>Hisham Khalid</t>
  </si>
  <si>
    <t>INC111</t>
  </si>
  <si>
    <t>Merch Hub application is inaccessible from 11:00</t>
  </si>
  <si>
    <t>FH&amp;B</t>
  </si>
  <si>
    <t>20 M&amp;S Colleagues are unable to access Merch Hub application impacting their ability to make changes to products, however, no immediate impact</t>
  </si>
  <si>
    <t>19/06 - CHG519 has been raised as a retro change for this incident. We are now resolving the incident
18/06 - Toyin Butler will be raising the retro change, this incident will be resolved once we get the retro change details. ETA : 11:00, 19/06
17/06 -
20:00 - The issue was resolved through application changes &amp; deployment.. A retro change will be logged accordingly. Currently under monitoring. ETA for resolving the incident: 18th Jun 11:00
17:00 - The pipeline issue still exits, as there is no current business impact, this will be picked up tomorrow morning. There is an option to update changes on the database or a API call as a workaround. However, as there are no product changes planned for tonight. further investiagtion will be picked up tomorrow morning.
15:50 - Priya advised that there is a CICD pipeline issue being encountered while fixing the issue. ETA : 30 mins before we receieve the next update.
14:00 - Investigations revealed a human error performed by an engineers within the application which caused the issue. Fix forward to fix the typo error to resolve the issue. Received approval from Toin Butler &amp; Tom Ocas. Retro change to be raised</t>
  </si>
  <si>
    <t>Merchhub</t>
  </si>
  <si>
    <t>CHG519</t>
  </si>
  <si>
    <t>INC112</t>
  </si>
  <si>
    <t>ISF application crashing on store honeywells, currently 6 stores have reported the issue</t>
  </si>
  <si>
    <t>Stores colleagues are unable to fulfil the customer orders as the ISF app is crashing / freezing. Poor customer experience if the customers cannot collect their orders on time</t>
  </si>
  <si>
    <t>17/06: While reviewing namespaces for future deployments, the CSSM team found some pods in a crashloop state consuming excessive CPU and memory; these were removed as they were already in error. The ISF app, which typically handles SST API errors gracefully, encountered a different error due to the pod removal, causing it to hang on the loading screen. To resolve this, the team restored the pods, but SSL certificate issues—stemming from an incomplete renewal—caused further errors. Once both certificates were fully renewed at 20:00, the app resumed normal functionality.
17/06 - Investigations underway with the support teams on MIM1 bridge</t>
  </si>
  <si>
    <t>INC113</t>
  </si>
  <si>
    <t>4 printers at Welham Green DC have stopped working since 17th June</t>
  </si>
  <si>
    <t>Welham Green DC colleagues are unable to perform operational management activities including stock investigations, stock listing, essential RTWs (return to warehouse). Apart from the above mentioned impact, Ops have confirmed that there is no impact to DC operations</t>
  </si>
  <si>
    <t>25/07 - C&amp;H Service lead has confirmed that the recovery activity for this issue will be accommodated as part of Day2 recovery for Welham Green DC, therefore, this is not classified as an incident.
23/07 - The issue continues to exist and we are awating prioritisation from Network. No further update unless we get a network PM and resource assigned
15/07 - MIM spoke to Nandakumar Sivalingam (Service Lead) and was advised that there are no Infra engineer availability and we are still waiting for Network prioritisation. Next update on 17th July 14:00
22/06 : 8:30 Update from NW Team : Relatively easy to fix : Required More details to Action
18/06 - CDIT team have performed initial investigations and concluded that print servers are unreachable and therefore require Wintel &amp; Network team. Have advised Nanda to reach out to Wintel team to triage the print server issue first. This requires prioritisation from Wintel &amp; Network.</t>
  </si>
  <si>
    <t>INC114</t>
  </si>
  <si>
    <t>Issue with picking operations at Foods Bradford DC</t>
  </si>
  <si>
    <t>Bradford foods DC is Unable to perform the Pick up operations. There was a change for MNS NW connectivity it was all working good. But Since this morning the colleagues at the DC they are getting effor in the handheld devices.</t>
  </si>
  <si>
    <t>18/06 (AJ)
19:30 - The Bradford site is facing HHT connectivity issues that prevent Intune updates, prompting the team to manually configure devices using mobile hotspots. So far, 110 devices have been brought online through these efforts. Hence, team agreed to resolve the incident and the change.
While CHG402 restored warehouse systems and WMS access, only 58 out of 300 HHTs were initially operational.
Reconfiguring the required firewall and port changes at Donington will be addressed as part of a new change in future.
13:28 - As part of CHG402 - Food - Ambient Pick To Store MVP for Bradford - Network MVP, the HHT devices were being configured to use M&amp;S WMS systems (previously they were using GIST WMS system). With the help of Juniper, a port was opened yesterday to allow this configuration. The implementation window is still open - due at 18:00 today. The change is currently at UAT stage.
But this is still not an incident - we have stressed on the criticality to Network PM to triage the issue within the change window.
We have agreed to reduce the priority to Low and Sophie Grove can come back and update us once they are outside the change window.</t>
  </si>
  <si>
    <t>CHG402</t>
  </si>
  <si>
    <t>INC115</t>
  </si>
  <si>
    <t>CDP (Customer Data Platform) is currently not processing ORD13 (order data) from OMS and not sent to SFMC (SalesForce Marketing Cloud) from 08:00</t>
  </si>
  <si>
    <t>Loss of customer order data impacting the ability to target customer based on events.</t>
  </si>
  <si>
    <t>18/06 -
17:22 - CHG515 has been raised a retro change for this activity. Received confirmation from Priyabarta Sahu that the issue is resolved.
15:00 - The CDP MQ services were restarted and the backoog of 34k messages were processed from CDP to SFMC, we are monitoring the incident for the next 30 mins. Awaiting retro change details for MQ service restart. ETA; 16:30
14:00 - As per BAU practise, investigation revealed a restart of the CDP MQ services would fix the issue. The application engineer is currently not having the access therefore, require Cloud Ops to restart the app pods. Once the pods are restarted, MQ engineers will need to process the messages.</t>
  </si>
  <si>
    <t>CHG515</t>
  </si>
  <si>
    <t>INC116</t>
  </si>
  <si>
    <t>Workplace tech have lost access to multiple Y accounts - requires new credentials</t>
  </si>
  <si>
    <t>The integration between MS form and power apps is currently affected impacting Job share for M&amp;S colleagues, property system administration, Glidepath, complains or BAU requests to Workplace Tech, Dynamic 365 integration.
Impacted Y accounts:
M&amp;S Job Share - Y0004930@marks-and-spencer.com
Property System Admin - Y6319756@mnscorp.net
Workplace Services Team - Y0004584@marks-and-spencers.com
Property Tech Admin - Y1648251@marks-and-spencer.com
Property PowerApps User Setup - Y0004974@marks-and-spencer.com
Glidepath - y0000102@mnscorp.net
M&amp;S Property Tech Dev - Y0136722@marks-and-spencer.com
Y3197282-(Used for D365) - Y3197282@marks-and-spencer.com</t>
  </si>
  <si>
    <t>19/06 -
15:15 - We have received confirmation from Soujanya Vuppu that they can log in to the application as expected. Inc being resolved
14:50 - The workplace tech team are in process of logging into the application services using the Y accounts. Next update at 16:00
11:41 - All the 8 Y accounts have been enabled by AD team and a walkthrough was done by the WPT engineer for 1 Y account on how to retreive the secret with the AD Team. The engineer is now going to perform the same activity for all other Y account and confirm back to the hypercare bridge once they are back into the applications. ETA : 13:00.
11:00 - AD team - Graham Rouston will now be resetting for the 8 accounts following the agreed process. The password for these accounts was last reset in 2024 and as per cyber security recommendations, AD team will now be resetting the passwords and share the access to the WPT engineer.</t>
  </si>
  <si>
    <t>CHG455</t>
  </si>
  <si>
    <t>Soujanya Vuppu</t>
  </si>
  <si>
    <t>INC117</t>
  </si>
  <si>
    <t>T account for Marks &amp; Spencer Rooms (M&amp;S hotel) system is currently not working - T2817428</t>
  </si>
  <si>
    <t>5 M&amp;S colleagues are unable to login to the Property Management System resulting in an inconvenience to address the guest checkin &amp; checkout process. Additionally, the email address, shared drives etc are currently inaccessible.</t>
  </si>
  <si>
    <t>19/06 -
15:00 Connected with Sandra again, one colleage in the shift at the moment and they back into operation aftet the T account password was reset. The issue can be resolved now
14:00 Connected with Sandra (Requestor), At the moment the priority is to reset the P account for those colleagues. We have received the P account details and shared those details with Susanne Reid from AD team. Pass reset is in progress. Once done, Colleagues will be informed.
13:00 - The T account Password was reset by the AD team, however the colleagues are still unable to log in since the laptop is still not in the M&amp;S network. We are trying to reach the DWS (Digital Workspace) team to help the user and connect to the M&amp;S network. Next update: 14:00
Since the cyber incident and the event of P account password reset, a T account was provisioned to access the Property Management system for 5 colleagues. After the P account password reset, only 1 colleague was able to reset their password successfully, remaining 4 colleagues were using the T account to access the property system.
Since the Y account password reset activity last evening, as this T account was unclaimed in the repository, this was disabled as part of this activity which caused the issue.
We are now with the AD team in the MIM bridge to enable the T account, reset the password and help the team to secure the keyvault credentials - similar process like Y accounts</t>
  </si>
  <si>
    <t>Sandra Lobo</t>
  </si>
  <si>
    <t>INC118</t>
  </si>
  <si>
    <t>Connectivity issues with remote access to 11 CSSM servers from Stockley Park blocking the CSSM go-live on 28th June</t>
  </si>
  <si>
    <t>Delay in the recovery activity for CSSM go-live on 28th June - also impacts the Half yearly financial reporting (H1 reporting)</t>
  </si>
  <si>
    <t>19/06 -
17:00 - Agreed with Safira, as CSSM is not a live service at the moment, therefore, the issue will be managed as a change to meet the business requirement and not an incident.
16:00 - We have agreed with Safira, Josie &amp; Louise that as the CSSM services are not live, this is not a critical incident and therefore the priority is set to Medium from Critical. Next update on the proposed change - 17:00.
14:07 - We had a detailed conversation with network team and the relevant architects. A plan is being built to fix the asymmetric routing issue for CSSM servers between Stockley and Swindon. Turn around time is 3 hours. We will reconvene MIM2 at 16:00 to get a confirmation of all levels of approval - Network DA and Infosec, post which the change will be performed and we will do a RETRO Change/ or an ECAB
A MIM bridge is being opened to triage the asymmetric networking issue.</t>
  </si>
  <si>
    <t>https://meet.google.com/isb-jzpt-szy</t>
  </si>
  <si>
    <t>INC119</t>
  </si>
  <si>
    <t>Connectivity between STEP and PDX is broken impacting new suppliers onboarding to create new products</t>
  </si>
  <si>
    <t>There are 9 new Brands suppliers which requires to be created in STEP to onboard the suppliers to login and create the new products. 9 brands across 1000+ products are currently impacted to be launched by September 2025.
There are subsequent activities after the suppliers onboarding which involves product creation, PO creation etc to fulfil successful product launch.</t>
  </si>
  <si>
    <t>25/06 -
11:41 - The connectivity between STEP and PDX is now working and business has confirmed that the incident is resolved.
11:00-CHG590 was raised as a retro change and we await validation statement from the business team before we resolve the incident.
24/06 -
17:45 - Upon receiving approval from Infosec &amp; Network DA (Phil Davies &amp; Zain Khan), the firewall rules have been added on the Azure PA core shared firewall between Dot com subnets (STEP application) and PDX 3rd party. Validations to be performed by business teams tomorrow morning. Next update on 11:00, 25/06 from Ashok Gunasekaran
16:00 - NW team have found the issue. They needed to add the PDX url in the firewall list as part of CHG291 on June 5th, however the url was missed from the actual requirement list. As a corrective action, they would add the url in the firewall through a new change. The implementation plan has already been shared. Network PM has already reached for Approval from InfoSec DA and Network Achitect. Based on the approval the change will be implemented as a fix forward. Michele will raise a retro change and will be presented in the CAB tomorrow at 10 AM.
13:00 - Network team would require to live troubleshoot the issue with the source and destination ip to collect some logs, however the colleague will only be available after 14:30, the MIM 3 bridge will reconvene at the 14:30. Next update 15:30
12:00 - MIM have just had a conversation with Louise Lunt on the priority, and she has requested fir some further details on financial impact (what if we cant meet September deadline), business point of contact and last date when it was working - before she prioritise this and give us an engineer. These details have been requested for and will be provided to Louise as soon as we have. Next update at 15:00
As the impact is now spread across 9 new Brands suppliers containing 1000+ products which will result in a delayed launch of these products, the severity of this incident is upgraded to P2.
22/06 8:30 : No update from NW team (NW team had providded updated for other prioritisation incidents)
19/06 - Initial investigations confirmed that the issue is caused due to a potential firewall config change within M&amp;S. We have advised the colleagues to check with Brands business on the severity of the impact by ascertaining forecasted product launch planning. Next update on 20/06.</t>
  </si>
  <si>
    <t>CHG590</t>
  </si>
  <si>
    <t>Vrushank Joshi/Ashok Gunasekaran/Mahesh Kumar Bala Krishnan</t>
  </si>
  <si>
    <t>INC120</t>
  </si>
  <si>
    <t>5 Y accounts for Network F5 firewall are disabled</t>
  </si>
  <si>
    <t>No business impact apart from the access issues with Network F5 firewall.</t>
  </si>
  <si>
    <t>19/06 -
18:15 - Received confirmation from Network team that the Y account password reset have been successful and they can log in to the application services.
17:00 - Shantanu (Network) is currently checking the Kerberos authentication at Swindon - Next update : 20:00
14:50 - The 5 Y accounts are reset and are in enabled state, we are now validating the application login. Next update by 16:00
14:00 - AD team have now enabled one account and it is confirmed to be working, we are now following the similar approach for the remaining 4 accounts. ETA : 15:00</t>
  </si>
  <si>
    <t>Ram Sundar</t>
  </si>
  <si>
    <t>INC121</t>
  </si>
  <si>
    <t>Y accounts for MS Forms &amp; laptop screensharing at Waterside for Comms team is currently disabled - Y2417976</t>
  </si>
  <si>
    <t>Communication team (6 Colleagues) at Waterside are not receiving notifications for store comms.</t>
  </si>
  <si>
    <t>15:57 - Y account was enabled. Retrieved keyvault password, Incident being resolved.
15:00 - AD team are currently enabling the Y account following the usual process. Next update 16:00</t>
  </si>
  <si>
    <t>Ben Mitchell</t>
  </si>
  <si>
    <t>INC122</t>
  </si>
  <si>
    <r>
      <t>Name.Name</t>
    </r>
    <r>
      <rPr>
        <sz val="10"/>
        <color rgb="FF000000"/>
        <rFont val="Aptos Narrow"/>
        <family val="2"/>
        <scheme val="minor"/>
      </rPr>
      <t xml:space="preserve"> account for Navison application is currently disabled.</t>
    </r>
  </si>
  <si>
    <t>M&amp;S are unable to pay suppliers from Sourcing offices &amp; support colleagues.</t>
  </si>
  <si>
    <t>30/06 -
10:45 - The SMTP Issue is now fixed and we have received confirmation that Navison is working as expected with the newly created Y account.
27/06 -
17:40 - We have received Infosec approval to fix the SMTP issue and AD Team will perform the recovery steps - add the newly created Y account to the conditional access policy list. This will be performed on 30th June after which Navison support will work with Finance team on the configuration. Next update on 30th June, 12:00
14:00 - Finance &amp; AD team are working with Navison support to fix the SMTP issue with the newly created Y account and we await an update. Next update at 17:00
26/06 -
16:30 - Although the new Y account was created, whilst setting up the configuration for NAVISON, a SMTP error is being encountered which requires further triage by Navison &amp; TCS engineer. A call is scheduled tomorrow with the M&amp;S engineering manager, TCS engineer and Navison support to troubleshoo the issue further. Next update on 27th June, 12:00
13:55 - We have received confirmation from Finance Service Lead that the new Y account has been created and they have procured the password &amp; the secret. The Navison support team will be assisting in the subsequent configuration and we will receive an update by 16:00.
25/06- Awaiting an update from David Bennett on the Y account creation, Next update on 26/06 12:00
23/06 -
David continues to chase the AD team to create the new Y account and currently, there is no ETA. Next update on 24th June
20/06 -
16:00 - David chased the AD and Infosec team, no update from them yet. next update/follow up Monday 23rd Jun 4 PM
14:00 - Followed up with David Bennet. The AD team is setting up the new account and will be going through the request with infosec. Next follow up/ETA 16:00
19/06 - Dave Bennett is in touch with AD team to create the Y account for Navison. Once the Y account is created, the relevant config set up witll be done. Validation checks can only happen tomorrow morning by the Sourcing offices. Awaiting update from Dave Bennett on account creation &amp; config set up. Next update - 20/06, 11:00.</t>
  </si>
  <si>
    <t>Active Directory &amp; Navison</t>
  </si>
  <si>
    <t>David Bennett</t>
  </si>
  <si>
    <t>INC123</t>
  </si>
  <si>
    <t>Y account for Bank Loyalty is currently disabled - y3106845@mnscorp.net</t>
  </si>
  <si>
    <t>Impacts change planning through the banks loyalty deployment pipeline - no business impact</t>
  </si>
  <si>
    <t>26/06 -
13:53 -
25/06- Awaiting an update from David Bennett on the Y account creation, Next update on 26/06 12:00
23/06 -
David continues to chase the AD team to create the new Y account and currently, there is no ETA. Next update on 24th June
20/06 -
16:00 - David chased the AD and Infosec team, no update from them yet. next update/follow up Monday 23rd Jun 4 PM
14:00 - Followed up with David Bennet. The AD team is setting up the new account and will be going through the request with infosec. Next follow up/ETA 16:00
19/06 - Dave Bennett is in touch with AD team to create the Y account for Navison. Once the Y account is created, the relevant config set up witll be done. Validation checks can only happen tomorrow morning by the Sourcing offices. Awaiting update from Dave Bennett on account creation &amp; config set up. Next update - 20/06, 11:00.</t>
  </si>
  <si>
    <t>Chencha Jacob</t>
  </si>
  <si>
    <t>INC124</t>
  </si>
  <si>
    <t>Womenswear Y account is disabled - Y4098606</t>
  </si>
  <si>
    <t>Colleagues unable to login to the M&amp;S provided ipad for their FITcheck activities.</t>
  </si>
  <si>
    <t>26/06 - The impacted Y account was enabled and password reset, received confirmation from the inciden requestor that the issue is resolved
25/06- Awaiting an update from David Bennett on the Y account creation, Next update on 26/06 12:00
23/06 -
David continues to chase the AD team to create the new Y account and currently, there is no ETA. Next update on 24th June
20/06 -
16:00 - David chased the AD and Infosec team, no update from them yet. next update/follow up Monday 23rd Jun 4 PM
14:00 - Followed up with David Bennet. The AD team is setting up the new account and will be going through the request with infosec. Next follow up/ETA 16:00
19/06 - Dave Bennett is in touch with AD team to create the Y account for Navison. Once the Y account is created, the relevant config set up witll be done. Validation checks can only happen tomorrow morning by the Sourcing offices. Awaiting update from Dave Bennett on account creation &amp; config set up. Next update - 20/06, 11:00.</t>
  </si>
  <si>
    <t>Laura Williams</t>
  </si>
  <si>
    <t>INC125</t>
  </si>
  <si>
    <t>Multiple unclaimed Y accounts are disabled
Note: This is the central incident for any unclaimed Y account issues</t>
  </si>
  <si>
    <t>02/07
10:30 AM
Update provided by Neeraja Koppu, They are working with the Network support team (Omotara George) to get the port enabled to test the Y account password for the IDigit plotter. The ETA would be - By this week end-Friday.
25/06 -
Unable to access the below services:
Y3492190 - iDigit Plotter :In progress.
Y4098606 - Shared iPad (Fit and Pattern) : RESOLVED
Y5654326 - Vizoo Scanner: RESOLVED
Resolved
20/06 - Y2718461 - Unable to access Power Automate flow to approve and create price changes for Foods Data Quality Governance colleagues.
Y0008975 - No business impact, as the CRM (Bulls Eye) application is not live yet.
Y0013040, Y3338531 - MFDM (Machine First Delivery Model) Y account - sending emails, reports to the BPS team,</t>
  </si>
  <si>
    <t>04/07-
17:15 - The reported Y account (Y3492190 - iDigit Plotter) was enabled and the password was reset. However the colleague is unable test the Yaccount login as the application iDigit Plotter is inaccessible due to Vlan configuration issue(another issue) which needs network prioritization and recovery. We have agreed with Kevin Gray (Incident reportee) to close this issue as the issue reported for Y account has been provided with a resolution, however it pending validation due to different issue outside this incident.
15:30 - The network LAN issue to verify the IDIGIT PLOTTER is not fixed. Neeraja has escalated the issue to their EM (Kevin gray) to get this sorted. However its need to be prioritized to fix the issue and it requires network teams assistance. Awaiting further updates from Kevin Grey. Next update on 07/07th July, 12:00
02/07 - The network LAN issue to verify the IDIGIT PLOTTER is not fixed, Neeraja and Network team are working on it with an aim to complete by 4th July. Next Update: 13:00 4th July
30/06 - No update received from the incident reportee. Next update by 12:00 on 1st July
27/06 -
14:00 - The Y account issue with Idigit Plotter still exists as the machine needs to be connected to a LAN network. We have advised the TPM (Technical Programme Manager) to liaise with a network engineer to be able to validate the Y account before we resolve the incident. Next update on 30th June, 12:00
26/06 -
15:30 - Two out of three Y accounts are now reset and the pending Y account have been reset, however, requires a LAN connection to the workstation to validate if it is working. (Look at impact section for the impacted Y account) Next update: 14:00 on 27th June
14:00 - Kevin Gray (impacted colleague) is going to update the password today (involves going to some physical machines in Waterside) and will we await an update. Next update at 15:00.
25/06 -
17:39 - No response received from kevin, awaiting an update from him by 11:00, 26th June
16:00 - Kevin Gray has issues with 3 Y accounts which are currently being worked upon by the AD Team. Next update at 17:00
23/06 -
17:30 - We have agreed to resolve the incident tomorrow COP once we have clarified that there are no pending unclaimed Y account to be actioned,
14:00 - There are 2 Y accounts from MFDM which requires enabling - as the engineer is offshore, getting a go ahead from Phil Davies before reenabling. Infosec approval received and &amp;Y account has been reset - RESOLVED
20/06 -
Y2718461 - AD team have enabled the account and reset the password - Investigations underway - RESOLVED.
Y0008975 - Minesh Shah to talk to Richard Alvey to sort out the Y account issues - RESOLVED.27</t>
  </si>
  <si>
    <t>Angelos Magripilis
Minesh Shah</t>
  </si>
  <si>
    <t>INC126</t>
  </si>
  <si>
    <t>DC colleagues from Thorncliffe (Brands) are not able to access the LAN</t>
  </si>
  <si>
    <t>Manual picking is not affected. Colleagues are not able to track colleague operations to report to the wider stakeholder business. Any activity involved accessing the share point is affected</t>
  </si>
  <si>
    <t>22/06
08:26 - Network team update the link is now up and collegues can now connect via the LAN connection. Initially the GXO IT team tried a remote restart of their systems and this did not work. John Willis from City FM attended site restarted the UPS box and that restarted the GXO network.
22/06
07:40 -Vodafone routers are down as per initial investigations from Network. Vodafone incident raised NET13006385. Awaiting updates from Vodafone
Next update: 9 AM</t>
  </si>
  <si>
    <t>INC127</t>
  </si>
  <si>
    <t>Colleagues from Bradford Foods are unable to login impacting their operations.</t>
  </si>
  <si>
    <t>Bradford operations team cannot perform the inbound operations and unable to let vehicles into the warehouse. Also unable to monitor the picking and picking . Progress is very slow now and will impact sending goods to store as today. 180k volume pick planned and currently lagging</t>
  </si>
  <si>
    <t>25/06
17:00 - Received confirmation from Jayachandran Krishnan that all colleague's accounts issues are sorted, If any new issues arose, agreed to get in touch with AD team directly.
09:30 - The status of the incident moved from In Progress to Being Monitored. We have received confirmation from Jaychandran Krishnan all the previously reported 50 colleagues account issues are now resolved. Monitoring in progress to identify any new colleagues account issues, we have agreed if the count is &lt;5 by COP, this incident will be resolved.
08:50 - There are 50 colleagues P accounts which are being investigated by the AD team on a case by case basis. 45 colleagues accounts are resolved and remaining are in progress. ETA: 25/06 COP
22/06
16:26 : Additional 11 users faced the same issues, which is now resolved with the help of AD team, still being monitored
10.00 - The 8 ID's were successfull re-enabled and the colleagues are now able to login
However,Jay anticipates further issues with colleagues who come in for later shifts so has asked for us to keep this incident under monitoring</t>
  </si>
  <si>
    <t>Jayachandran Krishnan</t>
  </si>
  <si>
    <t>INC128</t>
  </si>
  <si>
    <t>2 Travel Money Bureau Stores unable to start in kiosk mode due to a AD connectivity issue</t>
  </si>
  <si>
    <t>2 Travel Money Bureau stores - Kew &amp; Cheshire Oaks are currently unable to serve customers for exchanging their currencies. This is also blocking the Travel Money Bureau go live to remaining 68 stores.</t>
  </si>
  <si>
    <t>25/06 -
15:30 - We have now received confirmation from both Cheshire Oaks and Kew that the issue is no longer observed after the tactical fix. The issue at Kew was more of a user fault, the keyboard is supposed to be used while closing the balance for GBP, as the colleagues were using Mouse, the issue arose, therefore, the issue is due to Eurochange and nothing to do with Carbon Black. This incident will now be resolved.
12:55 - We have tested for Cheshire Oaks the closing balance feature for GBP is working as expected. Chris Fenick is visiting Kew store by 15:00 to perform live testing on the same feature, if there are no issues at Kew, we will resolve the incident. There is a plan to scale up the travel bureau solution to more stores for efficient testing.
12:00 - After the tactical fix implementation on 24th June, there are some features that have stopped working at the 2 Travel Bureaus. A MIM is being opened to triage the issue with the Retail engineer (David Chaikin) and Chris F as a representative on one of the impacted store to live troubleshoot the issue. Next update at 15:00.
11:00 - Sandhya mentioned this morning that there are some residual issues observed on the 2 Travel Money Bureau stores. MIM have requested to gather the details and come to the hypercare bridge to proceed further. Next update : 15:00
24/06 -
17:30 - The tactical fix is now implemented and from the backend, we have confirmed Kew and Cheshire Oaks are working. Final validation with business teams to be completed by 11:00, 25th June. Next update 12:00, 25/06
17:10 - We have got an approval from James Sweeting (Infosec) that the tactical fix can be performed globally which would mean that both Kew and Cheshire Oaks can trade as expected. This would also resolve issue for any further Travel Money Bureau stores when they go live.
16:00 - A further call with AD &amp; Travel Money Bureau team was performed -
1. Tactical fix - whitelisting the script (when a user logs in - Powershell Script to establish connectivity to DNS server) in Carbon Black Console - Approvals are being secured from Infosec before we do the fix,
2. Permanent/ Long term fix - Resign the Powershell script - requires further planning. Next update: 17:00
14:30 - We have now identified with AD team that as part of the AD takeback and setting up new domain controllers, there are 2 domain controllers within the MNSSTORES domain which has caused the issue. These 2 legacy domain controllers are still being used by DFS (Distributed File system) server, however, these are not active anymore. The action agreed to resolve the issue is to remove these 2 domain controllers in the MNSSTORES domain which will fix the issue. Currently, AD team is preparing the implementation plan, get Infosec approvals before we implement the change as a fix forward. The change form will be then submitted as a retro change by AD Team. Next update - 16:30
12:00 - AD team is still working with the Travel Money team to understand the problem by simulating the issue and check if the issue persists with the Domain controller, however we also came to know there were no changes made at the AD level since Friday. The issue is currently being triaged in the SP Machine Halls. We will reconvene in the MIM bridge at 14:00. Next update at 15:00
10:51: Nick Watson, Sandhya Radhakrishna &amp; Farid Arab has joined from AD team on the MIM bridge 2, and triaging this accordingly. The next update will be 12:00 today.
10:29 - Elevated to P1 (CMT prioritisation). MIM 2 intiated (priority changed from P3 to P1)
09:15 - MIM will speak to AD Team to assign a resource to investigate the issue with Sandhya &amp; Travel Money Bureau Team, all back of CHG509 (Informational change - open up VPN tunnel) Implementation window 20/06 16:00 to 20/06 19:00</t>
  </si>
  <si>
    <t>Travel Money Bureau /Eurochange</t>
  </si>
  <si>
    <t>Vivek Marwaha/ Sandhya Radhakrishnan</t>
  </si>
  <si>
    <t>INC129</t>
  </si>
  <si>
    <t>Disable Store &amp; contact centre colleagues ability to amend customer email address of .com+</t>
  </si>
  <si>
    <t>There are 40 breaches of customer email address amendment as per the security policy posing a risk to our security posture, As per Infosec recommendations, it has been advised to disable the admin access to amend customer details on .com+</t>
  </si>
  <si>
    <t>24/06 -
13:00 - The technical fix under CHG549 - Identity:Revoke Colleague Assisted Change of Email is now completed, validations have confirmed that colleagues will no longer have access to amend customer email addresses. CHG549 will be presented in the 14:00 CAB today as a retro change
12:00 - AD team is still working with the Travel Money team to understand the problem by simulating the issue and check if the issue persists with the Domain controller, however we also came to know there were no changes made at the AD level since Friday. The issue is currently being triaged in the SP Machine Halls. We will reconvene in the MIM bridge at 14:00. Next update at 15:00
10:51: Nick Watson, Sandhya Radhakrishna &amp; Farid Arab has joined from AD team on the MIM bridge 2, and triaging this accordingly. The next update will be 12:00 today.
10:29 - Elevated to P1 (CMT prioritisation). MIM 2 intiated (priority changed from P3 to P1)
09:15 - MIM will speak to AD Team to assign a resource to investigate the issue with Sandhya &amp; Travel Money Bureau Team, all back of CHG509 (Informational change - open up VPN tunnel) Implementation window 20/06 16:00 to 20/06 19:00</t>
  </si>
  <si>
    <t>CHG549</t>
  </si>
  <si>
    <t>https://meet.google.com/pui-uofy-fys</t>
  </si>
  <si>
    <t>Simon Attard
Charlene
Satish Gopinathan</t>
  </si>
  <si>
    <t>INC130</t>
  </si>
  <si>
    <t>Intermittent kitchen management screen crashing observed at 2 Non Resilient Digital Cafe stores - Leeds White Rose &amp; Newcastle</t>
  </si>
  <si>
    <t>Customers unable to place orders on the Kioks across 2 Digital Cafe stores as the kioks and kitchen management screens are unavailable resulting in poor customer experience and potential loss of sales. Store colleagues are using the hidden Till as a workaround to place customer orders with a limited menu.</t>
  </si>
  <si>
    <t>09/07 -
14:40 - We have received confirmation from Newcastle that the issue is resolved.
08/07 -
15:40 - DN engineer visited the store and confirmed that the QSR server was in the windows update screen and counter solutions had updated and rebooted the server. The KDS screens receiped the right IP's after that and all seems fine since then. We are awaiting store validation by tomorrow morning. Next update on 9th July at 13:00
11:00 - The DN engineer visit to Newcastle store is planned for 11am today and we will receive a progress update by 13:00. Next update at 16:00
07/07 -
14:00 - it has been agreed with the DN engineer to visit the Newcastle store and validate the IP addresses, if the issue is not sorted then network team will be engaged if required. Next update on 8th July, 15:00
09:00 - Retail Service Lead advised that the kitchen management screen issue exists and this has been raised with Network. Leeds White Rose has not reported any issues with kitchen management screens over the weekend. Next update at 13:00
04/07:
The Newcastle digital cafe kitchen Management screens was working as expected after Network fix on 03/07, however, we encountered an issue again between 08:00 and 11:00 on 04/07 and it got autoresolved. We will have to monitor the issue is still occurring. Leeds White Rose store - Valli (service lead) to speak to the store and advise if the kitchen Management screens are working as expected. Next update on 7th July, 11:00.
03/07
17:00 - The network team identified that the Digital Cafe server at Newcastle was tagged to a .35 IP which was also linked to a mobile device resulting in an IP conflict and hence caused the issue. Network team have now configured the .35 IP address to be linked to the Digital Cafe device only and established successful connection the DHCP server which resolved the issue with the kitchen management screens. However, there are still issues with 2 Kitchen Management screens which requires further investigation by the RIT team. POC : Valliammai Ramasamy, Next update on 4th July, 16:00
12:05 (SSR) - Network team has prioritized this incident and started the investigation. Ian Kirk (Network Lead) to reach Paul (Incident reporter) to get more technical details to aid the investigation
25/06 -
15:21 - One of the impacted Digital Cafe (Newcastle) has observed intermittent till crashes today and Counter Solution has confirmed that there are no issues within their infrastructure. Leeds White Rose store did not report any problems today. We are suspecting a potential network bandwidth issue at Newcastle only which will require further triaging with Network. This will now be under "Prioritisation Required".
14:00 - MIM have agreed with Paul that if the stores are not reporting any further issue by COP today, this incident will be resolved. ETA: 17:00
12:00 - MIM have advised Paul to check with the stores if the issue still exists and what actions are being taken to resolve it. Next update at 15:00.
24/06, 15:20 - Counter Solution can see errors at the backend, however, as there is a workaround, the stores have not raised major concerns. Awaiting Paul to come back to the hypercare bridge if the issue persists or aggravates.</t>
  </si>
  <si>
    <t>INC131</t>
  </si>
  <si>
    <t>Print queue piled up at Bradford Foods DC</t>
  </si>
  <si>
    <t>If the print queue reaches 500 messages (currently it is at 358), this will impact label printing, reporting at Bradford DC affecting picking operations.</t>
  </si>
  <si>
    <t>25/06 -
16:42 - Upon successful clearance of the þrint queues by the Linux team, WMS team have confirmed that the print queue is back to BAU.
16:00 - Alerting indicated that Foods Bradford print queue had piled up with 358 messages with a capacity to hold 500 messages before it caused an impact to label printing activity. We have Linux team who are clearing the queue at the moment to resolve the issue without causing an impact. ETA - 17:00</t>
  </si>
  <si>
    <t>Linux/Unix</t>
  </si>
  <si>
    <t>INC132</t>
  </si>
  <si>
    <t>Latency in 2 Travel Money Bureau stores in the initial load of the application - Xtris</t>
  </si>
  <si>
    <t>No immediate impact, There is no loss of revenue, however, causing inconvenience to store colleagues during the initial application load. Also, this issue is not blocking the scale up of Travel Money Bureau stores</t>
  </si>
  <si>
    <t>15/07 - Sandhya confirmed once the store servers were brought back up, the latency issue got resolved and therefore, the incident can be closed.
25/06, 17:32 - MIM have spoken to Sandhya who confirmed that the latency only exists in the inital load of the application - Xtris, however, this is not blocking the scale up of the Travel Money Bureau solution to stores. Sandhya has advised that once they scale up to more stores, this issue will be addressed - initial investigation indicates a potential application issue, requires further triage with Eurochange.</t>
  </si>
  <si>
    <t>INC133</t>
  </si>
  <si>
    <t>OMS (Order Management Job)DRL (Demand Release) job failed at 07:20</t>
  </si>
  <si>
    <t>The orders are currently being sent manually to the Sherburn DC, however, due to resource constraint, the manual workaround is not sustainable which would impact the order fulfilment at Sherburn DC. Potential impact to 4k order fulfilment.</t>
  </si>
  <si>
    <t>25/06,
20:20 - Although we received approval from Steve Warren to run the job in Azure Control-M, Cybersecurity policy restricts offshore access to Azure systems. Emergency approvals were escalated and obtained from Phil Davies (Infosec) and M&amp;S Infra POC. Upon receiving the approval, Offshore team re-ran the DRL job via Azure Control-M and the job resumed successfully and orders began flowing to Sherburn DC
19:30 - The OMSDRL010 job responsible to send order supplier payments messages to Sherburn DC had failed this morning at 07:20. The application team had been manually sending the orders to the DC, however, this is not sustainable after 9pm. We have spoken to Infra team to rerun the job from the Azure Bastian server, however, there are access issues and we need Infosec approval if we want to rerun the job from offshore. Awaiting updates from Infra team.</t>
  </si>
  <si>
    <t>Control-M</t>
  </si>
  <si>
    <t>INC134</t>
  </si>
  <si>
    <t>Intermittnet login issues to OMS (order management system) pods &amp; Availavility service pods within the OMS Cluster in azure</t>
  </si>
  <si>
    <t>After the online recovery, certain manual activities are being performed to keep the website &amp; financial reporting activity ongoing :
1. Order management system- Risk to the manual reporting activities performed by OMS team to generate the financial sales reporting through Baby Beam.
2. ⁠Availability service - Risk to the stock availability data in OMS for finalizing the customer orders during checkout as the availability service might not have sent the Start of Day (SOD) stock file to OMS.
NO CUSTOMER IMPACT.</t>
  </si>
  <si>
    <t>26/06 - (SSR) - 07:15 - The OMS application team has confirmed successful completion of the data upload required for financial reporting. Subsequently, the service lead (Hisham) validated the system’s stability and confirmed the incident can be marked as resolved.
25/06
23:50 Microsoft obsered huge spike in load than the usual and increased latency causing large number of errors in tunnel connections within API servers . Errors were observed between 18:28-18:50 UTC and started affecting the services at 19:09 UTC which is suspected to have caused the impact. Rajeev has been asked to review the application logs to identify the cause of the spike. It has been agreed with Hisham to keep the incident under monitoring until morning to watch for any further issue. Microsoft (2506250030009430) Sev A case was raised and has been engaged on the call for further understanding.
22:13 The issue began around 20:30, with the team experiencing API connectivity errors and significant delays in command execution. An error on the portal indicated a temporary connection issue between AKS agent nodes and the API server. By 23:10, the error message had cleared from the portal.
This was likely due to a Microsoft-related issue. Cloudops team restarting the connectivity pod restored service for us, and the situation is now being monitored.</t>
  </si>
  <si>
    <t>INC135</t>
  </si>
  <si>
    <t>Issues with inventory payloads in DSCO (Dropship CO) applications</t>
  </si>
  <si>
    <t>RIsk to the inventory view/stock view across the Dropship suppliers on the website will be inaccurate. Note: Currently, there is no cancellation observed from the Dropship suppliers.</t>
  </si>
  <si>
    <t>26/06 -
16:40 - The non prod testing was successful, therefore, the workaround was applied in production and validations have confirmed that the issue is resolved.
15:59 - Initial investigations indicate a change in data type format in response payload in DSCO application managed by vendor RITHUM resulting in a failure in the M&amp;S integration layer. There is a workaround to remove the "Filter by" object in the inventory query to avoid the data type issue. A permanent fix is awaited from vendor Rithum. The workaround will be tested in the lower environment before implementing in the prod environment. A high severity case has been raised with RITHUM for the permanent fix. ETA to test the workaround in lower environment is 16:40 before we take a call to deploy in prod.</t>
  </si>
  <si>
    <t>INC136</t>
  </si>
  <si>
    <t>Loyalty Platform Dev API Wrapper unable to resolve DNS host</t>
  </si>
  <si>
    <t>Impact to 4 engineering teams to deliver their critical Loyalty programme deliverable.</t>
  </si>
  <si>
    <t>27/06-
9:11 - A workaround has been implemented to fix the issue and Colleagues have confirmed the issue is now resolved. We have received confirmation from the service lead (Priyabrata Sahu).
26/06
18:00 - MIM have spoken to Cloud Ops and this will be performed tomorrow morning. ETA: 27th June, 11:00
17:00 - There is a workaround to add a rule to the dev subscription to fix the non prod DNS issue. ETA: 18:00</t>
  </si>
  <si>
    <t>INC137</t>
  </si>
  <si>
    <t>Mitel Phones are not working at Thorncliffe DC after the power outage on 21st June</t>
  </si>
  <si>
    <t>After the power outage on 21st June, colleagues are unable to communicate on the Mitel Phones across the warehouse, impacting site wide communication affecting operational managerial activities &amp; emergency comms related to safety hazards. As part of the recovery, manual picking activity is performed, therefore, no impact to operations.
Note: Also ecomm operations will soon go live, the TANNOY system should be up to avoid impact to ecomm operations.</t>
  </si>
  <si>
    <t>25/07 - CHG1183 - Implementation Plan for to enable the communication from Thorncliffe DC-4459 was deployed successfully and we have received a confirmation from the warehouse that the issue is resolved.
25/07 - CHG1183 requires further changes to be made on the implementation plan as per Cyber Sec recommendations. Next update from Robert Hooper on 26th July, 14:00
2407-
18:04 - CHG1183 is still awaiting cyber approval after which the change will be presented in the CAB. Next update on 25th July, 14:00
23/07 -
17:00 -
16:50 - CHG1183 is still awaiting cyber approval after which the change will be presented in the CAB. Next update on 24th July, 17:00
11:30 - CHG1183 is still awaiting cyber approval after which the change will be presented in the CAB. Next update at 17:00
22/07 -
17:00 - The change is still awaiting Infosec approval and therefore, we are awaiting an update by 10:00. Next update at 11:30, 23rd July.
12:00 - Network PM has confirmed that Infosec approval is currently being secured, with an aim to present the CHG1183 in the 2pm CAB. Next update at 16:00
21/07 - Network PM (Robert Hooper) has advised that the change implementation plan is currently underway followed by relevant approvals. the plan is to present the change CHG1183 in the CAB tomorrow (timing to be decided) Next update at 15:00 on 22nd July
18/07-
17:00 - The network implementation plan is being written after which a change will be raised after securing all approvals from Network architect and Infosec before deployment. Next update at 14:00, 21st July.
14:00 - We have received the port details from Mitel and network team are currently reviewing the data after which an implementation plan will be created and follow the approval process before implementation under the change process. Next update at 17:30
17/07
17:20 - We have sent an email to Mitel and requested for the port details for Network team to write the implementation plan to put foward a change. Next update at 13:00 18th July based on Mitel inputs.
15:10- Update from MIM3 bridge. Mayank and Rajashekhar joined from Network team along with Nanda. The Network Team needs further details on the physical server and other technical details. Raja has shared the requirements with Nanda, and Nanda will take it up to the Mittel team using the same ticket that was raised with Mittel earlier. Mittel should respond back in 2-3 hours time (as per their SLA). Nanda will inform the MIM (in Hyper care) as soon as he gets a response from Mittel and then we can plan for the next call. ETA 19:00 today.
10:50 - MIM have spoken to Network PM - Manish Rai and a network engineer Naveen will be assigned for this incident after 14:00. Next update at 16:00
11/07
18:00 - Spoke Nanda (C&amp;H) Service Lead who confirmed that his workstream leads have been informed to speak to Network Workstream leads to prioritize the incident recovery. However, he is still awaiting an update from his workstream leads on the progress. Next update on 15th July, 15:00
04/07
12:30- Went to Network Bridge, informed the NW leads that considering the current impact at the DC the INC has been upgraded to P2. Michele, the NW Lead has informed there are 100+ items in their priority list. If this Mitel phone issue needs to be reprioritised, we need to talk to Louise Lunt or Chris P. No ETA at the moment
12:00 Incident priority upgraded to P2 as Thorncliffe (Brands) DC is now operational with Retail picking and Despatch and Ecomm operations are about to go live next week. There was an accident at the site yesterday and the casualty had to wait to receive first aid as the person attending to them had to physically walk around the warehouse to locate a trained first aider - makes life difficult without the phone system.
01/07:
10:00 - As the incident is a P3, and requires network assistance, we have now changed the status to "Prioritisation Required"
30/06:
17:00 - Vendor Mitel has confirmed that the issue is between the Mitel Server link and the core switch for the voice call from the desk phone to the Tannoy system and hence require further investigation by the network team. M&amp;S C&amp;H workstream leads have been advised to connect with the network stream lead to get this actioned. Next update at 15:00 on 1st July
27/06
21:30 - The Mitel engineer was unable to get into the facility due access issues. Operation manager was not onsite to escort the engineer further.
17:40 - The Mitel engineer is on the way to the site to work along with GXO team. C&amp;H Service lead (Nandakumar Sivalingam) has been advised to come to the bridge and provide an update by 22:00.
13:30 - An incident has been raised with Mitel and GXO engineers are now working with Mitel to fix the issue. Next update at 17:00
10:49 - We have advised the Service Lead (Nandakumar Sivalingam) to ask the GXO engineers at the site to reach out to Mitel team to troubleshoot further. Next update at 15:00.</t>
  </si>
  <si>
    <t>CHG1183</t>
  </si>
  <si>
    <t>INC138</t>
  </si>
  <si>
    <t>Eden High Wycombe &amp; Blue Water Travel Bureaus reporting an error after logging into Xtris application (Raised as P1, downgraded to P3)</t>
  </si>
  <si>
    <t>After a detailed investigation with the Network &amp; Retail team, we had identified one of the MS team url https://ms.aka was missing the FortiGate firewall rule and this has now beed added to locally break out the Teams/Microsoft traffic. We are awaiting store validations by 9th July 11:00.</t>
  </si>
  <si>
    <t>30/06 - David Chaikin could not find the store proxy server through remote, therefore, DN engineer visited the store and rebooted the store server and we have received confirmation from Bluewater that they are not experiencing issues with Xtris application. However, there are further issues with chip &amp; pin which will be addressed outside the incident,
28/06 - 20:03 Update - Service Lead ( Valli) updated that the Service engineer rebooted the store server on 27th . However the validation from stores is still pending and she is following up on the same with Dave C/Chris F.
27/06
14:30 - Update - Retail Team have performed a config change to point the tills to the store proxy server to resolve the DNS issue for Eden High Wycombe. From the back end, we could see the Proxy server resolution issue is fixed, We have received the final confirmation from the store colleague. Currently there's only one store (Blue Water) having the issues with the Till. A ticket has been logged with DN engineer to visit the store and reboot the store server physically. The Service engineer will share the ETA for the engineer visit. Based on the revised impact analysis, we agreed the incident can be downgraded to a P3 now. Further update about the issue will be tracked in the ITSM tracker. Next update 28/06 12:00 Hours
13:40 : Update - Retail Team have performed a cache clear and restarted the store proxy server for Eden High Wyecombe. From the backend, we could see the resolution issue is fixed, however, we await final confirmation from the store. For Bluewater, discussions are ongoing on the bridge call.
Next update - 15:00.
12:55:
Update - Currently, there is no streamlined approach to identify a fix/workaround to resolve the connectivity/communication issue between tills &amp; store proxy server. We have allowed some time for the Retail team to investigate internally and come back with a plan of action.
Next update : 14:30
12:03 - Further troubleshooting performed by Network team revealed on the 2 impacted stores, where the TIlls connectivity is going through the central proxy server and which is currently down ever since we had the security Incident as a result the proxy server is unable to resolve the source and destination IPs. Currently the Network team &amp; Retail team are actively working on the issue, we have no ETA for the resolution yet. Next update at 13:00
11:27 - Initial troubleshooting was performed on the 2 impacted stores, and are currently impacting the tills. Potentially an issue with the logon script on the tills which is currently being investigated. There are no issues on the workstations. MIM are utilising the Project hypercare bridge to investigate the issue and coordinate with the correct teams</t>
  </si>
  <si>
    <t>CHG618</t>
  </si>
  <si>
    <r>
      <rPr>
        <u/>
        <sz val="10"/>
        <color rgb="FF1155CC"/>
        <rFont val="Aptos Narrow"/>
        <family val="2"/>
        <scheme val="minor"/>
      </rPr>
      <t>https://meet.google.com/nrs-iqgh-dtn</t>
    </r>
  </si>
  <si>
    <t>INC139</t>
  </si>
  <si>
    <t>Transition Manager Database server is not reachable from store user manager application</t>
  </si>
  <si>
    <t>For VX controllers, all approvals received and an ECAB will be set to review the change before implementation. We do not have the change number yet. Next update at 21:00.</t>
  </si>
  <si>
    <t>27/06 -
20:00 - SQL Database team confirmed that the Y account password was rotated from the key vault to restore the SQL service on the User Manager database server. The Y account password was reset recently by the Active Directory team (need to find out the change reference), however, the service was working until now as this was pointing to the old password (possibly due to cache).
19:42 - We have now received confirmation from stores that user manager is working as expected. We await root cause &amp; resolution details, therefore, this incident status is now changed to "Being monitored"
19:00 - The SQL issue is now resolved. Store validations are underway., We await root cause, resolution details and validations statment before we close the incident. ETA: 21:00
18:00 - Retail Service lead informed that they have identified the cause is within Wintel scope which is currently being triaged. We have requested an update on the root cause &amp; ETA of resolution. Next update at 21:00
17:40 - Retail Service lead has spoken to Network to assign an engineer to investigate the issue, As of now, 6 stores have reported the issue, and we have advised the Retail stakeholders to come to the hypercare bridge if the Incident priority requires an upgrade.
13:30 - Investigation to initiate once we have relevant details from Thomas &amp; Valli. Once we understand if the database server is down, Valli has been advised to come back to the hypercare for further coordiantion. Next update: 15:00</t>
  </si>
  <si>
    <t>Database</t>
  </si>
  <si>
    <t>Thomas Stacey</t>
  </si>
  <si>
    <t>INC140</t>
  </si>
  <si>
    <t>Connectivity issue between TMS (Transport Management System) and Paragon</t>
  </si>
  <si>
    <t>Currently, there is no impact to tonight's transport planning activities. If the issue is not resolved, there will be significant disruption to tomorrow's (28th June) transport planning and data flow from Paragon to TMS and Microlise, halting the execution of tranport journeys and affecting transport planning activities.</t>
  </si>
  <si>
    <t>27/06
21:00 - Nandakumar Sivalingam kindly re-joined the bridge call and confirmed the issue was now resolved
19:57 - The Token was generated and updated the Azure application, service validation underway. Next update at 21:00
18:15 - With the help of Cloud Ops team, we have now confirmed that the TMS team will request for temporary PIM access for 60 mins with M&amp;S workstream approval. With the PIM access the token will be updated to resolve the issue. Next update at 20:00
18:00 - Proactive monitoring indicated an issue with the web application failing to pull the container image from the GitHub container registry resulting in the issue. A workaround has been proposed to regenerate and update the token in the AZure portal for the affected Azure app resources which requires temporary PIM access (Privileged Identity Management)
19:57 - The Token was generated and updated the Azure application, service validation underway. Next update at 21:00</t>
  </si>
  <si>
    <t>TMS (Transport Management System)</t>
  </si>
  <si>
    <t>INC141</t>
  </si>
  <si>
    <t>Address lookup calls from the website and OMS to the vendor Experian are failing</t>
  </si>
  <si>
    <t>Customers will not be able to update a new address from Address book on the website. Note: Customers can still update a new address manually.</t>
  </si>
  <si>
    <t>28/06 - After further validation, it has been confirmed that the Address lookup flow has been migrated to API (EDQ APL) from EM. Hence there is no impact to Address look up or the customers. However, the reason for errors in EM will be investigated outside the incident. We got a confirmation from Service Lead to resolve this issue.
27/06
22:00 - Naveen confirmed this is still outstanding as the investigations found the certificate was not on the server. So the certificate will need to be added to the server as a new certificate, Next Update 30th June 10:30AM
18:38 - There is a certificate at vendor Experian which was expired and the vendor has now updated the certificate. OMS team have the new certificate which required to be updated in the Middleware admin end followed by a restart of the server.</t>
  </si>
  <si>
    <t>Experian</t>
  </si>
  <si>
    <t>INC142</t>
  </si>
  <si>
    <t>Carbon Black Production Server 8.1 not accessible i.e. all end points will be disconnected and no new files can be approved for execution</t>
  </si>
  <si>
    <t>No impact to trade, however, we have lost a production service and this may impact our ability to deploy Carbon Black 8.11</t>
  </si>
  <si>
    <t>02/07
13:30 - The Carbon Black server 8.1 is stable and the team can continue rolling out 8.11 to pilot stores, therefore, this incident is being resolved
01/07
13:30 - The fix forward was performed by Network team with Infosec approval and this has fixed the asymmetric routing issue at the stores. We are monitoring the stability until tomorrow morning before we resolved. Awaiting fix forward details from Network. Next Update on 2nd July 12 noon
12:30 - We have a fix forward being planned as we speak to fix the asymmetric routing issue on Carbon Black server. We are awaiting Infosec's approval after which the fix forward will be performed and a retro change will be logged. I will come back with details on Carbon Black fix.Next update on 13:30, 1st July
10:45 - Although the Carbon Black server is accessible and communicating with stores/clients, there are some asymmetric issues identified which is causing Carbon Black 8.1 as an unstable service. MIM bridge will be spun up at 11:00 with Wintel and AD team for further troubleshooting. ETA : 12:30. This incident status is now being changed to "In Progress"
30/06 -
19:51 : Status moves to " Being Monitored" - During the server recovery ( as part of Falcon installation), default M&amp;S gateway settings were applied as the exact details weren’t stored, and a recent Y-account password reset added to the issue. When the server restarted on Friday, the cache was cleared, causing it to go down due to the incorrect gateway and outdated credentials. The Wintel team (Dharma) resolved the issue by updating the correct gateway configuration and applying the updated Y-account credentials by 18:00. Please follow up with David Chaikin for final confirmation tomorrow, 1/7.
18:00 - Kamal from Network has updated that after the restart of the server, it has got an incorrect gateway IP address which requires to be corrected to resolve the issue. Next update at 21:00
17:00 - As part of INC143 - 5 Travel Money bureaus were unable to trade, a tactical fix was applied to 2 stores which included low enforcement rule with reduced security measures. (Remaining 3 stores were resolved with a Network fix). This was approved by Infosec for only 24 hours and we are currently working with Network team to devise a plan overnight to bring up Carbon Black server to be able to deploy Travel Bureau fixes with security regulations.
Next Update: 11:00, 1st July
15:58 - We are increasing the priority to P2, as INC143 requires Carbon Black server to be up as the alternate option is to reduce security posture to the Travel Money kiosks.
10:00 - Wintel team to catch up with Network team to devise a plan in fixing the domain joining issue with the Carbon Black server. Next update at 16:00
28/06 - MIM spoke to Dineshbabu (Wintel team) who confirmed that there are 2 issues which needs to be fixed to resolve the Carbon Black server issue-
a)The domain is not connected to the Carbon Black server - this needs a Network fix.
b) Once the domain joining is completed, the new Y account password will need to be applied to bring up the SQL service to resolve the Carbon Black server issue.
Note: Same Y account password reset issue done on 17th June as part of CHG455 and due to the cache, it had been working till date, on 27th June, the server was rebooted and lost connectivity.
Next update on 30th June, 14:00.
27/06
20:05 - Dharma from Wintel team is already working on the resolution plan.</t>
  </si>
  <si>
    <t>CHG583</t>
  </si>
  <si>
    <t>Nick Watson</t>
  </si>
  <si>
    <t>INC143</t>
  </si>
  <si>
    <t>5 Travel Bureau stores unable to trade :
1. Two Non SDWAN stores (Westfield White City, Braehead) - local store proxy server set up issue
2. Three SDWAN stores (Cardiff, Hedge End, Chelmsford) a) Cardiff, Hedge End - Workstation hardening issue being worked upon by RIT &amp; SIT
b) Chelmsford - Tills are not rebooting in kiosk mode</t>
  </si>
  <si>
    <t>5 Travel Money Bureau stores are currently not able to serve customers in exchanging currencies through card. Note: Stores are able to trade manually using cash.
Note: There are 7 Travel Money Bureaus which are live at the moment. This is also impacting the go live of the remaining 63 stores on 2nd June.</t>
  </si>
  <si>
    <t>30/06
17:00 - All the 5 stores are now able to trade, however, there is one till at Braehead which is still impacted and this will get fixed as part of INC142 when the Carbon Black server is up and running. Therefore, this incident is being resolved.
15:00: All the 5 stores are currently working now (3 SDWAN and 2 Non-SDWAN)
There were 2 separate issues for SD-WAN and Non-SD-WAN stores -
1. 3 SD WAN stores: Applied low enforcement rules which basically lowers the security posture for Chelmsford. We are awaiting Infosec approval for the low enforcement before the 2 stores are back to trading, There were Crowdstrike issues with the other 2 - Hedge End &amp; Cardiff - RESOLVED.
2. 2 Non- SD WAN stores: NW team opened the port 443 with infoSec approval as a fix forward. Retrospectively an emergency change will be raised by the Network PM.
Next steps:
To be able to successfully scale up the Travel Bureau stores:
1. SDWAN stores - Get approval from Infosec to apply the low enforcement to the pending stores or fix INC142 - Bring up Carbon Black server. The solution through Carbon Black is tested and will be straight forward for Travel Bureaus.
2. Non SDWAN stores - Network team are planning a change to open the port 443 at 10am after securing relevant approvals from Network DA, Infosec etc
13:30 - 3:30 - We have multiple issues with the store servers, logon scripts across the 5 Travel Bureau stores, Currently we have two options :
a) Fix IN142 - Carbon Black server is down and it requires resolution to fix the Travel Bureau issues.
b) If we cant fix INC142, there is a tactical law inforcement fix which is currently being worked through. Next update: 17:30
12:29 - MIM bridge being opened to triage the issue with Network, RIT &amp; SIT.</t>
  </si>
  <si>
    <t>CHG679</t>
  </si>
  <si>
    <t>INC144</t>
  </si>
  <si>
    <t>MANDS.UK certificate renewal failure impacting domain directs on the website</t>
  </si>
  <si>
    <t>Customers visiting M&amp;S affiliated websites will not be redirected to M&amp;S website resulting in poor customer experience, however, no impact to customer footfall or traffic on the website.</t>
  </si>
  <si>
    <t>01/07
18:00 - Priyabrata Sahu (Service Lead) advised that the CHG677 has been implemented successfully. MANDS.UK certificate renewal has been successful and the Vanity URL's are now redirecting as expected. Issue resolved.
30/06
18:30 Hisham (.com Service Lead) advised that the incident severity should remain P3 (Medium). Fix has been identified which requires a change (CHG677) i.e. DNS entries will be updated in the IP Twins portal tomorrow after the change is presented in the 10 AM CAB on 1st July 2025
17:50 - There is a potential DNS issue which caused the MANDS.UK Certificate renewal to fail. MIM Bridge being opened to triage the issue.</t>
  </si>
  <si>
    <t>CHG677</t>
  </si>
  <si>
    <t>INC145</t>
  </si>
  <si>
    <t>Connectivity issue between Cloud Connector &amp; SAP PO application</t>
  </si>
  <si>
    <t>SAP cloud connector is required to connect On Prem SAP applications such as ECC and PO.Connectivity is working for ECC but broken for PO. This will impact business to enable the interface for the article master data flow between cSAP ECC and eSAP ECC</t>
  </si>
  <si>
    <t>15/07 - Based on the network teams's triage, this issue remains resolved.
01/07
10:00 - There is a connectivity issue with VLAN 82 ACL and therefore requires further troubleshooting by the network team.</t>
  </si>
  <si>
    <t>CHG880</t>
  </si>
  <si>
    <t>INC146</t>
  </si>
  <si>
    <t>Zebra label Printer is not working at the Hemel DC</t>
  </si>
  <si>
    <t>Label printing functionality is currently affected, impacting the picking operational capablity at the site. (They do not have enough stock volume requiring URN label print functionality and operations are managing it manually. Impact will be foreseen upcoming week when intake will be increased for Hemel requiring URN labels)</t>
  </si>
  <si>
    <t>15/08: Network PM confirmed that it has been agreed with Nandakumar (Service lead) that this issue will be picked up as part of FH&amp;B recovery workstream. Therefore, the incident is being cancelled.
31/07 Ayo confirmed that prioritization need to be done from CMT.
29/07 - Awaiting network prioritisation.
25/07 - Network team have advised that this requires further prioritisation from Network. C&amp;H workstream lead have been requested to escalate to Network priorotisation list. Next update on 28th July, 13:00
23/07 - Network team have advised that this requires further prioritisation from Network. C&amp;H workstream lead have been requested to escalate to Network priorotisation list. Next update on 28th July, 13:00
15/07 - Network team have advised that this requires further prioritisation from Network. C&amp;H workstream lead have been requested to escalate to Network priorotisation list. MIM to chase up with Network by 17th July. Next update on 17th July, 13:00
02/07 - Linux team have investigated and found that the IP’s of the print queues are also not pinging, neither is the telnet to port 9100 connecting this issue requires further engagement from network team and requires prioritisation. The status is now being changed to "Prioritisation Required"/
01/07:
CDIT and WMS team investigated the issue and could not find any issues with print servers or print configurations, this requires further triage with Unix team. We have advised the service lead to check with Unix and confirm us back. Next update on 2nd July, 15:00</t>
  </si>
  <si>
    <t>INC147</t>
  </si>
  <si>
    <t>Customers unable to checkout on the website</t>
  </si>
  <si>
    <t>Customers are unable to check out on the website resulting in loss of sales &amp; poor customer experience. Note: Mobile Apps were not impacted (no issue with iOS and Android apps).</t>
  </si>
  <si>
    <t>01/07
16:12 - The change has caused the issue and therefore it was reverted to resolve the issue at 15:50.
15:50 - We believe a potential Akamai change related to the header size CHG682 - Update CSP RO header in production on the website has caused the issue. We are in process of reverting the change. ETA : 10 to 15 mins</t>
  </si>
  <si>
    <t>CHG682</t>
  </si>
  <si>
    <t>Akamai</t>
  </si>
  <si>
    <t>MIM 1</t>
  </si>
  <si>
    <t>INC148</t>
  </si>
  <si>
    <t>Colleague discounts are not working on the store tills at Uxbridge store</t>
  </si>
  <si>
    <t>M&amp;S colleagues (new &amp; ex) are unable to redeem their colleague discount card on the store tills at Uxbridge stores</t>
  </si>
  <si>
    <t>02/07
14:00 - POS team have received store confirmation that colleague discounts are working as expected and the root cause was the Carbon Black 8.11 version. We have advised the Retail team to include the fix into further 8.11 deployments.
01/07
19:30 (SSR) - POS team have confirmed the successful implementation of the fix and the same has been validated by them. Awaiting store confirmation which is expected on 02/07 around 12:00noon. The status of the incident to be changed upon getting the confirmation from the store
16:48 - There is a current assumption that as we have Carbon Black 8.11 deployed to the Uxbridge, this could have impacted the store,</t>
  </si>
  <si>
    <t>Balaguru Subramaniam</t>
  </si>
  <si>
    <t>INC149</t>
  </si>
  <si>
    <t>CNH Logistics Command Center Team are not receiving any emails in their outlook mailbox (CandHLogistics.CommandCentre@marks-and-spencer.com) since last evening.</t>
  </si>
  <si>
    <t>Currently 4 colleagues from C&amp;H command Center are unable to communicate to the business stakeholders impacting stock reporting &amp; planning activities.</t>
  </si>
  <si>
    <t>14/07
12:00 - Reached out to Dalvinder Singh and he confirmed he can access the C&amp;H Command Center mailbox without any issues.
07/07 -
AD team have made the changes for the user ' Dalvinder', however he is out of office until - 14/07. The validation can be performed once the colleague is available. Next update on 14th July, 15:00. The incident status is being changed to "Being Monitored".
04/07-
12:00 - 3 out of 4 colleagues can now access the mailbox. The issue exists for only one colleague "Dalvinder.singh@marks-and-spence.com". AD team has taken some actions to fix the issue and the colleague will validate and confirm on Monday, 7th July. Next update on 7th July, 12:00
3rd July
17:00 - AD Team have now added all the colleagues to the delegated access route and this requires some time to sync, therefore, Vivek Kumar to check with the colleagues tomorrow morning and update. Next update 4th July, 11:00
16:00 - Louise Hanrahan (AD Team) is awaiting a confirmation from her peers before enabling the account. ETA: 18:00
13:00 - AD team have checked the mailbox and will now proceed to enable the mailbox in Microsoft Exchanage.Once the account is enabled, we will request colleagues to validate. Next update, 16:00
09:50 - While validating with the C&amp;H logistics Command Centre colleagues, it is confirmed that the issue still exists. This requires further investigation by the AD team which will be done at 11:30. Next update at 12:30
2nd July
16:30 - AD team have now reconfigured the mailbox as a shared mailbox in Microsoft Exchange. We are awaiting colleagues to validate tomorrow morning before we resolve the incident. ETA: 03/07, 12:00
16:00 - After validating with AD team, we have now identified that the impacted mailbox was configured as a user mailbox which is causing the issue after the housekeeping activity. AD team have advised upon receiving the justification of creating it as a user mailbox, they can help in reconfiguring it as a shared mailbox. Once this is done, even if the mailbox is disabled, it will still function. Next update: 17:30
Note; If shared mailboxes are configured as a shared mailbox, there is no need to assign a license or keep the mailbox in enabled state.
11:18 - Colleague Tech have confirmed that due to a Infosec recommended cleanup activity, the mailbox was actioned and the license was removed which has potentially caused the issue. The license was reinstated however, the mailbox is in disabled state. We have advised Vivek to reach out to Infosec to get an approval to enable the acccount. ETA: 16:00</t>
  </si>
  <si>
    <t>Vivek Kumar</t>
  </si>
  <si>
    <t>INC150</t>
  </si>
  <si>
    <t>Customers receiving a 404 error while clicking on the Size guide within the PDP on M&amp;S app (android &amp; iOS)</t>
  </si>
  <si>
    <t>There is no drop in orders observed, however, this has resulted in poor customer experience (3% of customer experience)</t>
  </si>
  <si>
    <t>17:10 - The change was reverted by 17:07 and validations confirmed that the size guide is now successfully accessible by the customers.
16:38 - The issue is caused due to CHG487 - Removing FESK PDP and the change is currently being reverted which would potentially fix the issue. ETA: 17:00</t>
  </si>
  <si>
    <t>CHG487</t>
  </si>
  <si>
    <t>N/A</t>
  </si>
  <si>
    <t>INC151</t>
  </si>
  <si>
    <t>3 stores using Bake Labels are unable to print labels</t>
  </si>
  <si>
    <t>Currently, Bake label is live across 3 pilot stores and are not able to print bake labels. This is also blocking the go live for Bake Labels across 600+ stores, resulting in a non compliance to Natasha's law.</t>
  </si>
  <si>
    <t>04/07 - (SSR) 14:20 - Based on the confirmation received from Rod Jager the incident is marked as Resolved upon successful testing completion
07:52 (SSR) - Following update received from Rod Jager through 1-1 google chat that In-Store team have tested successfully in SDWAN store with 7 MTPs. All connected successfully, no drops observed. The team will continue testing today morning for additional stores. If any further issues are observed team will return to Hypercare bridge. Next follow up to be done with Rod by 15:00 04/07
03/07
20:27 - CHG750 has now been completed. We have received confirmation to proceed with closure of the change. However, the INC151 will be resolved tomorrow morning, as the Bakeries team will continue their testing and confirm if everything is in order. Next Update: 04th July 8:30 AM
20:00 - CHG750 window is now updated to 03.07.25 18.00 - 03.07.25 21.00.
17:00 - CHG750 has been approved in eCAB and the implementation window is between 18:00 and 20:00. Once the change is completed, and we have received confirmation from network team, . Once network confirmation is received, validate with 3 stores with Bake label service as live, this incident can be closed. Next update 3rd July 21:00
16:00 - An ECAB will be arranged after we have received Infosec approval to get the change approved which is due to start at 18:00
15:00 - CHG750 was not presented in the CAB and this is currently being escalated. ETA: 18:00
11:38 - Change CHG624 implemented between 26/06 - 27/06 has caused this incident. Printers are unable to reach the Swindon DHCP server. Issue was detected two days ago (01/07) but was only reported in the hypercare bridge only today(03/07) because the team on the ground who encountered it didn't know the proper channel for reporting the incident. Bake labels is not live as a service, it was rolled out to 3 stores and identified an issue. Although the Service is rolled out to all stores, but it is not live across all stores. Therefore, a change CHG750 will be presented in the 2pm CAB to fix the issue - this explains why this is a Sev3 at the moment.</t>
  </si>
  <si>
    <t>CHG624</t>
  </si>
  <si>
    <t>Rod Jager</t>
  </si>
  <si>
    <t>INC152</t>
  </si>
  <si>
    <t>TRAS (Tactical Remote Access Solution) - Missed implementation of conditional access policies for geo-restrictions (Greece, Ireland, India, UK and Czech Republic).</t>
  </si>
  <si>
    <t>As the TRAS service has been made live to be used by the colleagues, this poses a security risk across the locations.</t>
  </si>
  <si>
    <t>18:10 - As part of CHG633 - Remote Access to MultiDestination server - the conditional access policy was missed and therefore, once TRAS (Tactical Remote Access Solution) was made live, this was posing a security risk as anyone across geography could access Remote connection. Therefore, as a quick fix forward, the conditional access policy was added to restrict the access only to the defined geographies.
17:54 - AD Team will be put a fix forward by adding the conditional access policy (country restrictions) to the TRAS service in Entra AD.</t>
  </si>
  <si>
    <t>CHG633</t>
  </si>
  <si>
    <t>CHG774</t>
  </si>
  <si>
    <t>Matt Dibble</t>
  </si>
  <si>
    <t xml:space="preserve">Recovery </t>
  </si>
  <si>
    <t>INC153</t>
  </si>
  <si>
    <t>OMS (Order Management Job)DRL (Demand Release) job failed</t>
  </si>
  <si>
    <t>The orders are currently being sent manually to the Sherburn DC, however, due to resource constraint, the manual workaround is not sustainable which would impact the order fulfilment at Sherburn DC. Potential impact to 4k-5k order fulfilment.</t>
  </si>
  <si>
    <t>04/07-
INC reoccurred INC133
12:10 - We received approval from Infosec to run the job in Azure Control-M, Cybersecurity policy restricts offshore access to Azure systems. Emergency approvals obtained from Infosec and M&amp;S Infra Engineering Manager (Andre). Upon receiving the approval, Offshore team re-ran the DRL job via Azure Control-M and the job resumed successfully and orders began flowing to Sherburn DC
11:40 - The OMSDRL010 job responsible to send order supplier payments messages to Sherburn DC had failed this morning at 11:20. The application team had been manually sending the orders to the DC, however, this is not sustainable after 9pm. We have spoken to Infra team to rerun the job from the Azure Bastian server, however, there are access issues and we need Infosec approval if we want to rerun the job from offshore. Awaiting updates from Infra team</t>
  </si>
  <si>
    <t>Nilesh/Vipin</t>
  </si>
  <si>
    <t>INC154</t>
  </si>
  <si>
    <t>HHT's (Hand Held Terminals) not accessible at Hemel DC impacting Picking, Packing and Despatch Operations</t>
  </si>
  <si>
    <t>DC operations impacted at Hemel DC between 11:50 and 12:47. DC colleagues were unable to perform picking, packing and despatch operations as the HHTs were not usable.</t>
  </si>
  <si>
    <t>14:30
Nanda (Service Lead) confirmed that the HHTs at Hemel DC are operating as expected and that the site manager is happy for the incident to be resolved.
13:52 -
Hemel WMS database went into a hung state as the archive log file system on the database was full. This resulted in any new sessions / transactions connecting to the database impacting site operations as the HHTs were not usable. In order to resolve the issue, Oracle database team allocated 10 GB extra space to the Archive Log file system at 12:47 after which we can see the WMS database is accessible. Site Operations team confirmed the HHTs are now operational as expected. Incident will be monitored until 14:30 to get a final confirmation from the site before moving it to closure.
12:15 WMS team investigating on MIM1 bridge</t>
  </si>
  <si>
    <t>MIM1 Bridge</t>
  </si>
  <si>
    <t xml:space="preserve">BAU </t>
  </si>
  <si>
    <t>INC155</t>
  </si>
  <si>
    <t>Around 400 tills across various stores not connecting to Carbon Back console 8.11</t>
  </si>
  <si>
    <t>No impact to trading, however the tills are not connecting to Carbon Back console 8.11 preventing them to get any security updates or new agent installation</t>
  </si>
  <si>
    <t>04/08 - Update from Nick Watson - Ana Pedrosa was leading on this one and has given an update. Looks to be a lesser due to store renewals/partial closures impacting what was seen in the CB console. Matt James can support with the primary engineer Dave Chaikin who has the detailed knowledge on the console. 
31/07 - Issue was reported across 4 stores,  and after some investigation from network engineer below are the findings :
Orpington 4747  - Store closed temporarily for renovation and expected to relaunch in Aug 2025.
Chiswick 0819 - Store closed temporarily for renovation and expected to relaunch in Dec 2025.
BrentCross-3120 - Some part of the store is under renovation.
STIRLING-1889 - The tills subnet need to allow in Juniper SRX. Need the change number.
For the last one,  a change CHG476 was raised and implemented whilst I was away. [Next update : 04/08 15:00]
30/07 - Awaiting network prioritisation with Michele &amp; Ayo. Next update on 04th August 15:00
04/07:
14:10 A change CHG583 was implemented on 25/06, to enable the connection between tills and Carbon Back console 8.11 , however we believe that configuration for various stores are missed as part of implementation step. However, we need further investigation from network to investigate.</t>
  </si>
  <si>
    <t>INC156</t>
  </si>
  <si>
    <t>M&amp;S homepage banners not visible on mobile apps (iOS and android)
Note : Website remains unaffected.</t>
  </si>
  <si>
    <t>Customers are unable to view the new promotions/ products on the M&amp;S homepage banners on the mobile apps (iOS and Android) resulting in a poor customer experience.
Note: Mobile Web and website remains unaffected.</t>
  </si>
  <si>
    <t>07/07 - INC156 (P2) M&amp;S homepage banners not visible on mobile apps (iOS and android) was raised over the weekend and identified as being caused by MC081 (Mini Cab 081) which was a business change deployed at 23:55 on 4th July by BPS team (Business Process Services) under MC081 (Mini Cab 081) to publish the new content on the M&amp;S website. It was thought that one of the Personalisation API keys in APIGEE had reached its threshold which caused the change sync job to fail, triggering the incident. However on the 7th July it has been determined that the MC081 change did not trigger the incident. A DNS group on the Dev environment has been non-functional since the cyber incident and was only restored on last Friday around 7 PM. During this restoration, a Dev metadata job ran unexpectedly. Due to the absence of scoring data, this triggered a re-tagging process, which in turn exhausted the APIGEE rate limits. When the Prod environment attempted to run during the night job (around a similar time to MC081 being implemented), it failed due to the exceeded APIGEE limits, resulting in the homepage content not displaying.
Given the similar timeframes, it was deduced the change caused the incident, not run job on the Prod environment
05/07
12:30 - It was confirmed that one of the Personalisation API key in APIGEE had reached its threshold which caused the sync job to fail. This will be permanently fixed by Monday, 7th July. This would NOT pose a risk as there is no further content planned for the weekend. The services have remained stable and the issue is being resolved.
11:25 - A business change was deployed at 23:55 by BPS team (Business Process Services) under MC081 (Mini Cab 081) to publish the new content on the M&amp;S website. Mobile apps use a Personalisation element to publish the content on the M&amp;S mobile apps - after the change due to an unknown reason the sync job which syncs the content between Contentful &amp; Personalisation had failed which caused the issue. Personalisation team had manually reran the sync job which has fixed the issue. As there were no issues with webiste and mobile web, the change is not considered as a failure. . The incident is being monitored for the next hour.
10:57 -A change was deployed on 4th July to publish the new content on the M&amp;S website which has resulted in a cascading impact to the mobile apps, investigations in progress on a MIM bridge. Change details to be identified once the issue is resolved. Next update at 11:45.</t>
  </si>
  <si>
    <t>M&amp;S.com Personalisation</t>
  </si>
  <si>
    <t>Priyabarta Sahu</t>
  </si>
  <si>
    <t>INC157</t>
  </si>
  <si>
    <t>Network connectivity issue at workstations at Wimbledon store (escalated by Stuart Machin)</t>
  </si>
  <si>
    <t>Store continues to trade, however, performance issues are observed in workstation activities - store user manager, POS back office &amp; ticket printing functions.
As the VX controllers have been down since the incident, Network team have lost the monitoring ability to identify any network issues across stores</t>
  </si>
  <si>
    <t>11/07 -
- DN engineer visited the store this morning, Store colleagues reported issues with Power BI not working on workstations. It was clarified that Power BI is accessible only on tablets and not on workstations. Colleagues also reported issues with slowness while logging on to store workstations.
- Cleared profile on both workstations; performance improved. Store manager confirmed that all the network related issues are resolved
- Store Manager reported issues with Time &amp; Attendance application which is more of an application issue and not related to workstation or performance. This will be logged as a separate incident.
10/07 -
20:30 : Team have remoted on workstations and teams / SharePoint working as expected with out any issues. Hence the Retail service lead (Valli) have arranged for DN engineer to go in tomorrow and help us understand the issues in stores. He will call SIT when in store. Next update : 13:00,11/07
14:30 - Store colleagues are still reporting slowness while accessing Microsoft Teams and Sharepoint on their workstations. Since the Store colleagues are busy and have not given any specifics of what applications / services are slow, Retail Service Lead is arranging a DN engineer visit to the store for further troubleshooting along with SIT team. Next update 11/07 - 13:00
13:15 - After the network changes on the fortigate firewall yesterday, the store colleagues have confirmed that Microsoft Teams is now working as expected. Awaiting feedback from the stores on sharepoint access - Valli &amp; Store escalation team chasing the Store for confirmation. Power BI is not supposed to work on the Workstations and is supposed to be used only on the Tablets, Surface Go on the BT Free Wifi.
09/07 -
17:00 - We are still awaiting store validation on Teams &amp; sharepoint, however, we have now ascertained that Power BI application is only accessible on store tablets (Surface pro tablets) by store managers - this has been conveyed to the store to confirm its accessibility. Next update on 10th July from Valli (Retail Service Lead) on store validations by 12:00.
Also for VX controllers under INC107 - Network PM advised that we need Juniper resources to be involved and work on the revised implementation plan along with Network architect and Infosec approval and therefore the change window for CHG862 has been extended to 11th July 00:00. However, once the store confirmed that the Teams, Sharepoint &amp; Power BI issues are resolved, this incident can be marked as RESOLVED.
14:00 - A change was made by Fortinet to add the aka.ms rule in Fortigate to locally break out to the internet (on 8th Juy it was done to locally break out to the datacentre). Once the change was done, through remote, we were able to access Teams, Outlook &amp; Sharepoint on the store workstation. Awaiting store validations. We have confirmed an issue at Forinet side which is currently being worked upon by Fortinet, however, the tactical fix provided in terms of firewall rule amendement should fix the issue,.
We are still trying to ascertain the issues with Power BI is genuine or not. Next update at 18:00.
10:00 - This morning, the store has confirmed that the teams issue is fixed by adding the URL to the firewall rule. However, the issue with Power BI and MNSWORLD still exists - this was expected.
Network team are conscious that although we allowed all Microsoft services URLs are allowed on the Fortigate firewall, this issue requires further investigation with vendor Fortinet to identify more of a permanent fix. Adding more URLs to the firewall can be tricky and therefore, we have agreed to get Fortinet on our call, replicate the issue and triage for a resolution. Next update at 16:00.
08:00 - After adding the aka.ms URL to the FortiGate firewall, Microsoft teams is working, however, there are further issues with Power BI and sharepoint which would involve triaging the network firewall logs and identify the denials to whitelist those URLs in the firewall, Next update at 13:00
08/07 21:30 - CHG862 implemented and validation is in progress. Next update at 09/07 08:00.
08/07 : CT - 20:00 - CHG862 (Stockley park &amp; Swindon Extreme VX controller to be brought back Production) has been approved for deployment between 08/07 19.30 and 09/07 00.00, Ayo will update the status of the change in Hypercare post the implementation around 21:00, while rest of the window is for fix forward/validation/monitoring.
17:40 - After a detailed investigation with the Network &amp; Retail team, we had identified one of the MS team url https://ms.aka was missing the FortiGate firewall rule and this has now beed added to locally break out the Teams/Microsoft traffic. We are awaiting store validations by 9th July 11:00.
For VX controllers, all approvals received and an ECAB will be set to review the change before implementation. We do not have the change number yet. Next update at 21:00.
14:30 - Stores Infra team were able to replicate the issue Teams by remoting to the store workstation. Investigations revealed that the store workstations is trying to communicate to a non MNSSTORES domain controller which could be causing the issue as we have observed denials on the firewall. This is currently being investigated.
For Power BI - We are yet to ascertain if store colleagues are allowed to use Power BI on workstations. Ideally they are supposed to use Power BI on store tablets using customer Wifi. Next update at 18:00
11:30 - Network Team are currently checking the issue with Teams and power Bi application and will provide an update by 14:00.
10:00 - AK - Retail service lead has spoken to store colleague who has now confirmed performance issues with Teams and Power BI application on workstations. This is currently being checked by network and stores infra team and next update at 11:30.
17:30 - The Stockley Park VX controller is up, however, requires further firewalls rules to be enabled. The implementation plan is currently being worked upon and a change will be raised upon receiving Infosec approval (DA &amp; network already approved) -Targeting 08th Jul : 14:00 CAB (Note: Swindon VX controller server is down and should not cause any impact as this a active passive configuration) .
For Wimbledon store issue, we are awaiting an update from store colleagues to understand the exact issue to triage further. Next update at 12:00 on 8th July.
16:00 - We have received all approvals (infosec, DA etc). We need two servers for reinstating the VX controllers. One server is up now and the other server is being brought up. Once the servers are up, validations will be performed by network before enabling the firewall rules.
A change will be raised detailing the recovery of the server (as a retro) and the network firewall rules enablement will be performed tomorrow. Next update at 18:00 on the second server recovery.
13:30 - We had a remote session to the store workstations, however, no obvoius issues have been identified within the network or workstations. We have requested further details from stores to triage the issue with Network &amp; stores Infra. Next update at 16:00.
12:00 - Retail Service lead confirmed that there is a network connectivity issue at Wimbledon store impacting the minimal live services - ticket printing, store user manager, POS back office - this is currently being looked at by Network team.
For VX controllers - A comprehensive plan is being devised including network design document &amp; Approval, Design Authority &amp; Infosec approval, a detailed implementation plan after which the VX controllers will be brought up. Next update at 13:30.
Note: VX controller is PLAN B as this is not limited to the scope of Wimbledon and this applies to all stores.
10:00 - Network confirmed that it requires VX controllers to be up which further warrants approval from DA, Infosec after which Vmware team can bring the VX controllers up. This is being arranged and Next update by 11:00.</t>
  </si>
  <si>
    <t>Sal Ahmed</t>
  </si>
  <si>
    <t>INC158</t>
  </si>
  <si>
    <t>Issue with Travel Money Bureau stores resulting in a poor customer experience</t>
  </si>
  <si>
    <t>23/07:
7 NONSDWAN Travel Money stores are unable to exchange currencies through card payment resulting in a loss of revenue.
Stores - Pantheon, Perth, Lisburn. Manchester, White City, Edinburg Kinnead, Braehead)
07/07 :
Stores are unable to exchange currencies through card payments resulting in loss of revenue.
Note: Cash is working as expected.</t>
  </si>
  <si>
    <r>
      <t xml:space="preserve">01/08:
14:28 - We have received update from all the stores overnight that they are all back in business and no issues experienced since the firewall changes made at the FortiGate Firewall Manager.  As agreed with the business if there's no further issues reported until 2 PM, we are resolving the Incident 
31/07: 14:00 - Yesterday the incident was moved back to "In Progress" from "Being Monitored". This morning, the Network team found the root cause of the issue. They found a bug in the FortiGate Firewall policy which was blocking the traffic for one of the Verifone Ip Adresses that was related SSL verification. As a workaround the Network team has done a fix forward with the approval from the Infosec team and bypassed the SSL verification for that particular Ip address from Verifone. Post Change implementation, we have validated in the FortiGate analyzer, all the transactions from the Effected stores/Tills and all of them went successful. Now we have also started getting responses from the Stores (Lisburn, Perth, and Pantheon). We are yet to get the feedback from few more stores (Edinburgh Kinnard, Braehead, Manchester, and White City) until then the Incident will remain in "Being Monitored". Next </t>
    </r>
    <r>
      <rPr>
        <b/>
        <sz val="10"/>
        <color rgb="FF000000"/>
        <rFont val="Aptos Narrow"/>
        <family val="2"/>
        <scheme val="minor"/>
      </rPr>
      <t xml:space="preserve">Update 01/08 14:00 Hrs.
</t>
    </r>
    <r>
      <rPr>
        <sz val="10"/>
        <color rgb="FF000000"/>
        <rFont val="Aptos Narrow"/>
        <family val="2"/>
        <scheme val="minor"/>
      </rPr>
      <t xml:space="preserve">
30/07 - 17:00 - Further investigation by the Network team revealed the Ips which were already whitelisted for some of the effected Tills at the effected stores still giving payment failure error. We have asked Eurochange and Verifone to investigate that further and share more logs. We will reconvene our call again at 11:30 AM tomorrow. Next Update 2 PM 31st July. 
12:00 - The incident has been moved back to "In Progress". There are multiple store (Edinburgh Kinnar, White City, Braehead, Manchester, Lisburn, Pantheon, Perth) reporting Slowness to Authorise Transactions and Unexpected Payment Error. We have started a seperate call with the Network team and EC/VeriFone to investigate the logs. Next update: 30/07, 17:00, 
where 
29/07 - 
12:10 - Chris Fenwick tried to reach out few of the stores to validate post yesterday's change by the Network team if there's any further issues persist there. However he hasn't heard anything back from any of the stores yet. We agreed to keep the Incident under Monitoring until tomorrow 11 AM, by then Chris is expecting some response from the stores. Net update: 30th Jul, 11:30 AM
28/07 - 17:30 - It was identified that there was a recent failover testing done by Verifone through which they moved to Seconadary Server and the necessary urls/ip addresses were never shared with the network team earlier. The additional firewall configurations based on the verifone secodary server ips/urls were added to fix the issue, however we would still need to validate that directly with the store colleagues. For now we are going to keep the INC under "Being Monitored" and will reconvene our call tomorrow at 11 to validate with the store colleagues. Next update on 29th Jul, 14:00
13:00 - EC and Verifone have shared some logs for one of the effected stores showing there's something blocking from M&amp;S network in the payment gateway API to reach verifone Cloud internet. Network team is still analysing the logs at their end in the Fortigate. Investigation is still going on. Next update is at 17:00
25/07-
18:00 - After the implementation of Eurochange timeout config settings from 100s to 360s, the issue behaviour has not significantly improved, however, we have seen more successful payments. This requires further investigation with Eurochange &amp; verifone. Also we are awaiting Verifone logs from Eurochange to investigate from a network perspective. Next update on 28th July, 13:00
10:00 - Overnight post change implementment to amend the timeout from 100s to 360 there are less issues observed at the stores and it seems containable. However for 7 stores there are other new issues that have popped up related to "Unexpected Payment error", "Internal Server error" and "Script error". We have asked the Euro Change team to analyse the logs and Data and come up with more conclusive analysis on these issues. We will reconvene the meeting MIM1 on Monday 10:30 AM. Next Update Monday, 28th Jul at 12:00.
24/07
16:30 - The Xtris app timeout config will be amended from 100s to 360 s overnight and we will validate with the stores tomorrow mornimg. Next update at 12:00 on 25th July.
14:00 - We are awaiting an update from Eurochange to confirm on the log analysis from Verifone to determine the reason behind the payment errors. Also, we have been advised that the Xtris application timeout config will be amended from 100s to 360s overnight by Eurochange. Next update at 17:00 on 24th July.
12:00 - Verifone has confirmed that they could see a timeout issue and a 502 gateway error within their infrastructure which is currently being looked at. Eurochange will be amending the timeout configuration from 100s to 150s and validate the customer experience. For the gateway error, investigations are ongoing and we will get a further update from Eurochange by 16:00.
23/07
17:30 - Further investigations into the payment failure indicated a timeout occurring from Eurochange to Verifone. Therefore, Eurochange has now raised a criticl priority ticket with Verfione to pursue further investigation and identify resolution steps. We are recinvening at 10:00, 24th July. Next update at 12:00, 24th July.
16:30 - Eurochange have clarified that they are observing an issue with Verifone and therefore, a critical case is being raised with Verifone. Verifone is the payment partner for Eurochange and they are being managed by Eurochange. We are awaiting a feedback from Verifone through Eurochange. Next update at 18:30.
15:00 - Initial investigations from Eurochange has not materialised any significant informations which could be causing the issue. This has now been escalated to the next level of technical expertise within Eurochange to understand the issue between Verifone POS cloud and Xtris server (owened by Eurochange) Next update at 16:30.
13:30 - We have now got Eurochange engineer on the call investigating the payment authorisation issue, it is believed that this MIGHT not be a network issue, however, this is yet to be determined. Next update at 15:00
12:20 - We have thoroughly validated the network logs and through store testing we have confirmed that the backend payment authrorisation within Eurochange works as expected - therefore, it is belived that there could be a handshake issue between POS cloud (Verifone) and Eurochange application (Xtris). We are awaiting a Eurochange engineer at 13:00. Therefore, we will now utilise this time to triage INC192. Next update at 15:00.
11:30 - Network team are currently investigating the firewall logs, initial understanding is we are not observing any deny/errors on the firewall logs. We have a live store testing at Braehead to identify the issue. Next update at 13:00
10:18 - 7 stores (out of 71) non SD WAN Stores are unable to take card payments via PEDs resulting in poor customer experience and revenue loss. Cash transactions are not impacted. Network team investigating on MIM Bridge.
22/07
12:10 - Out of 71 stores, 68 stores are currently operational, 2 stores (Lisburn and Manchester) under operational recovery and 1 store - Pantheon is currently being investigated - although our backend checks are not showing any issues, we have advised the store colleague to validate and feed back. Next update on 23rd July, 14:00
21/07 -
16:00 - We are awaiting business validations for the impacted 4 stores from the business teams to confirm if it is working as expected. It has been agreed that the permanent fix will be incorporated as per the build of the tills before rolling out to further stores. Next update at 12:00 on 22nd July.
09:00 - The state of play remains the same. Out of 71 stores, currently 67 stores are operational, 3 stores are currently under operational recovery and 1 store has issues and requires further investigations. Stores infra will be uploading the certificate to the tills build as a permanent fix. Next update at 16:00
18/07 - Out of 71 stores, currently 67 stores are operational, 3 stores are currently under operational recovery and 1 store has issues and requires further investigations. Store Infra team will need to work with AD Team to identiy a sustainable approach on the certificate issue. Next update on 21st July, 12:00
17/07 -
17:30 - Out of 71 Travel Bureaus, 66 stores are currently operational. The certificate issue with 4 stores will be mitiagated by manually updating the intermediate certificate to one device each store by the Stores Infra team tonight, however this is not a sustainable solution. Therefore, Stores infra team will raise a case with Microsoft to deep dive further into the certificate vs user profile issue. There is 1 store which is undergoing operational recovery and will get an update by 12:00, 18th July
15:30 - Eurochange has denied the fact of an issue with their intermediate certificate. This requires an extensive network tracing which will happen at 16:00. Next update at 17:30
11:00 - We are awaiting Eurochange engineer to action on the certificate update, this is being escalated by product manager at M&amp;S. Next update at 15:00
16/07 -
21:00 Out of the 71, 66 stores are now live and trading. Potential root cause identified and tactical fix applied for Whitecity. Awaiting fix to be applied from Eurochange for the other stores Perth, Lisburn, Pantheon, and Manchester. Braehead, Edinburgh Kinnaird, and White City are trading but have a PED connectivity issue. Next update : 17/07 12:00
16:20 - Out of 71 Travel Bureaus, 64 stores are currently operational. We have now ascertained that a intermediate certificate issue at Eurochange is causing the "private connection error" across 7 Travel Bureaus. We have advised Eurochange to upload a new intermediate certificate to fix the issue. Awaiting an update from Eurochange by 12:00 17/07
13:20 - Out of 71 Travel Bureau stores, 64 stores are currently operational, below are the stats for the pending stores:
- 6 stores have "Private Connection error", this is being investigated by network and stores infra. We understand a SSL error due to a certificate issue between the Xtris webserver and client device - this is occurring predominantly for non SDWAN stores.
- 1 store requires Ignite support. Next update at 16:00.
15/07:
16:30 - Out of 71 Travel Bureau stores, 65 stores are currently operational. below are the stats for the pending stores:
- 5 stores currently require collaboration from Network &amp; stores infra. We have identified a SSL error due to a certificate issue between the Xtris webserver and client device. The issue occurs with new user profiles trying to access Eurochange through Edge. This further requires a network tracing between the webserver and the client device to identify the issue. There is a call scheduled at 12:00 on 16th July and
- 1 store requires Ignite vendor to fix.
Next update at 14:00, 16th July.
13:00 - Through the MIM call, the issue with 2 Travel Bureaus (Tamworth, Stirling) are resolved by implementing missing Juniper configs. Currently, 66 stores are operational (2 stores are fixed and awaiting store validations), pending 4 stores are being worked upon by Stores Infra team, 1 store are currently under operational recovery. A call is scheduled at 14:00 to understand latest state of actions. Next update at 15:00.
11:10 - The call is ongoing with Stores Infra and Network team to troubleshoot the issue with non SDWAN Travel Bureaus. The stats remain same - Out of 71, 64 stores are operational and 7 stores are currently being investigated.
2 stores are being investigated by Network - requires Juniper configurations - In Progress
4 stores are currently not trading - being investigated by Stores Infra and Network.
1 store under operational recovery
Next update at 14:00.
09:00 - call scheduled by MIM at 10:30 AM 15/07. The next update will be shared at 13:00 15/07.
14/07:
17:30: We have opened a bridge for more extensive troubleshooting involving the Retail Infra team and the Network engineer. Unfortunately No conclusinve root cause or resolution was found. Network team suggested RIT team to check if they can bypass the store proxy server for the SDWAN stores workstations. All TK devices traffic are out of Proxy server now, but there are different issues being identified across different stores. Some of the store Tills/WS are showing Certificate error. RIT team did a GPO update and rebooted some of the store devices but that didn't help. Deepak from the RIT team is now comparing the logs between working Store device Vs Non working store devices. MIM needs to set up another call with the team tomorrow morning again. Effected store counts remain the same.
12/07
19:00 - Out of 71 Travel Money Bureaus, 63 stores are currently operational.
-5 stores have issues which requires further investigations with Network team.
-2 stores are currently under operational recovery
- 1 store has been planned for RIT activity.
Next update at 15:00, 14th July
11/07
11:00
- Out of the 71 Travel Money Bureau stores, 62 stores are fully operational
- 6 stores have a way forward with operational recovery pending with EuroChange, no actions pending with D&amp;T and hopefully all these stores will be operational by Monday (14/07)
- 3 Stores have issues (Tamworth, Stirling and Perth) which will have to be further investigated by Nick Watson's team. Nick Watson advised that his team does not have bandwidth today as there are MECM and Carbon Black changes being planned / implemented. If not today, the team will investigate on Monday, both Sandhya and Chris Fenwick are fully aligned and happy with the approach. Next checkpoint call Monday, 14/07 at 12:00 PM
10/07:
13:30 - After CHG679 was implemented, 5 Travel Bureau Stores (Non SDWAN) are now operational. We currently have 11 Travel Bureau stores that are non operational.
- 2 Stores have PED related issues (One store requires a DN engineer visit to swap the PED, this is arranged for tomorrow and the other stores has issues which need to be investigated by Euro Change (3rd party vendor)
- 9 Stores (8 SDWAN and 1 Non SDWAN) have a specific error on their tills and this is currently being jointly investigated by SIT and Stores Infra team. Based on the outcome, we will then confirm if the stores require a DN engineer visit. Please note, this may take some time due to resource constraints and the change work planned (Carbon Black, MECM etc) as confirmed by Nick Watson. Sandhya is fully aware and is apprised of the current situation. Call scheduled for 11 AM tomorrow (11/07)
09/07 :
17:40 - 8 out of 21 Travel Bureaus are currently operational. Pending Non SDWAN stores are being fixed forward by Network team under CHG679 (the change window extended to 10th July for store validations), Remaining stores are being worked upon by SIT and Stores Infra team. Next update at 12:00 on 10th July.
11:30 - 9 out of 21 Travel Bureau stores are currently operational. Pending 6 NON SDWAN stores are being fixed forward by the Network team under CHG679 and remaining 6 SDWAN stores are being worked upon by Stores Infra and SIT team. Next update at 17:00.
08/07 :
17:30 - 9 out of 21 Travel Bureau stores are currently operational. Pending 6 NON SDWAN stores - store tills issues are fixed, however, investigations continue for the travel Kioks &amp; 2 SDWAN stores are being investigated by SIT &amp; DN. Next update at 14:00, 9th July
12:30 - 6 out of 17 Travel Bureaus issues were fixed by DN and SIT, store validations are underway. Out of the pending 11 stores - 6 NONSDWAN stores are being investigated by Network team, and remaining 5 are being triaged by DN, SIT team. Next update at 17:00.
10:00 AK: The impacted Travel bureau stores are being checked by DN engineer, SIT team, stores infra, and we will receive a progress update by 14:00
07/07 -
17:00 - One out of 17 stores is now operational after restarting the store server by SIT (Software Implementation Team).
a) 7 SDWnstores are pending DN visit , POC - Valliammai Ramasamy.
b) 6 Non SDWAN stores - pending for Network investigation. POC : Robert Hooper
c) 3 Stores - Being worked upon by SIT &amp; Stores Infra. (1 store is fixed) POC: Valliammai Ramasamy. Next Update at 10:00, 8th July.
15:40 - We have now identified that 7 stores have been allocated for DN engineer visit to fix the store server issue, 6 NON SDWAN stores require further checks by Network team as part of CHG679 (awaiting network resource) and 4 stores require further investigation by SIT and Stores Infra team. Next update at 17;30
14:30 - Investigation continues however, we have got 3 different scenarios involving reboot of proxy servers by SIT (Software Implementation team), DN engineer visits and Store Infra troubleshooting. All the 3 actions are being performed at the moment to workaround the connection issues between the store tills to the store proxy servers. As part of the cyber incident, central proxy server is down which is causing the issues and currently there is no recovery plan to bring it up. Next update at 17:00
12:00 - The Stores Infra team is still investigating the issue, They have some engineers at a few of the stores to manually reboot the Proxy Server and see if that fixes the issue. There's still not much clarity on the root cause and the Store Infra team will continue to trouble shoot for the next two hours. We will reconvene the MIM bridge at 13:30 again</t>
    </r>
  </si>
  <si>
    <t xml:space="preserve">awaiting Retro change </t>
  </si>
  <si>
    <t>INC159</t>
  </si>
  <si>
    <t>POS payments worth of £29M not settled for 4th July by Worldline</t>
  </si>
  <si>
    <t>Around 1.69 M transactions equating to £ 29M worth of payments are impacted. Customers payments have not been sent to M&amp;S and refunds have not have been sent to customers.</t>
  </si>
  <si>
    <t>17/07 -
10:50 - Worldline confirmed that the pending 8 cashback transactions were processed and settled as expected. Validations have confirmed that there are no further actions required. This incident will be resolved. Root cause will be analysed outside the incident.
16/07 :
14:02 The 8 transactions are also re-injected from Worldline's AXIS application. Awaiting feedback from the WL's settlement system (AHub).Next update 17/07, 11:00
15/07 -
17:00 - As the impact is limited to 8 cashback transactions which will be triggered by Worldline by tomorrow., we have agreed with the Retail Service lead to downgrade the severity to a P4. Next update at 13:00, 16/07.
11:30 - Worldline have now replayed the 1 faulty transaction which was successful. They have now reprocessed the 1760 transactions which was successfully sent to Worldpay. The are 8 cashback transactions which are pending to be processed tomorrow. Worldline has cautiously taken a decision to trigger these casback transactions by tomorrow followed by which root cause will be analysed. Next update at 13:00, 16/07.
10:00 - Technical call is currently in progress with Worldline (not the MIM bridge) and all relevant teams, focusing on validations and related items.
Next update: 13:00
10/07:
17:00 - Worldline team advised that they are unable to process the 1768 pending transactions as these transactions are already present in the Acquirer Hub and hence the replay is not possible with an error "transactions already exist". By design the transactions in the Acquirer Hub are archived after 10 days and hence the 1768 transactions will be replayed from AXIS (payment platform) into Acquirer Hub on 15/07. Next update 15/07, 13:00
12:00 - The problematic transaction was removed and the pending 1768 transactions were replayed by Worldline this morning, however, this was not successful. Further investigations in progress by the Worldline Level 3 tech team, awaiting further updates from Worldline by 16:00.
09/07 -
17:30 - Worldline continues to investigate the faulty 1769 transactions to identify the one faulty transaction and they have not been injected into the batch and processed to Worldpay. Next update at 12:00 on 10th July.
11:33 - Worldline has advised that they are in process of replaying the 1769 transactions to identify the one faulty transactions and take appropriate actions. There is a call at 12:30 with the Worldine Team, Next update at 16;00
08/07 -
17:45 - Worldline confirmed that the faulty 1769 transactions are from single store, and they have identified one faulty record which inturn impacted the 1769 transaction. As per the process, due to the sensitivity, if there is one faulty record Worldline would reject the entire settlement file and did not send to Worldpay. We have requested to delete the one faulty transaction and trigger the pending 1769 transaction and will provide an update by 12:00, 9th July. Although Worlpay had highlighted the issue to Worldline on 5th July, there was no communication sent to M&amp;S which will be picked up by Chris Etherington as per the BAU process. Next update at 13:00, 9th July
14:40 - Worldpay has joined the call and confirmed that there are no further issues with the payments settlement going forward. We are still awaiting a response from Worldline on the processing of faulty 1769 transactions by 17:00. Comms from Worldline will be picked up by Chris Etherington outside the incident. Next update at 18:00.
12:30 - Worldpay has not joined the call yet. Payments team will follow up with Worldline and Worldpay and provide an update by 17:00.
11:00 - Worldline confirmed that the 1.69M transactions (excluding the 1769 transactions) were processed on 7th July 17:42 and were acknowledged by Worldpay. Awaiting confirmation from Worldpay if they have been processed. However we still have the below open actions on this incidents
1. Investigate from Worldline on why the 1769 transactions failed , possibly by EOD 8/7 16:00
2. Investigations from Worldpay to understand why the entire settlement batch failed due to issues with 1769 transactions. Bridge to reconvene at 11:30. Next update at 12:30.
MH 9:30 - 09:30 Worldline updated that the whole settlement for the store sales got rejected on 5th July. Worldline confirmed that the 1.7 M transactions that were not processed for 4th July were captured now. However they still see 1769 transactions having some issues and the worldline team is still investigating on the same. Bridge to reconvene at 10:30
MH 9:00 - call with Worldline to reconvine at 9.30
AK 08:30 - MIM 3 bridge has been initiated with POS team and Worldline technicians engaged to triage the global outage.
17:00 - Worldline has advised that there are some technical issues in isolating the 1769 faulty transactions and there will be a further update provided by Worldline by 09:00 tomorrow. MIM bridge 3 will be set up at 08:30 to discuss further. Next update at 09:00 on 8th July.
15:15 - Worldline (WL) has confirmed that there are around 1769 faulty transactions which caused the overnight batch of 4th July to fail. WL has advised that they are planning to isolate the 1769 out of 1.69M transactions to proceed in settling the remaining payments to Worldpay. The isolated dataset will be provided to M&amp;S and a go ahead will be secured by Worldline to proceed with isolation. Next update: 17:00
14:00 - Worldline has confirmed an issue with their overnight batch of 4th July which has caused the issue. A critical case was raised with Worldline to investigate and fix the issue. There has been no ETA provided yet as to when Worldline will run the backlog transactions for 4th July. We have escalated from M&amp;S side and are awaiting an ETA. Next update at 16:00.
12:13: The issue is between Worline and Worldpay probably an issue with overnight batch on 4th July within Worldline environment. A severiy 1 case is raised with Worldline and we are awaiting a response. Next update at 13:30.
11:00 - POS and Worldline are investigating the issue. There is a potential issue at Worldline. Next update at 12:00</t>
  </si>
  <si>
    <t>Worldline (3rd party vendor)</t>
  </si>
  <si>
    <r>
      <rPr>
        <u/>
        <sz val="10"/>
        <color rgb="FF1155CC"/>
        <rFont val="Aptos Narrow"/>
        <family val="2"/>
        <scheme val="minor"/>
      </rPr>
      <t>https://meet.google.com/hfi-jxtm-sio</t>
    </r>
  </si>
  <si>
    <t>INC160</t>
  </si>
  <si>
    <t>Workjam application is inaccessible in MS teams across all stores.</t>
  </si>
  <si>
    <t>Stores are unable to send/assign any internal communication &amp; tasks resulting in inconvenience to store colleagues.</t>
  </si>
  <si>
    <t>09/07 11:30 - Workjam is up and running fine after vendor Workjam has fixed forward the issue identified with their change. We have received store confirmation and therefore the issue is being resolved (resolved reported at 11:30). The cionfir
08/07
17:20 - Workjam confirmed that there was a change deployed by Workjam on 8th july afternoon and fix is being worked upon by Workjam team. Next update: 9th July 12:00
15:28 - Retail team have reported the incident to Retail Service lead. This is currently being checked by the Workplace Colleague team, Based on the observations, this will be raised with Workjam vendor. Next update at 18:00.</t>
  </si>
  <si>
    <t>Workjam</t>
  </si>
  <si>
    <t>INC161</t>
  </si>
  <si>
    <t>CSSM Recovery - WiFi connectivity issue in Stockley Park (1st Floor, South)</t>
  </si>
  <si>
    <t>The CSSM recovery team need to restore the Stock Management capability starting 9th July for approx. 7 days. If the WiFi is not working adequately (as now), it will impact our ability to perform critical go-live activities and resolve any issues that arise. It also impacts the team's ability to communicate with teams in Waterside &amp; in-store. It could also delay the SAP H1 results initiative.</t>
  </si>
  <si>
    <t>22/07 - The network performance has remained stable and therefore, the incident is being resolved/
21/07 - The Wifi performance has improved this morning, however, we would monitor the stability until tomorrow morning. Next update at 12:00, 22nd July.
17/07 -
17:00 - The access points are being installed and config fixes will be performed as a fix forward by the network team, however, the stability will be monitored until Monday 21st July 14:00.
08:30 New access points have been installed, and Wi-Fi is now active for both "MESSINA" and "ALICUDI".
Currently, these sites are routing their network traffic through the Swindon Data Centre, which is causing delays in network response. Kamal is working on reconfiguring the setup to route traffic through the Stockley Park Data Centre to improve performance. Next update at 15:00
16/07 - The performance issue is resolved in SALINA network, MESSINA and ALICUDI issue exists (Only M&amp;S laptop can connect to SALINA), there is a change that will be implemented overnight which should supposedly fix the issue. Awaiting change details. Next update on 17th July, 15:00
15/07 -
17:00 - Network team have installed a new Access Point on a free network port in the Stockley park - south wing. CSSM team will monitor the wifi performance and will provide an update by 16th July, 12:00 post which this incident will be resolved.
15:00 - MIM escalated to the Network team and we now have a network engineer assigned to enable the ports in the Stockley park - south wing to improve the network experience for CSSM recovery and SAP H1 reporting. Awaiting update from network. Next update at 17:30.
09:57: We have escalated to Sal to get an engineer assigned to devise the plan of actions to install additional access points at SP, awaiting an update from Service Leads (Accenture). Next update at 14:00.
09/07 - As this requires additional AP installlation on the South side of the SP, we would require further discussion with Network &amp; management. Next update 14th July, 14:00
08/07
18:11 - We have now confirmed that the network issue in the SP (South side) is due to bandwidth issue and requires additional Access Points to be installed. CSSM team have confirmed that they are able to login to the server and work on the recovery activities through LAN. Only when trying to take calls/open presentations they are facing the network issue. This requires installing more Access Points and we will await an update by 9th July 14:00
17:00 - Requested Gary to speak with Louise Lunt (Network Team) to prioritise this and get an engineer assigned. For now we have agreed to keep it as P3 and waiting for Gary to update. Gary would inform MIM post discussion with Louise. Next update on 9th July at 13:00</t>
  </si>
  <si>
    <t>Gary Reynolds</t>
  </si>
  <si>
    <t>INC162</t>
  </si>
  <si>
    <t>Privileged colleagues (store managers/admin users) are experiencing MFA issues while logging into MyHR application.</t>
  </si>
  <si>
    <t>Currently, 6 colleagues have reported the issue and therefore cannot access Payslips. We have 400 privileged colleagues.
Note : Non privileged colleagues can log in to MYHR and can access payslips from the M&amp;S corporate network.</t>
  </si>
  <si>
    <t>09/07
16:30 - Ben advised that the issues observed for a number of colleagues have nothing to do with MYHR, These are basic problems with user credentials. cache clearance, non compliant devices which will now follow the BAU route to fix. Kirsten Walker will be advised the Service Desk to ensure the colleagues are redirected to the right teams. This incident is thereby being resolved. Additionally, CHG805 is open until Friday the 11th to accommodate these issue.
14:00 - 1 out of 2 pending colleagues issue is fixed. The only colleague left has a separate issue where she cannot log in to any M&amp;S applications which will be taken care outside the incident. We have requested Ben to monitor the stability for colleagues and provide us an update by 17:00. Next update at 17:00
10:00 - Ben has confirmed that 4 out of 6 colleagues are now able to access MyHR after clearing the cache and browser history and attempting a relogin. 2 colleagues issues are currently being looked at by AD and Workplace tech, Next update at 14:00
09:17 - AD and Workplace tech teams are currently working on the issue. Ben will advise on the priority after assessing the detailed impact. Next update at 11:00.</t>
  </si>
  <si>
    <t>Benjamin Pickbourne</t>
  </si>
  <si>
    <t>INC163</t>
  </si>
  <si>
    <t>Handshake failure in offline Ingenico transactions on store tills after the a certificate renewal at M&amp;S</t>
  </si>
  <si>
    <t>There is no immediate impact, all stores are currently trading online. For any offline transactions in tills, the payments will be successful however, the backend tokenisation process between Ingenico and store tills are failing which will therefore impact the reporting flows. Currently, 400 transactions are impacted which is very minimal.</t>
  </si>
  <si>
    <t>10/07 -
16:45 - Retail SL has confirmed root and intermediate certificates have been updated in WL end now and POS team validated that they could see successful logs from the processor. Hence incident can be resolved.
13:40 - Investigation is in Progress between the Worldline and POS Team. No ETA at the moment.
09/07
17:30 - Worldline continues to investigate the certificate issue and we will not receive any update for today, Retail Service lead will provide an update to the MIM team by 10th July 11:00. Next update on 10th July, 11:00
16:00 - The new certificate includes a new root and intermediate certificate - we need to validate thhat these are correctly installed in Worldline key store. Next update at 18:00
12:50 - Retail Service lead, payments &amp; worldline team are currently working on the issue. Next update: 16:00</t>
  </si>
  <si>
    <t>INC164</t>
  </si>
  <si>
    <t>Degraded connectivity between SAP and AD due to LDAP issues</t>
  </si>
  <si>
    <t>There is currently no business impact. SAP applications are currently accessed by Local User Accounts - but it will prevent users to open SAP access to create user accounts since that needs LDAP.</t>
  </si>
  <si>
    <t>15:30 - The network identified a missing configuration in the network ACL switch and this was added to resolve the LDAP issue and establish the connectivity between SAP and AD, we have received confirmation from Matt Bennett that the issue is resolved.
14:00 - There is a network resource assigned for this already, Matt Bennett and Network will now traige this issue and provide an update by 17:00. Next update at 17:00</t>
  </si>
  <si>
    <t>INC165</t>
  </si>
  <si>
    <t>Non-prod vCenter is unable to communicate to Active directory</t>
  </si>
  <si>
    <t>As part of security recommendations, Infra team are unable to rotate security certificates and reenable lockdown mode for the hosts - posing a security concern.</t>
  </si>
  <si>
    <t>14/07 16:47 CT The vCenter IP was blocked in the Windows Defender which was unblocked to resolve the issue.
14/07: 11:36 - A call has been arranged with all the relevant teams to further troubleshoot this. MIM 2 Bridge. Monday, 14 July · 1:30 – 3:00pm
11/07:
17:00 - Multiple check point calls today with SOC (Security Operations Centre), Network, Active Directory, VMware. After a thorough investigation, it has been confirmed that Crowdstrike has not been blocking the connectivity. Network and Active Directory teams cannot see any issues at their end. SOC identified some deny logs on the Windows Defender, however, could not establish the cause for this. We have now connected with Security Engineering team (Nusrat Sayed) who will investigate further as he has admin access on Windows Defender. Next update - Monday (14/07)
14:00 - Upon review of the Falcon managed host 'VANILLA_DW7L284' (10.141.96[.]114), CrowdStrike was unable to identify any indicator that a blocking action is taking place between the IP 10.141.201[.]55 from the Falcon sensor. Croud Strike has also verified that the Falcon Firewall module is also not taking any blocking action against these IP's. At this time, the IP '10.141.201[.]55' does not appear to be managed by the Falcon sensor, which may also indicate that no blocking action is taking place. We need to reconvene the call at 15:00 again engaging the GWS/Workstation team to investigate logs at the local workstation level. no ETA for resolution at the moment,
11:00 - Crowdstrike advised that they are not blocking the connectivity/traffic from the non prod vCenter to the outside world. MIM bridge convened with VMware and Active Directory teams, no representation from Network and SOC (Security Operations Centre). VMware team to brainstrom further on the possible blocks/cause of the issue. Next checkpoint call at 12:00 PM on MIM2 bridge. Advised Network and SOC to be part of the meeting.
10/07 -
17:00 - MIM bridge initiated with SOC (Security Operations Center), Elizabeth Golder, VMware and Network team, our tech teams still believe that the traffic from the vCenter to the outside world is blocked by CrowdStrike. SOC cannot see anything blocking from their side and hence will raise it with CrowdStrike asap. We should have an update from CrowdStrike by tomorrow morning. A follow up call has been set up with the same audience at 10 AM 11/07
09/07 -
19:30 - As part of Crowdstrike activities, one of the Vcentre was blocked which might be causing the issue. We have advised Dharma to speak to Elizabeth Golder to understand the next actions. MIM team to speak to VMware (Dharma), Samrat Pain and initiate a call with Crowdstrike team (engage Aubhav Goyal) to devise a plan on the next steps. Next update at 14:00 on 10th July.
17:30 - The network team are trying to review around 250-300 ACL configuration to identify which rule is blocking the IP to connect to AD, this requires time and a further update will be provided by Dharma (VMware team) by 19:30. There is a change CHG785 -vCert - expired certificate replacement is dependent on fixing the issue, else the change window requires extension. next update at 19:30
15:40 - There are 4 IP addresses which are required to communicate with AD, until last week one of the 4 IP addresses were able to communicate and network has validated that there are no blocks in the firewall to establish connection to the AD. This is currently not working and Network team are trying to run traceroutes to identify the reason behind the block. If one IP works, Infra team should be able to carry on with the security remediation activities, the other 3 are for redundancy. Next update at 17:00
14:15 - We are trying to assign a network engineer to work with VMware team on the incident. Next update at 15:15</t>
  </si>
  <si>
    <t>Crowdstrike</t>
  </si>
  <si>
    <t>Harsha Pothapu</t>
  </si>
  <si>
    <t>INC166</t>
  </si>
  <si>
    <t>The Store Clock at Dublin Mary Street S4048
(0790) and Norton College Sheffield are not connecting to the Network</t>
  </si>
  <si>
    <t>Store Colleagues wont be able to clock in and out once the clocks are re-enabled on Saturday as part of CHG798</t>
  </si>
  <si>
    <t>29/07 -  A network change CHG1296 was implemented to update the firewall rules which has now fixed the issue. We have received confirmation that the issue is resolved.
25/07 - Validate with Alex Fergus if the issue exists on 28th July. next update on 28th July, 15:00
21/07 - The issue still exists, needs prioritisation from Network.
18/07 - Alex is on week off today, we will follow up on the issue on 21st July, 12:00
15/07 - Network team have advised that this requires further prioritisation from Network. MIM to chase up with Network by 17th July. Next update on 18th July, 13:00
10/07-
10:50: Spoke with Michele at the Network Command and Control bridge and this INC has been added in to Network's Lincident list and Prioritization required. Informed the same to Alex (Requester)
9:53: IP Address : 10.172.80.99 (Dublin) 10.226.112.6 (Shefild) a store engineer has already visted the store and confirmed everything's okay from their end. Now They're suspecting something wron with the network and this needs a Network engineer to look in to.</t>
  </si>
  <si>
    <t>CHG1296</t>
  </si>
  <si>
    <t>INC167</t>
  </si>
  <si>
    <t>Vietnam Sourcing Office unable to access internet since Tuesday (08/07). However, they have a workaround as the internet traffic is now routed via HongKong Sourcing Office</t>
  </si>
  <si>
    <t>There is no current Business impact, as of now, since we have routed all internet traffic to HK and go to the internet as a work around.</t>
  </si>
  <si>
    <r>
      <rPr>
        <sz val="10"/>
        <color rgb="FFEA4335"/>
        <rFont val="Aptos Narrow"/>
        <family val="2"/>
        <scheme val="minor"/>
      </rPr>
      <t xml:space="preserve">15/09, 13:27 -  Received a confirmation from NW BAU team that this needs to be worked upon under the Recovery Workstream. Fiona to pick up the issue when this can be priortised. Moved to Prioritisation Required.
11/09 - </t>
    </r>
    <r>
      <rPr>
        <sz val="10"/>
        <color rgb="FF000000"/>
        <rFont val="Aptos Narrow"/>
        <family val="2"/>
        <scheme val="minor"/>
      </rPr>
      <t>Network engineer is currently collecting the data from the devices, and review the changes performed to identify the issue - this is currently in the initial analysis phase Next update at 14:00, 15/09. 
28/08 - 10:30 all the VPN tunnels from the International Offices are terminating on the M&amp;S Azure Palo Alto firewall, and since the cyber incident all the VPN tunnels have been disabled as advised by Cyber Security. In order to arrest the anomaly with the internet connectivity at Vietnam, Network team would need to enable the VPN tunnels to check the logs and then possibly connect with the Local IT in Turkey Office to troubleshoot the internet services, in case any issue has accumulated there. What is for the record, The M&amp;S International workstream lead, driving under the recovery workstream, will have to prioritize the recovery of these VPN tunnels.
Next Steps - Priya Ragaven is the M&amp;S International Workstream Lead.  Chris Brown (M&amp;S Service Assurance Lead) is chasing her for an update on the recovery.</t>
    </r>
    <r>
      <rPr>
        <b/>
        <sz val="10"/>
        <color rgb="FF000000"/>
        <rFont val="Aptos Narrow"/>
        <family val="2"/>
        <scheme val="minor"/>
      </rPr>
      <t xml:space="preserve">No ETA for next update yet.
</t>
    </r>
    <r>
      <rPr>
        <sz val="10"/>
        <color rgb="FF000000"/>
        <rFont val="Aptos Narrow"/>
        <family val="2"/>
        <scheme val="minor"/>
      </rPr>
      <t xml:space="preserve">01/08 - 30/07 - Requires further prioritisation from Network. No response from Akash if he has got a network resource for this issue, </t>
    </r>
    <r>
      <rPr>
        <b/>
        <sz val="10"/>
        <color rgb="FF000000"/>
        <rFont val="Aptos Narrow"/>
        <family val="2"/>
        <scheme val="minor"/>
      </rPr>
      <t xml:space="preserve">No ETA for next update yet.
</t>
    </r>
    <r>
      <rPr>
        <sz val="10"/>
        <color rgb="FF000000"/>
        <rFont val="Aptos Narrow"/>
        <family val="2"/>
        <scheme val="minor"/>
      </rPr>
      <t>30/07 - Requires further prioritisation from Network. Informed Akash to follow up again with Michele/Ayo to get a network resource for this issue. 
29/07 - Requires further prioritisation from Network. Informed Akash to follow up again with Michele/Ayo to get a network resource for this issue. 
28/07 -  Requires further prioritisation from Network. No update unless this gets prioritised.
25/07 - Requires further prioritisation from Networ. No update unless this gets prioritised.
23/07 - Requires further prioritisation from Networ. No update unless this gets prioritised.
18/07 - There has been NO further prioritisation from Network on this issue and we will follow up at 15:00, 21st July
15/07 - Network team have advised that this requires further prioritisation from Network. MIM to chase up with Network by 17th July. Next update on 18th July, 13:00
10/07:
14:45: After investigating with CMC technician, we ruled out it is causing by a UK firewall malfunction. For now, we have routed all internet traffic to HK and go to internet as a work around. Alvin.Chow@marks-and-spencer.com, "+852 35127078"</t>
    </r>
  </si>
  <si>
    <t>Network Bridge</t>
  </si>
  <si>
    <t>Akash Chadha</t>
  </si>
  <si>
    <t>INC168</t>
  </si>
  <si>
    <t>One out of 6 slot in Swindon FortiGate Firewall is inaccessible</t>
  </si>
  <si>
    <t>Swindon FortiGate Firewall is operational; however, monitoring and management functionalities are currently unavailable. As a result, the team is unable to monitor or apply updates to the firewall associated with the affected slot. The FortiGate firewall at Stockley Park is functioning normally, and there is no operational impact at this time.</t>
  </si>
  <si>
    <t>14/07:
07:13 - Ayo confirmed that the relevant technical troubleshooting have been completed in the Swindon firewall policies and hence this issue remains resolved.
11/07:
14:00 - Joined the network bridge Michele and Ian kirik told that the troubleshooting is still going on for the same. No ETA has been confirmed yet. We will continue to chase the Network Team. Next update on 14/07 12:00
10/07:
20:55 Network team to arrange an engineer visit to Swindon Data center tomorrow to troubleshoot further. Next update, 13:00, 11/07</t>
  </si>
  <si>
    <t>Ayo Popoola</t>
  </si>
  <si>
    <t>INC169</t>
  </si>
  <si>
    <t>Paddington Rail store has been offline since yesterday.</t>
  </si>
  <si>
    <t>The Store has been unable to take contactless payments. Since its more than 24 hours of offline chip and payments, we are in verge of PED's meeting the max number of offline transactions criteria and the Tills will be made cash only from then on affecting store trade.
This is one of the busiest trading store and needs attention for resolution and the store needs to be brought back online. Franchise business has escalated the issue to us since yesterday.</t>
  </si>
  <si>
    <t>11/07:
12:20 - Raja from the network team has fixed it - there was an old link which was connected to the router causing the issues and it was identified and removed from FGT2.
10:12: Went into the Network bridge; Spoke with the NW PM and requested for a Network engineer to visit the store for onsite troubleshooting. The network team has agreed to allocate a resource and send him to the store. Valli has confirmed DN engineer is already at the store. Will wait for next update from Valli by today 16:00</t>
  </si>
  <si>
    <t>INC170</t>
  </si>
  <si>
    <t>Identity service engine admin box is down</t>
  </si>
  <si>
    <t>No immediate impact, Indentity service engine is used for device management like controllers and its impacting admin tasks to onboard more network engineer.</t>
  </si>
  <si>
    <t>11/07
19:30 - Identity Service Engine Box was rebooted to restore services. Incident can be closed as confirmed by Mustafa
Network team is troubleshooting further and a restart of Identity service engine box might be required. Next update: 11:00, 12/07</t>
  </si>
  <si>
    <t>Mustafa Muzamil</t>
  </si>
  <si>
    <t>INC171</t>
  </si>
  <si>
    <t>Store managers unable to load / view the shift schedule for WC 14/07 in the Time and Attendance application (T&amp;A) - issue currently reported for 3 stores Leeds, Burton and Wimbledon</t>
  </si>
  <si>
    <t>Store managers (across 3 stores - Leeds, Burton, Wimbledon) are unable to view, update and post the shift schedule for the store colleagues for WC 14/07 in T&amp;A with an error 'an error occurred loading schedule data'.</t>
  </si>
  <si>
    <t>14/07:
11:30 - Got an update from Mudassar, BY has cleared the Bad data from all the three stores, and he got a confirmation that the issue is resolved now.
12/07
13:30 - Got an update from Mudassar, BY has cleared the Bad data from all the three stores, unfortunately he, couldn't contact anyone at the store. For now we are putting the ticket in "Being Monitored". Mudassar will contact the store on Monday at 10 AM. Next update at 12:00 PM on 14h July.
11/07
18:30 - A Sev2 case (05475790) has been raised with BY as we have had reports from 3 stores in total are already. Incident logged in BMC Helix (INC000090839303) yesterday for Leeds and Burton. The Store managers are encountering an error message while accessing the schedule editor - 'an error occurred loading schedule data'. Mudassar (Service Lead) and Kirsten (Head of HR) escalating to BY to prioritize the recovery.</t>
  </si>
  <si>
    <t>Muddasar Kazmi</t>
  </si>
  <si>
    <t>INC172</t>
  </si>
  <si>
    <t>Issue in receiving the GR messages from ASO into GIST</t>
  </si>
  <si>
    <t>Around 25 Goods receipt messages across various foods depots like Faversham, Enfield, Cumbernauld , Bristol are not received in to GIST system from ASO impacting their picking operation</t>
  </si>
  <si>
    <t>14/07
Lisy (Foods Service Lead confirmed that this can be resolved as we have not seen a further recurrence of the issue. The Foods GR messages are processing from ASO into GIST as expected on the available ACE Nodes. Infra team will work on a change request to enable the vCenter connectivity in order to bring up Node 3 outside this incident.
13/07:
11:00 -
Based on the further investigation from Redhat, it was found that the stop operation for the resource FS_logs has failed which will require fence operation to be triggered so the cluster can safely recover on the member node. However the fence property is set to false so the cluster will not trigger a fence. The cluster nodes should be able to connect to the vCentre IP. Before the Cyber incident it was enabled. This will require the Network team to establish the connection between the Cluster nodes and the Vcenter. Next Update 14/07 3:00 PM
12/07:
11:00
Redhat has asked for further details from more details which have been shared by TCS Unix/Linux team. We are still waiting for further updates from Redhat. Investigation is in progress, no ETA at the moment. Next update at 11:00 on 14th July.
11/07:
22:30: The MQ manager cluster server remains down after a recent restart. A Sev2 case (04198291) has been raised with RedHat for resolution. There is no impact to GIST operations, as GR messages continue to flow through the five healthy MQ managers. The 25 affected GR messages were processed manually and are under ongoing monitoring.Next update: 12/07 11:00
20:24: A total of 3,300 GRs have been received, out of which 25 had an impact.
20:13 : (downgraded to P2) Upon further investigation we have identified message pile up in one of the MQ queue manager, however Middleware team is unable to access the MQ manager and Middleware admin is being engaged to investigate further. Also, we have agreed GIST and ASO workstream lead to reduce priority to P2 as the manual allocation process was already agreed as part of ASO go live on 09/07 to mitigate any impact to their operation
ASO has not received the GR messages in order to send a response to GIST further investigations are underway with Middleware team via MIM 1 Bridge</t>
  </si>
  <si>
    <t>ASO Application &amp; Middleware</t>
  </si>
  <si>
    <t>Alex Morariu</t>
  </si>
  <si>
    <t>INC173</t>
  </si>
  <si>
    <t>Delay in sending the WMS SOD (Start of Day) file to OMS due to Control M job issue.</t>
  </si>
  <si>
    <t>The website displays an "Out of Stock" pop-up during checkout for some items. Despite this, the OOS monitoring dashboard shows no significant drop in overall orders. Approximately 60,000 items/orders are impacted.</t>
  </si>
  <si>
    <t>12/07:
14:10 - MIM wasn't informed until 14:10, but the time issue was resolved based on the corrective actions taken by the Tech teams.
Action taken: The Tech Team, Availability Service Team and OMS team have processed the orders manually and updated the stock and also they did a Full Order refresh with the SOD file from the backend later.
Since the issue was related to customer experience we agreed to keep the Priority as P2 while 60K items were showing Out of stocks but MIM was only informed after the issue was resolved. Currently the OOS (out of stock) report shows it dropped back to normal (less than 3%)</t>
  </si>
  <si>
    <t>CHG728 (could be)</t>
  </si>
  <si>
    <t>Priyabrata Sahu/Hisham</t>
  </si>
  <si>
    <t>INC174</t>
  </si>
  <si>
    <t>T&amp;A (Time &amp; Attendance) Clocking &amp; Scheduling issue</t>
  </si>
  <si>
    <t>Punches made by colleagues on wall clocks are not being sent to T&amp;A. This is falsely creating No Show exceptions in T&amp;A. In some instances, the scheduled colleagues are seeing on their mobile devices does not match the schedule in the desktop version of T&amp;A</t>
  </si>
  <si>
    <t>14/07:
INC174 has been resolved and comms have been. Action taken to resolve the issue: the team ran a script that unposted and then reposted schedules - they did this for one store first and then all stores. Confirmed by Kirsten.
13/07:
18:30 - Update from Kirsten - T&amp;A product team had unposted the colleague schedules and reposted it for Pudsey store and store confirmation received that the Persona schedules and mobile schedules are in sync. We are running the same recovery action for the remaining stores and we will receive confirmation from stores tomorrow morning. Next update at 11:00, 14th July.
11:55 - Kirsten and team have raised a P2 Incident with Blue Yonder and are working with them to fix this issue. Currently there's no ETA given by Blue Yonder. A communication has been sent to the store user informing about the issue. In the Mean time store colleagues have been asked to use offline time sheets to attend as they won't be able to punch on mobile and will have to punch on the wall clock. No ETA at the moment but Kirsten and team will come to the Hyper care bridge whenever there's an update Blue Yonder.</t>
  </si>
  <si>
    <t>CHG798</t>
  </si>
  <si>
    <t>Kirsten Walker</t>
  </si>
  <si>
    <t>INC175</t>
  </si>
  <si>
    <t>Label printing currently down at Stoke DC</t>
  </si>
  <si>
    <t>Picking , packing and loading operations are affected . 80k singles cannot be released from DC( Distribution Center)to stores, receipt of return stock into warehouse cannot be processed</t>
  </si>
  <si>
    <t>14/07 -
16:16 (SSR) Incident has been marked as Resolved from Being Monitored after receiving confirmation from Service Lead Nandha.
13:55 - WMS application team tells us that the NPROC value for Stoke DC has always been set at 1024 (default value) for years (even during our peak volumes). The root cause needs a deep dive with WMS app and Linux teams to drill down the logs - activity / processes running at around 5 AM when the issue was reported - all teams have confirmed no changes from their side on Stoke DC. Final confirmation obtained from the DC that they are able to print labels without any issues. The incident will now be kept under monitoring until 16:00 before closure.
10:54 - We got a site outage from 11:00 to perform an application and server restart. ETA:12:30
10:30 - upon investigation, we identified that the threshold for one of the parameter which is responsible to allow user connection was breached and we have increased the parameter after which the WMS team is able to login in the application using the master ID which was not working earlier, however we are still having issues, further investigations are underway.
Active application server is inaccessible from WMS( warehouse management system) and even the required services are not configured in the secondary server. We are currently working with the Infra team to address the issue. Next update : 08:30 AM</t>
  </si>
  <si>
    <t>MIM1 - https://meet.google.com/pui-uofy-fys</t>
  </si>
  <si>
    <t>Nanda Kumar Shivalingam</t>
  </si>
  <si>
    <t>INC176</t>
  </si>
  <si>
    <t>Issue in Foods ordering and GR message processing via ACE Node 4</t>
  </si>
  <si>
    <t>Impact: ACE Node 4 isolated and hence work load increased to other 2 working other nodes. This will potentially impact the performance as multiple Foods and FHB workstreams being to go live from today</t>
  </si>
  <si>
    <t>30/07 - Rajashekar Subramanian confirmed for Incident Closure as both Node 4 &amp; Node 3 message flows are working fine. Network team removed ACL deny rules.
29/07 - Middleware team have restarted the ACE node 3 application instance and are currently monitoring the flows. Next update on 30th July 15:00
28/07 - The Middleware team confirmed that the ACE node 3 is still being investigated by Redhat. No ETA at the moment. Next Update on 30th July, 15:00.
25/07 - The ACE node 3 is still being investigated by Redhat. Next update on 28th july, 16:00
22/07 - We had issues with ACE Node 3 and 4. Node 4 is fixed by Network team by whitelisting the IPs on the FortiGate &amp; Juniper firewalls and removing ACL configurations on the Nexus 7k. Work is underway for ACE node 3 and the relevant requirement details are being shared by Integration team to the Network team to write a implementation plan, get the relevant approvals and present a change. Next update on 25th july, 16:00
21/07 - Integration team has confirmed that out of 2 nodes, one node is fixed by network, the other node is currently being worked upon. We have requested for the change reference and details around the fix. Next update on 22nd July, 16:00
18/07 - The integration team is currently working on Donington recovery and we will receive a further update by 16:00, 21st July.
17/07 - The integration team is currently working on Donington recovery and we will receive a further update by 16:00, 18th July.
15/07:
17:20 : The network team is reviewing the network rules shared by Middleware integration team. Once the review is complete an implementation will be prepared. Next update: 17:00,17/07
13:22 : After the initial discussion with network team, all the required details have been shared by Middleware integration team. Network team to perform further review and provide a plan for implementation. Next update: 16:00, 15/07.
09:50 The middleware integration team is having a call with Network team to review the network rules, based on that an implementation plan will be created and the firewall rule will implemented following the change process. Next update: 15:00,15/07
14/07:
17:00 When the ACE nodes were brought up two weeks back as part of CHG458 (bring central integration back online), looks like there were some network requirements which were missed out and the network rules have to be enabled in the firewall to establish the connectivity between ACE Nodes and ACE Gateway. Hence, they are unable to bring up the problematic ACE node (Node 4). They are working on a change request with Network team to enable the connectivity. Considering that we have 2 ACE nodes processing the messages, we are downgrading this to a P3 as there is no immediate impact to the business. Next Update - 15/07 12:00 (POC - Rajsekhar Subramanian)
16:00 MIM escalated to Intergration and Network Workstream lead
14:00 - Spoke with Michele at the Network bridge, He is going to take this up to the NW engineers/PMs who's responsible for Food business and then he can confirm a resource availability. We have the contact details from Musarath and Ramesh, we need to engage them accordingly in a separate MIM bridge.
13:15 - MIM is currently investigating the issue with the network bridge to triage the situation accurately and determine the appropriate next steps.</t>
  </si>
  <si>
    <t>https://meet.google.com/zfx-wciq-jif</t>
  </si>
  <si>
    <t>Raja shekar Subramanyam</t>
  </si>
  <si>
    <t>INC177</t>
  </si>
  <si>
    <t>Two IP addresses are both pointing to one server instead of an active-active setup, causing transaction issues.</t>
  </si>
  <si>
    <t>The improper network configuration is impacting golden transactions, which are vital for core business operations. This can lead to transaction delays, failures, and overall degradation of service quality, potentially affecting customer experience and business revenue during this critical go-live period (Castle Donnington).</t>
  </si>
  <si>
    <t>14/07:
14:14 : There are multiple issue with the pipeline - SFTP Y account was not able to access central repository and access was reinstated followed by fixing the limit breach to download Python images to the repository - this was restored by using an old image, which ensured the successful upload of the service principal in the VMs to resolve the issue.
All the backlogged messages were processed for Sherburn and MM flowers and the flow is back to BAU. We have received confirmation from MM flowers and Sherburn DC.
Root cause - The service principal owned by the .com Integration layer had expired by 09:10 on 15th July, which caused the issue, once the secret was rotated and the encrypted was uploaded into the VM, the message flow got restored.
There are multiple issue with the pipeline - SFTP Y account was not able to access central repository and access was reinstated followed by fixing the limit breach to download Python images to the repository - this was restored by using an old image, which ensured the successful upload of the service principal in the VMs to resolve the issue.
The IP config issue has been addressed and received confirmation from Castle Donnington DC SL to close the incident.
The Network and Database team are in bridge call to correct the IP configuration in database.However this will incur a outage and that outage coordination will be taken care by Murali Service lead and Martin coy (Product Manager). Awaiting further updates. ETA 17:00
All the backlogged messages were processed for Sherburn and MM flowers and the flow is back to BAU. We have received confirmation from MM flowers and Sherburn DC.
Root cause - The service principal owned by the .com Integration layer had expired by 09:10 on 15th July, which caused the issue, once the secret was rotated and the encrypted was uploaded into the VM, the message flow got restored
15/07:
14:00 - There are multiple issue with the pipeline - SFTP Y account was not able to access central repository and access was reinstated followed by fixing the limit breach to download Python images to the repository - this was restored by using an old image, which ensured the successful upload of the service principal in the VMs to resolve the issue. All the backlogged messages were processed for Sherburn and MM flowers and the flow is back to BAU. We have received confirmation from MM</t>
  </si>
  <si>
    <t>INC178</t>
  </si>
  <si>
    <t>Issue in processing the Order Fulfillment messages from OMS (Order management System) to WMS (Warehouse management system)</t>
  </si>
  <si>
    <t>3.2K orders for Sherburn and 1.16K for MM Flowers are impacted. There is no immediate impact to Sherburn as all the orders are standard delivery. However there are NDD orders for delivery tomorrow for Flowers.
Note: Business have switched off NDD delivery for Flowers.</t>
  </si>
  <si>
    <t>15/07:
14:00 - There were multiple issue with the pipeline - SFTP Y account was not able to access central repository and access was reinstated followed by fixing the limit breach to download Python images to the repository - this was restored by using an old image, which ensured the successful upload of the service principal in the VMs to resolve the issue. All the backlogged messages were processed for Sherburn and MM flowers and the flow is back to BAU. We have received confirmation from MM flowers and Sherburn DC.
Root cause - The service principal owned by the .com Integration layer had expired by 09:10 on 15th July, which caused the issue, once the secret was rotated and the encrypted was uploaded into the VM, the message flow got restored.
12:00 - Cloud Frameworks team have identified an expired secret (service principals) which was rotated and they can now login to the Azure command console. The latest secret requires encryption before being incorporated to the VM. The encryption is done via a pipeline which is currently failing - the pipeline issue is now being resolved. Once the secret is incorporated into the VM, the message flows can be restarted. Next update at 14:00.
10:28 - Based on alerting from SFTP Middleware integration, we identified that the order fulfillment message flows are impacted. Enterprise middleware and Cloud ops are engagedfor further investigations.</t>
  </si>
  <si>
    <t>Vipin Kumar</t>
  </si>
  <si>
    <t>INC179</t>
  </si>
  <si>
    <t>Store transaction level data is not systemically sent from POS to Baby BEAM via Box solution
Note: Manual workaround exists to transfer the file, however, inconvenient.</t>
  </si>
  <si>
    <t>Data &amp; AI</t>
  </si>
  <si>
    <t>Sale transaction data will not be sent to Relex for order forecasting, BEAM for reporting purposed. Although there is a manual workaround. there is a huge risk of technical challenges to log into the Azure VMs which intensifies the risk to reporting and order forecast data.</t>
  </si>
  <si>
    <t>15/07 -
13:00 -Cloud team have now added the missing URLs to allow the file transfer between POS and Baby BEAM through Box solution which resolved the issue
12:00 - After the change implementation of CHG770, the tactical solution to send store transaction data to Baby BEAM through Box.com solution is broken, therefore, Cloud Ops team are working to identify a fix. We have advised the POS team to monitor the triage until 17:00, if it is not fixed the incident will be raised to a Sev2.</t>
  </si>
  <si>
    <t>INC180</t>
  </si>
  <si>
    <t>Clocks are offline across 10 stores</t>
  </si>
  <si>
    <t>Store colleagues are unable to punch in their hours through the new clocks installed on 13th July. As a workaround, they can clock in online mobile apps.</t>
  </si>
  <si>
    <t>17/07 - The return traffic from the NTP server to the clocks was allowed on the Juniper firewall to fix the issue. Received confirmation from Alex that the incident can be resolved.
16/07-
16:00 - We have observed that the clocks are pinging the NTP server which tells the clock the time. The response could potentially be blocked in the firewall which is currently being reviewed by the Juniper engineers. Next update at 12:00, 17/07
11:00 - Alex confirmed that this requires network intervention for further investigation. From the BY reports, we could see 100 stores who did not clock in on 15th July, however, this could be genuine scenarios where they are using mobile app and not the physical device. Next update at 16:00.
15/07 -
17:53 - A sev 2 has been raised with Blue Yonder and an extract will be procured from Blue Yonder to validate the number of swipes that has been clocked from stores for last 48 hours to understand the scale of the issue. Alex has advised that he will scale up an internal investigation with the T&amp;A product team and will provide us an update by 10:00. We have advised Service Desk to NOT put an IVR and report back to us if the number of calls from stores increase, as there is no indication that this issue is widespread. Next update at 11:00, 16th July</t>
  </si>
  <si>
    <t>Juniper</t>
  </si>
  <si>
    <t>INC181</t>
  </si>
  <si>
    <t>Issues in installing CSSM application across 33 stores</t>
  </si>
  <si>
    <t>After the go-live of CSSM application on 15th July for Franchise and Mainchain stores (724 stores), there are 20 mainchain stores &amp; 9 Franchise stores which currently do not have CSSM application on the honeywell devices. Stores colleagues are unable to perform daily stock operations and the stock data will not be sent to Relex for order allocations and baby beam for stock reporting until the issue is fixed.
Note: There is a potential workaround for stores to use Power apps, however, the data transfer to downstream system will be manual and inconvenient.</t>
  </si>
  <si>
    <t>21/07 - All the stores have now got the latest CSSM application and no further issues are reported.
18/07 -
12:30 - We have received confirmation from majority of the stores that they can now see the CSSM application on the honeywell devices, however, it is a business decision to enable the app on the honeywells. Also, we have few other issues with WHSmith stores under CHG741 which requires network intervention and this is now been assigned to Network PM (Alex Williams) to ensure the right traction. We will be monitoring this incident until 14:00, 21/07. Next update on 21st July. 15:00.
17/07 -
16:30 - From the 16:00 call, below is the update:
- 3 stores issue resolved
- 29 stores - Network recovery is completed and honeywell devices are visble in the Airwatch console. Awaiting business validations.
- 1 store - We identified an issue with the Broadstone store AP (Access Points). The core switch will be restarted after 21:00 tonight and Prithvi will validate the device status.
We are catching up at 12:00 tomorrow to understand the business validation status before reinstating the CSSM application. Next update at 14:00, 18th July
15:30 - As of now, issue resolved for 3 stores, validation underway for 24 stores, MDM policy being pushed for 3 stores. For Broadstone, we had a detailed investigation and believe that there is an issue with Access Points at the store which is causing the issue with the honeywell devices. We are catching up at 16:00 to discuss the issue. Next update at 17:30/
12:00 - We had a call with Network &amp; Honeywells team at 12:00 and out of 33 stores, below is the current status:
- 3 stores - Issue is resolved after pushing the MDM policy and we can see the latest CSSM application. A call will be made by business to enable CSSM app on the honeywell devices.
- 24 stores - Being validated with Valli through the business if the latest CSSM app is visible.
- 3 stores - MDM policy being pushed by Network
-1 store (SittingBourne) - Not visible in Fortimanager, need troubleshooting after the MDM policy is pushed.
-2 stores (Guernsey &amp; Broadstone) - MDM policy applied, issue exists. Requires further troubleshooting. Next update at 15:00.
16/07:
16:30 - The current status is as follows:
18 stores have undergone technical recovery and we are monitoring the application update.
8 stores with primary link issues are currently being worked upon network team to manually update the MDM policy.
6 stores require further work to check if the honeywell devices are online or not. Valli to check on 17th July
1 store is currently not visible in Fortimanager and this will be picked up on 17th July. We are reconvening at 18:00 to validate the stores being fixed by network and we would need overnight monitoring to confirm the successful installation of CSSM application. Next update at 19:00.
15:20: Network is still working on updating the MDM policy for the 10 stores after which CSSM app will be installed and around 15 stores we have CSSM apps installed. This requires further validation before confirmation that issue is resolved. Remaining 6 stores needs case by case validation. Next update : 17:00.
13:45 There are around 33 stores in which CSSM was not installed.
-2 stores - issue resolved by applying MDM policy
-14 stores - we have MDM policy applied, CSSM application updates will take time and hence we continue to monitor the application update on these stores.
10 stores - The Primary link is down, MDM policy to be applied with a workaround via Secondary link.
1 stores - The store is not reporting to FortiGate manager, Once the issue with FMG is fixed, the policy will be applied.
6 stores - Valli/Chris is liaiise with Stores to see if the device are online. We are grouping at 15:00, to understand progress of recovery and agree next steps to resolve the issue. Next update at 16:00.
12:30 - Honeywells team have revised the list and identified that there are 14 out of 29 stores potentially having a MDM policy issue. Network team will continue to vaidate and apply the policy for these 14 stores if the store firewall is up and running. Remaining 16 stores needs case by case valdation followed by recovery actions.
Note: There is a latency issue with FortiManager as it is being used by multiple network guys in recovery activities - this is causing a delay in the MDM recovery for those 14 stores. Next update at 16:00.
10:24 : Network team and Honeywells team are comparing the setting between working and non-working stores to identify if there are any missing firewalls rules/config . Please note that all the 29 impacted stores have power apps as workaround, however its not viable as the application teams needs to handle the stock positions manually
15/07 - As part of the CSSM go live under CHG741 - Enabling MVO apps for CSSM, the implementation window is completed for Mainchain and Franchise stores across 724 stores although the change window is until 19th July to accommodate the roll outs for BP and Apple Green stores - this requires a network change. We have spoken to Network PM (Ayo Popoola) to arrange a network resource by 8am tomorrow morning and a MIM bridge will be opened with Honeywells team (Prithvi) and Network team at 08:30. Next update at 10:00, 16/07</t>
  </si>
  <si>
    <t>INC182</t>
  </si>
  <si>
    <t>Label printing issue at Swindon DC</t>
  </si>
  <si>
    <t>DC colleagues are unable to receive, pick, pack and despatch orders resulting in a capability and productiviity loss.</t>
  </si>
  <si>
    <t>16/07 -
16:30 - The issue recurred again and the WMS print daemons were restarted to resolve the issue.
15:30 - The NPROC value (number of concurrent sessions for RPWMS application user) has been doubled i.e. from 4096 to 8192. WMS application team can now see the print requests at the backend are successful. Site has also confirmed that they are able to print the labels without any issues from 15:00. Given we have seen this issue across 2 DCs now (Stoke and Swindon), we definitely need the team to prioritise the root cause investigations.
14:00 - The issue has started again and reported by Swindon DC, we are in a MIM bridge to identify the issue. Next update at 16:00.
12:00 - We will get into a call with WMS and Linux team by 13:30 to get an understanding of the root cause and do a proactive check of the other WMS servers. As the services are restored, we have now changed the status to "Being Monitored". Next update at 16:00
09:35 - There was an issue in logging into the primary application cluster between 07:44 and 09:35 which resulted in the issue. Without any tech actions, the WMS team was able to log in to the primary cluster without any issues and rerun a failed label which was successful. We have advised the DC to reprocess the failed labels and we could see successful labels printing at the backend. This is currently being triaged with Linux and WMS team in MIM1. Next update at 11:00
CT 08:35 - Nanda Kumar Sivalingam (Service Delivery Lead) informed us Swindon DC Label Printers not working and this started happening 7am and reported to Service Delivery Lead 8.20AM</t>
  </si>
  <si>
    <t>INC183</t>
  </si>
  <si>
    <t>Logopack Printer Connection Failure at Castle Donington DC</t>
  </si>
  <si>
    <t>This issue is currently blocking Retail processing on DAP Stations and is preventing critical activities required for the Castle Donington site go-live. Immediate resolution is essential to avoid further delays and operational disruption.
Impact to ~70% of all retail hanging which is 45k a day typically shipped to stores</t>
  </si>
  <si>
    <t>16/07
15:30 - We have agreed to an approach of this incident to be considered under the hypercare as CD is not fully live. The stakeholders have confirmed that the Logopack printing is currently being TESTED today with a volume of orders - therefore, this should not be an incident. Agreed with C&amp;H Stakeholder to cancel the incident. This is now being treated under Hypercare &amp; fix forward.
14:30 - We are currently working with Network team on the source and destination IP addresses to allow the port to enable WMS application team to access the database. This is a pre requisite to troubleshoot the Retail order printing issue. Next update at 16:00.
13:00 - As part of the deny policy configuration for Castle Donington, Linux team were unable to connect to the Donginton SSI server from Stockley park and therefore, we have now reverted the deny deny policy for the donington server after securing the approval from the project manager and Linux team are now investigating the logs on the Donington server to identify the issue. Next update at 15:00.
11:35 - The Logopack printer is currently not receiving data from the SSI system, resulting in a failure to process print jobs. The issue has been jointly investigated by SSI, DFT, and CD IT teams. Key actions and observations include:
-SSI accessed the system and reloaded the printer service configuration.
-DFT performed checks and confirmed no issues on their side.
-Despite these efforts, the printer remains unresponsive, with no data transmission from SSI.
-A new Hanging is awaited to batch and arrive for further testing.
-The Network Team is being engaged to investigate potential connectivity or firewall-related issues that may be blocking communication between SSI and the printer.
-Despite these efforts, the printer remains unresponsive, with no data transmission from SSI.
-A new Hanging is awaited to batch and arrive for further testing.
-The Network Team is being engaged to investigate potential connectivity or firewall-related issues that may be blocking communication between SSI and the printer. MIM2 is on and will get a next update at 14:00.</t>
  </si>
  <si>
    <t>INC184</t>
  </si>
  <si>
    <t>Multiple submission of C&amp;H RFID stock counting leading to stock corruption</t>
  </si>
  <si>
    <t>Currently, there are 49 stores impacted where the stores collegaues when submitting C&amp;H RFID stock counting are leading to stock corruption due to duplication, around 49 stores are impacted so far</t>
  </si>
  <si>
    <t>17/07 - We have validated the stock position across the stores this morning and the stock data are accurate after yesterday evening counting, therefore, the incident is being resolved.
16/07:
17:00 - The stores will perform RFID counting today evening and we will validate the stock position tomorrow morning before resolving the incident. Next update 11:00, 17/07
15:30 - We have deployed the change and are awaiting a validation statement from stores. Next update at 17:00
13:15 : Valli provided the change number - CHG1093 to be implemented between 1pm to 3pm. Next update at 17:30.
12:30 The issue was identified by business Ben Hodges on 14th July 1 pm BST and team identified the issue and fix by today 16th morning . They are raising ECAB for today implementation 1 pm - before store counts starting today evening. Valli to provide Change number.
11:54 The C&amp;H RFID application team have identified the issue and developed a fix. The fix will be deployed tonight, after securing a approval via ECAB. or 2:00 PM. Next update 16:00</t>
  </si>
  <si>
    <t>CHG1093</t>
  </si>
  <si>
    <t>INC185</t>
  </si>
  <si>
    <t>Intermittent issues with online returns across stores from 09:46, 15th July</t>
  </si>
  <si>
    <t>Customers are inttermittently unable to return products at stores resulting in a poor customer experience.</t>
  </si>
  <si>
    <t>30/07 - Node 4 &amp; Node 3 issue fixed. Message flows are working fine. Ajay Sathyamoorthy confirmed to close the incident since the expected traffic is all going through with the available nodes already. No more open intermittent issues. Having said there is one more node to be enabled and its separate activity Middleware on prem team is driving with network team. 
28/07 - The Middleware team confirmed that the ACE node 3 is still being investigated by Redhat. No ETA at the moment. Next Update on 30th July, 15:00.
25/07 - The 2 nodes are still being investigated by Redhat and network team. There has been no ETA provided. Next update on 28th July, 16:00
21/07 - One of the impacted nodes were brought up and the VMware team is currently working on bringing the other 2 nodes up. This will be done in a controlled manner. Next update on 25th July, 14:00
18/07 - We are awaiting a response from the application team and a further follow up will be done on 21st July, 14:00
17/07 - A Change is being planned to update the status of the nodes. The change is yet to be raised in the console and will get a further update by 16:00. 18th July
16/07 - As part of CHG576 implemented across 3 stores, the online return functionality was introduced for 3 stores, due to an issue with 3 (out of 6) middleware nodes, the issue is intermittent and therefore, the problematic nodes were isolated to improve customer experience. There is a change planned to scale up to all stores under CHG1012 and it is being advised that 3 nodes are capable to handle the traffic across all stores for a short time. Middleware integrations, Middleware admin and Network team are investigating the issue with 3 nodes. Next update 17th July, 16:00.</t>
  </si>
  <si>
    <t>Ajay Satyamoorthy</t>
  </si>
  <si>
    <t>INC186</t>
  </si>
  <si>
    <t>2 stores (Pudsey &amp; Bromley) unable to access T&amp;A and MyHR applications on the store workstations</t>
  </si>
  <si>
    <t>Store colleagues are unable to access Time &amp; Attendance and MyHR application on the workstations to clock in the hours and book holidays etc.
However, there is a workaround to use Surface Pro by the store managers to access the applications.</t>
  </si>
  <si>
    <t>21/07 - CHG965 was implemented to resolve the issue. Received confirmation that the issue is resolved.
18/07 - Currently, there are 22 stores having the same issue. The problematic IP details have been shared to Network team to investigate further. Follow up with Nelson (network) by 21st July, 12:00
17/07 - There was a change - CHG965 to whitelist URLs for Blue Yonder and Oracle for Store PCs (Rest of SDWAN Stores) which fixed the issue previously however, a dedicated network engineer for HR workstream has been assigned to triage the issue. Next update at 16:00, 18th July.</t>
  </si>
  <si>
    <t>CHG965</t>
  </si>
  <si>
    <t>INC187</t>
  </si>
  <si>
    <t>Business colleagues working from Salford Quays are unable to access SAP applications (SRM &amp; ECC) on Salina network.</t>
  </si>
  <si>
    <t>Around 28 SAP business colleagues working from Salford Quays office are unable to access SAP applications impacting the financial activities/reporting etc. Also causes a cascading effect to SAP H1 reporting.</t>
  </si>
  <si>
    <t>21/07 - All Finance colleagues are able to access SAP without any issues this morning.
18/07 :
18:50 - Businss colleague has validated both SRM and ECC and he can access the applications without any issues. We will now keep the incident under montioring to validate with the Finance colleagues on 21st July before resolving the incident,
Action taken: There were in total 4 network ports identified which were NOT allowed on the Juniper firewall (although these were there in the implementation plan) which has now restored access. Next update on 21st July, 12:00
18:30 - We had identified one of the other network ports which was denied on the Juniper (supposed to be allowed). This was allowed to restore SAP ECC access. Validations performed with business colleague on SAP SRM and is currently underway for SAP ECC. Next update at 19:00.
17:00 As part of CHG704, one of the network ports were not allowed on the Juniper which has now been added as a fix forward by Juniper - this has restored SAP SRM Access. We are further troubleshooting on SAP ECC. Next update at 18:30
15:00 - We have been replicating the issue with the colleague in the MIM call and have captured the relevant trace logs for network team to investigate further. Next update at 16:30
13:50 - By investigating the logs we have not observed any obvious issues. We have got a business colleague on our call now to replicate the issue and trace the logs to identify the problem. Next update at 15:00
12:30 - A network resource has been arranged via the Network Bridge, and MIM2 has been initiated to begin troubleshooting.
MIM is in the process of coordinating with the Network team to assign a resource via the Network Bridge, after which a MIM Bridge will be initiated.</t>
  </si>
  <si>
    <t>INC188</t>
  </si>
  <si>
    <t>Microsoft office subscription issue on M&amp;S workstations across Milton Keynes, Welham Green and Swindon DCs</t>
  </si>
  <si>
    <t>DC colleagues are unable to access the Microsoft Excel. Word or any Office applications on these workstations impacting planning activities. Please find the below impact called out by the Foods and C&amp;H warehouses:
1. Foods Milton Keynes DC - 6 workstations are impacted affecting 18 colleagues in 3 shifts
2. C&amp;H Welham Green DC - 4 workstations are impacted affecting 8 colleagues. Outlook is being worked around in Edge web browser, however, one drive remains a problem.
3. C&amp;H Swindon DC - 25 workstations are impacted affecting 50 colleagues.</t>
  </si>
  <si>
    <t>23/07 -
12:00 - We have agreed with the workstream lead (Sophie Grove) that the App based O365 will be picked up a requirement with Network team, therefore, this is not an incident
11:30 - It was confirmed that as part of the FH&amp;B recovery, the recovery was performed only for Web 365 suite and the incident is raised for App based 365 which is a new requirement, and hence requires a new implementation plan and relevant approvals. We are yet to agree with teams if the incident can be closed and raise as a new requirement. Next update at 16:00
22/07 - We have spoken to Robert Hooper (Network PM) who is now gathering the technical details of the issue to allocate a network resource and start planning the recovery. Next update on 23rd July at 11:00
21/07 -
14:00 - We have observed similar issue across Foods &amp; C&amp;H warehouses, we are awaiting some understanding from Network &amp; EUC teams. Next update on 22nd July, 14:00
18/07
15:20 - CDIT team investigated and concluded that this requires network involvement. Advised to speak to Network PM for Foods recovery workstream to assign a network engineer. Next update on 21st July, 12:00</t>
  </si>
  <si>
    <t>INC189</t>
  </si>
  <si>
    <t>Carrier label printing issues reported across Donington and other ECOMM DCs (Ollerton, Bradford &amp; Thorncliffe)</t>
  </si>
  <si>
    <t>DC colleagues are unable to print labels impacting packing and despatch operations across Donington, Ollerton, Thorncliffe and other Ecomm DCs. Currently, there are no indication of customer miss promises however, the below are the capability and productivity loss across the sites.
Castle Donington: Packing Capabliity loss of 15,000+ singles and productivity loss of 61 DC colleagues. Delayed resolution can result in further ecomm fulfilment delays.
Ollerton - 761 orders 952 units currently not able to pack
Bradford - Capability loss for 1 hour with 730 singles pack loss, No actual impact
Brands/thorncliff – 2.1 k capacity loss across pack and despatch</t>
  </si>
  <si>
    <t>21/07 - No further issues reported, although there is a separate issue at Donington which is currently being investigated under INC191
20/07
11:38 : Following the reintroduction of Evri, all DCs (Castle Donington, Ollerton, Thorncliffe, and Bradford) have confirmed they are now able to print labels successfully. Hence changed the status to Being Monitored. Next update: 21/07 11:00
11:00 : SORTED confirmed that the import of Carrier data has been completed. We have requested WMS team to reintroduce Evri. Awaiting feedback from WMS team. Next update at 12:00 or earlier if we have a significant update
10:15 : SORTED has advised that their engineering team are currently processing the import carrier data. Due to its complexity and manual triggers, they have anticipated another 45 mins to provide another update. Next update: 11:15
09:30 - The printing experience has improved, the failure rate is down to 12% (our expectation was 10%). This is because we have few Royal Mail failures due to dimension issues as Evri supports bigger dimensional packages than Royal Mail. We have been advised that the next update from SORTED is by 10:30.Next update at 11:00.
08:50 - Carrier Management team have now turned off EVRI from the Carrier Service Group at 08:47 and we are awaiting a feedback from Donington Ops on the label printing functionality - % of success/% of failures etc. For Other DCs, the printing is stopped as they only have EVRI. Next update at 10:00
08:15 - After multiple escalations, we engaged Sorted into our call and it has been confirmed that there is a issue with the Sorted routing file being imported partially which is causing few requests to process and few to fail. We have confirmed that the issue is primarily with EVRI and have therefore requested SORTED to turn off EVRI. No issues observed with Royal Mail. We are awaiting an update from Sorted by 09:30.
06:30 - C&amp;H Service Lead updated that other EComm DC's have also been impacted
05:15 - WMS team observed that DC operations while testing for some transactions, the issue was intermittent and not all carriers ROYALMAIL &amp; EVRI were failing
05:00 - Sorted didn't join, hence we reached out to Sorted - Director of product and said that there are date related errors in the logs and an engineer would join
04:30 - Service Lead managed to connect with the Sorted - Director of product said that he will g
04:30 - Service Lead managed to connect with the Sorted - Director of product said that he will get an engineer join the MIM
04:20 - From 03:40, all the 18 labels which were tested have printed successfully
03:35 - Escalated the Sev1 case and the M&amp;S Senior Product Manager (Martin Coy) is being informed of the situation to escalate the vendor Sorted further
03:10 - Sorted is yet to join the call, trying to reach out to Martin to further escalate
02:50 - Failure is from Sorted side, so raised a Sev 1 case with them and trying to involve them into the MIM1
02:35 - Murali reported that issue was reported to Tech around 01:10 and had seen 3 labels been successful at 02:10 and has again observed the allocation failures after that.
initial impact: The disruption has halted the normal dispatch process since 20-JUL-25 at 00:49, the site has been receiving Sorted allocation failures, resulting in over 200 parcels failing to generate</t>
  </si>
  <si>
    <t>INC190</t>
  </si>
  <si>
    <t>1. Gift cards transactions failure across online &amp; instore
2, All store tills offline to POS Beanstore.
3. Contact Centres (South Africa &amp; Chester) are unable to access OMS (Order Management System)</t>
  </si>
  <si>
    <t>1. Customers are unable to purchase, redeem, top up gift cards across online and instore resulting in poor customer experience. Note: There are 50% failures observed at the moment.
2. No impact to instore payments, however, refunds, gift card transactions on the tills are impacted across all stores.
3. Contact Centres are unable to address customer queries - track orders, apply refunds and apply replacements resulting in poor customer experience.</t>
  </si>
  <si>
    <t>16:30 - After a period of validations, the issue is now being resolved.
12:00 - We have agreed with the Retail Service lead to monitor the performance stability before resolving the incident at 17:00
11:00 - Microsoft advised that between 08:08 and 08:15, a network connectivity issue was observed within their Azure North Europe region and they had redeployed the virtual machines in the North region to resolve the issue.
POS - Previously, Microsoft was advised to not move regions during an issue within their infrastructure, and if required communicate to M&amp;S to take necessary actions to avoid impact. However, this time. although Microsoft has redeployed VMs in the North Region, POS still exhibited similar behaviour - this needs to be picked up with Retail &amp; Microsoft team.
A restart of the POS trade nodes were performed to resolve the issue and all store tills are online to POS Beanstore from 10:15.
Actions:
1. POS team to identify a robust solution on how these restarts can be automated.
2. Work with Microsoft on the technical aspect to avoid impact during Microsoft issue.
Gift cards - As per design, 100% POS traffic goes to SVS (Store Value System) Prod (North Europe) and therefore was impacted. Online traffic is load balanced between prod and DR (West Europe) regions, therefore was intermittent.
After the Microsoft issue, Network team observed that multiple VPN tunnels were down, which came up after re-initiating traffic to restore full service by 10:12.
South Africa Contact Centres - Post the Microsoft issue, multiple VPN tunnels were down within the network layer. A restart of the firewall was performed followed by a failover to restore all the VPN tunnels which fixed the issue by 10:17. Note: Chester do not traverse through VPN tunnels and therefore, were not impacted.
Network team investigated the logs and confirmed both the firewalls went to a panic state due to the Microsoft issue and could not failover. Also, we need to get REMOTE Access for Infra teams (Network, Linux, Wintel etc) to avoid dependency on Stockley park
09:33 - A Microsoft case was raised: 2507210030004000 to determine further on the Azure alert on North Europe region experiencing network issues. Network team are investigating the traffic routing and we are discussing further on the issue. Next update at 11:00.
09:00 - MIM1 opened with Cloud team, awaiting Network team
08:45 - Investigations ongoing and a confirmation is being taken if instore is impacted, we are gathering relevant support teams before initiating a MIM bridge.</t>
  </si>
  <si>
    <t>INC191</t>
  </si>
  <si>
    <t>Multiple issues at the Castledonnington DC.
1) HHT logging
2) Pack screen freeze
3) Admin team are currently experiencing issues with booking on RM20YC
4) Issue in the Print service
5) Parcels going to NOK lane
6) Hanging Garments not processed
7) ICQA stock descrepancy</t>
  </si>
  <si>
    <t>Hanging drops to slick rail but does not appear on WMS pack screen for circa 2 mins. Intermittent delays of upto 20min for PBH to release even with appropriate capacity and configuration on benches. Despatch admin - constant delays when shipping trailers 20-30mins for each trailer reported.</t>
  </si>
  <si>
    <t>22/07 -
16:00 - Apart from the slight performance issue at the site, all other operational issues are resolved. However, it has been confirmed that the restart of application and database servers have enabled the site to operate without issues, The incident will now be resolved and a database table purging activity will be performed to further improve performance - this will be taken care as a product task.
12:00 - There are intermittent performance issues observed as per the feedback from Donington Ops. There are some database cleansing activities being performed by the technical engineering community and we are catching up at 16:00 to understand the latest status. Next update at 17:00.
21/07 -
19:50 - A performance issue was observed on the pack screen around 16:00 today. However, the site has since confirmed that there are no ongoing issues at the moment.
We have reviewed the WMS application, database, and network, and found no anomalies or performance concerns from our end.If the site experience further performance issues, they are requested to share detailed observations and timestamps with the WMS team. Initiate an investigation accordingly.
15:45 -
All the issues have been resolved post graceful restart of the server except ICQA stock. 1. HHT logging --&gt; Since the restart confirmed the service seems fine no issues 2. Pack screen freeze --&gt; Since the restart confirmed the service seems fine no issues 3. Admin team are currently experiencing issues with booking on RM20YC --&gt; Since the restart confirmed the service seems fine no issues 4. Issue in the Print service --&gt; Since the restart confirmed the service seems fine no issues 5. Parcels going to NOK lane --&gt; Since the restart confirmed the service seems fine no issues 6. Hanging Garments not processed --&gt; Since the restart confirmed the service seems fine no issues 7. ICQA stock discrepancy --&gt; Can only be confirmed At 6 pm when the job will run next this job is the WMS --&gt; WCS stock reconciliation. Next update on 22nd July, 10:00
For this incident there is no outstanding actions and it is currently stand down, we will keep the incident open with mentoring on site so that we can be sure there are no issues. Locking and unlocking stock is the main issue currently business will submit a new incident if they need to for further investigation. Next Update 22nd July 16:00"
14:45 - The services are back up and running while we validate with Ops, the backend monitoring confirmed that the performance has improved. We are catching up at 15:00 to understand the feedback from Ops. Next update at 16:00.
14:15:- Technical teams have completed the restart of WMS application &amp; database servers and a conscious action was taken to ensure the job kept on hold purposely is not triggered whilst releasing the Control M jobs. The Global stop was lifted at 14:15 and we are validating with Ops and database health at the backend. Next update at 14:45.
13:00 - We are performing a graceful restart of WMS application and Database servers after taking a downtime with the CD Ops - this is underway. The activity involves restart of application and database servers including middleware component restarts and is due to complete by 14:15. There is no promise that this will fix the issue but a clean restart is always beneficial. Next update at 14:30.
12:00 - The Daemon sessions in DB are repeating which is causing some performance issues in some areas. Validation Results from various Operations areas in DC
HHT logging --&gt; confirmed improved
Pack screen freeze --&gt; Hanging to Carton bench validation resulted the issue is still ongoing... requested operations to confirm other areas
Admin team are currently experiencing issues with booking on RM20YC --&gt; Awaiting confirmation
Issue in the Print service --&gt;Validations suggest the issue is still ongoing
Parcels going to NOK lane --&gt; Awaiting confirmation
Hanging Garments not processed --&gt; performance as expected
ICQA stock discrepancy --&gt; Awaiting confirmation
The blocking which was removed earlier today has come back, currently this is not blocking as much to be noticeable for the user, but it will become noticeable the longer it continue blocking. We are investigating what is initiating these for coming back. Next update at 13:00
11:00 - We got word from CD that Packbench is working as expected now. Other areas currently don't have volume to process, so we're not able to get an update right now, but we will keep monitoring it closely. Hopefully, we will be able to close the incident in the next 30 minutes. Things are promising so far; we're monitoring database sessions, and there are no blockers.
10:40 - The team did a manual kill to the daemon sessions to avoid downtime and server restart. We also contacted the Control-M team to kill the job, to avoid new sessions. The DB engineers managed to kill all the sessions and blockers. We're confirming with the users at the floor if the perception is gone. Next update at 11 AM.
10:20 - MIM2 bridge has been started. Currently investigation is in progress with the Data Center team (DB and Linux resources)
10:00 - Reached out to the DC oncall numbers (Samrat, Kom and Liz) to get the necessary resources mobilized. None of the people are reachable over phone call or Google Teams Chat.</t>
  </si>
  <si>
    <t>INC192</t>
  </si>
  <si>
    <t>Intermittent latency observed in 17 Non SDWAN Stores and 6 SDWAN stores while bringing up Xtris application on the honeywells</t>
  </si>
  <si>
    <t>Store colleagues are unable to log in to Xtris application and not able to provide the curreny to the customers and not receiving instant alerts on customers footfall.</t>
  </si>
  <si>
    <r>
      <t xml:space="preserve">09/08 - No further issues have been reported from the stores, therefore the incident is being resolved.
08/08 -
16:00 - There was a deep SSL inspection for HHT services , within which the certificate pinning happens which our HHTs doesn’t support, as these falls under the IOT category. We have bypassed the deep SSL inspection for *.google.com and *.google.api.com. Initial checks have confirmed that the instant alert is now popping up as expected. This will be under monitoring until 17:00 on 9th Aug. Next update on 17:00. 09/08
10:00 - CHG1687 was implemented last night, however, the issue still exists. We have validated the implementation plan and could confirm the steps have been implemented successfully. Through technical triage, we could see the Google register alert traffic is going out from the honeywell device but the return traffic is not coming in to the network - resulting in the issue. Network team are triaging further. Next update at 17:00
07/08-
16:00 - An ECAB is being conducted to review the change CHG1687 after securing all approvals and the implementation window is between 17:30 and 20:00 post which validations will be performed across the affected stores tomorrow morning. Next update at 14:00 on 08/08
11:59- [BB]- CHG1687: Xtris TM Messaging Whitelisting was NOT presented at CAB this morning.
06/08 - 
17:20 - Session conducted at 14:00. Implementation updated and sent to Sean for review. There is further detail required which will be added and resent tomorrow morning.  
Steps: Info-Sec Review, Documentation Update, Info-Sec Approval, e-CAB, Implementation (tomorrow morning) 
12:30 - Update from Naeem (Network PM): Session required between Info-Sec and Solution Architect (made up of Harshit and EC). Difficulty securing availability for all, attempted 10:30 this morning, 11:00 and now aiming for 14:00 
Steps: Info-Sec Review, Documentation Update, Info-Sec Approval, e-CAB, Implementation (Still aiming for this afternoon)
Next Update: 17:00, 06/08.
05/08 -
18:00 - The implementation plan is currently awaiting Infosec approval and this require further input from Eurochange &amp; Travel Bureau architect. A call has been scheduled tomorrow by the network PM and we await further updates. CHG raised for this is CHG1687. Next update at 17:00, 06/08.
12:00 - The Implementation has been ready. But awaiting some tech details from EuroChange . Meeting today at 1630. Info-sec review tomorrow, CAB at 1400 and Implementation tomorrow. </t>
    </r>
    <r>
      <rPr>
        <b/>
        <sz val="10"/>
        <color rgb="FF000000"/>
        <rFont val="Aptos Narrow"/>
        <family val="2"/>
        <scheme val="minor"/>
      </rPr>
      <t xml:space="preserve">Next update: 06/08 17:00
</t>
    </r>
    <r>
      <rPr>
        <sz val="10"/>
        <color rgb="FF000000"/>
        <rFont val="Aptos Narrow"/>
        <family val="2"/>
        <scheme val="minor"/>
      </rPr>
      <t xml:space="preserve">04/08- [BB]: As there is no notification that this has been to CAB today, it is assumed it will go tomorrow and the earliest we can get an update will be 05/08 @ 17:00
01/08 - 
16:00 - Implementation plan wasn't approved by DA and InfoSec, hence the Network PM couldn't make it to the CAB yet. This needs more rework on the plan before they take if for the approval from DA and InfoSec. Network PM will look for a an eCAB window in case they get the implementation plan approved by the DA and InfoSec by the weekend unless they will target the CAB on Monday. [Next Follow up : 04/08 17:00]
11 AM - Network team couldn't get the approval from DA and InfoSec yesterday, hence they have missed to take the change in the CAB yesterday. They're still working on revised change implenentation plan, Design Document to get the necessary approval from DA and InfoSec and planning to take it to the 2 PM CAB today. Next update 01/08: 17:00.
30/07 - 12:15 - Instant Alerting issue on the customer foot fall: The Network team is working on the change planning on the firewall rules. Here's the update interim update on the Change planning. Next update on 1st Aug 11:00 AM. 
[IDR approval] 30.07 - APPROVED
Implementation Plan Review/Approval 30.07 - IN PROGRESS
Info-Sec Approval 30.07 - PENDING
CAB approval at 10:00. [Naeem] 31.07 - YET TO START
Implementation at 17:00. [Implementation Engineer] 31.07 - YET TO START
29/07 - 
17:00 - Instant Alert: Network team is working on the Change Planning. 
[IDR approval] [Naeem] ETA 30/07
Implementation Plan Review/Approval ETA 30/07
Info-Sec Approval 30/07
CAB approval at 10:00. [Naeem] ETA 31/07
Planned Implementation at 17:00. [Implementation Engineer] 31.07.
</t>
    </r>
    <r>
      <rPr>
        <b/>
        <sz val="10"/>
        <color rgb="FF000000"/>
        <rFont val="Aptos Narrow"/>
        <family val="2"/>
        <scheme val="minor"/>
      </rPr>
      <t xml:space="preserve">Next update on 1st Aug 11:00 AM.
</t>
    </r>
    <r>
      <rPr>
        <sz val="10"/>
        <color rgb="FF000000"/>
        <rFont val="Aptos Narrow"/>
        <family val="2"/>
        <scheme val="minor"/>
      </rPr>
      <t xml:space="preserve">
12:00 - Xtris application latency issue: Chris has confirmed that all the 17 Non-SD WAN stores and 6 SDWAN stores are now having no issues with application login and things are running fine. This issue is resolved now. However we are still keeping it under monitoring for the remaining issue yet to resolved.
Instant Alerting issue on the customer foot fall: There's still an issue with the instant alerting on the customer footfall. This needs a Network change on the firewall rules. Based on the troubleshooting, we suspect there was some configurational steps missing as part change 1005, Network will verify the implementation steps of CHG1005 to figure out the missing steps and will go for an eCAB if necessary to make the necessary configuration changes. Next update: 29th Jul, 17:00 
28/07 - 
17:15 - Network team have identified, those 6 SDWAN stores were having Primary NW ISP is down and now they have reconfigured the firewall rules for ips/urls for those stores based on secondary ISP. We have validated the store device remotely with help from Yosuva. This should resolve the issue at the stores now, however we have kept it under Monitoring until tomorrow 2 PM. Next update at 14:00 on 29th July
Instant Alert issues: This needs more understanding for the NW team from the application side. This can be picked up tomorrow and may need to handle as part of seperate incident.
12:00 -  
There's NW resource crunch at the moment, Netwrok team haven't been able to make much progress on this so far, the solution that needs these 6 SDWAN stores are not same as other Non-SDWAN stores (what Network team applied last week to fix some of the stores) needs further troubleshooting. For now until we get another nework resource, this will be picked up after INC158 is resolved. Next update, No ETA, 
25/07 -
17:00 - After a detailed meeting with Network, Travel Bureau nd Eurochange, below are actions to fix the issue:
1. Investigate the latency issue for 6 SDWAN stores - we have escalated to John Spearman to provide a relevant network resource to start triaging
2. Network PM working towards defining the design document for the "instant alert" issue across the non SDWAN stores - this will be worked upon followed by relevant approvals before presenting in the CAB/eCAB. Next update on 28th July, 13:00
13:00 - After the dynamic IP address addition to the 17 Non SDWAN stores, the latency issue has resolved. However, there are two actions being addressed:
1. Apply dynamic IPs to the 6 SDWAN stores followed by troubleshooting.
2. We need to check and verify the implementation plan for CHG1005 to understand what was missed as part of the implementation plan as a result those 17 SDWAN stores currently not receiving instant alerts. Next Update: 17:00
24/07 -
16:00 - Based on further investigatio from the Network team, it was understood, sInce the URL is very dynamic, this needed to allow the FQDN the CNAME : www.tm.a.prd.aadg.trafficmanager.net, www.tm.a.prd.aadg.akadns.net which is now whitelisted by the network team and we have tested all the stores and validated there no more latancy issue while logging in tp Xtris application.
About Store not receiving instant alerts on customers footfall: Based on the further investigation by the Network team it was found that the necessary hostnames (urls) were not added in the ip whitelisting in the firewall as part of actual recovery. This needs to go through a new change request process followed by DA and infosec approval. Nayeem has agreed to take it forward via Network PM. Incident has been put on "Being Monitored". Net Update: 25th July 2 PM.
14:30 - We have identified a network policy underging SSL inspections on Eurochange URL, we are trying to analyse if we tweak the policy to undergo non SSL inspection and then test on store honeywells to check if that has fixed the issue. Next update at 17:00 on 24th July.
12:20 - There are three streams of investigation being done,
- Validate if all the required URLs are whitelisted
- Validate Eurochange logs to identify issues within Network layer.
- Validate certificates. We are catching up at 13:00 to investigate further. Next update at 14:30, 24th July
23/07 -
17:30 - The necessary logs have been collected form Eurochange and network team will investigate this further. We are catching up at 10:00 to discuss further. Next update at 12:00, 24th July.
16:30 - There are two issues at the moment -
a) server timeout issue causing the latency - Being investigated by Eurochange &amp; Network
b) instant alert - to be investigated by Eurochange Next update at 18:00
14:30 - The behaviour we have observed is the issue occurs sporadically and our network logs are not indicating any errors on the firewall - the latency is being traced from a network layer. Also, we are awaiting a Eurochange resource to deep dive further. Next update at 16:00.
13:00 - We are currently investigating the issue with Network and Honeywells team along with Eurochange by comparing the network logs between SDWAN and NONSDWAN store. Next update at 15:00.
12:30 - We have currently paused INC158 while we await for Eurochange engineer to join us at 13:00. Network level investigations will resume once we have honeywell team on the call to look at the Ips.
Next update at 15:00.
11:30 - This incident will be triaged once INC158 is resolved/addressed as we only have one network resource to work on Travel Money store issues. Next update at 17:00
22/07 - Whilst trying to emulate the issue to investigate further with Network teams, the issue did not occur at all for the stores. There will be another catch up tomorrow at 10:00. Next update on 23rd July 12:00
21/07 16:00 ; Robert Hooper (network PM) has assigned Naeem Farooq to work on this issue with Travel Bureau teams, Next update on 22nd July at 15:00.
11:00 - Awaiting an update from Vivek to speak to Robert Hooper (Network PM) to prioritise the issue.
INC158 (P1) Issue with 7 NONSDWAN Travel Money stores unable to accept card payments resulting in loss of revenue
Update: We have thoroughly validated the network logs and through store testing at Braehead, we have confirmed that the backend payment authorisation within Eurochange works as expected - therefore, it is believed that there could be a handshake issue between POS cloud (Verifone) and Eurochange application (Xtris). We are awaiting a Eurochange engineer at 13:00. Therefore, we will now utilise this time to triage INC192 (Latency issue with Xtris application across 17 Non SDWAN stores).
Next update at 15:00.</t>
    </r>
  </si>
  <si>
    <t>CHG1687</t>
  </si>
  <si>
    <t>INC193</t>
  </si>
  <si>
    <t>Delays in Control M refresh at 7 AM impacting FH&amp;B and Foods portfolios</t>
  </si>
  <si>
    <t>FH&amp;B (Fashion, Home &amp; Beauty):
1. Demand Release Notes were not transmitted from the Warehouse Management System (WMS) to the Order management system (OMS), resulting in an impact to the ecomm order fulfilment process - across all C&amp;H DCs.
2. Lock messages from WMS to WCS (Warehouse Control System) were not issued impacting the stock integrity posture - limited to Castle Donington only.
3. Pack Exception handling for damaged good was impacted leading to potential delays in exception resolution.
4. Shipping Manifest and Operations reports were impacted.
Foods:
1. Delay in sending Foods Purchase orders/Purchase order amendments to suppliers - OFP (one foods platform) banner will be added for supplier notification.
2. Delay in sending Self bill invoices to Foods suppliers.</t>
  </si>
  <si>
    <t>13:30 - Service have remained stable with no further issues reported. We are awaiting root cause details from BMC.
11:00 - Vendor BMC confirmed that the Control M microservices became unresponsive during the scheduled 7am Control M refresh this morning. Therefore, the affected services were restarted which then enabled the successful refresh of control M followed by all scheduled jobs reflecting in Control M as expected. Awaiting a detailed root cause analysis report from BMC. We are currently monitoring the stability and will resolve by 13:30. Next update at 13:30
10:15 - A Sev1 case with BMC has already been logged in by the Control-M team .
10:20 MIM1 brigde is open for further troubleshooting.</t>
  </si>
  <si>
    <t>Srriam Muthupandi</t>
  </si>
  <si>
    <t>INC194</t>
  </si>
  <si>
    <t>Travel Money Rate Boards not operational across 44 stores.</t>
  </si>
  <si>
    <t>Currently, 77 out of 335 rateboards across the estate are non operational. Customers visiting the stores are unable to view the exchange rates resulting in poor customer experience</t>
  </si>
  <si>
    <r>
      <t>27/08 13:00: Received confirmation from Business, Rateboards are back in the business and INC is resolved now.
26/08: An emergency change (CHG2428) has been raised to enable connectivity from Currency Monitor Boards in non-SDWAN Travel Money stores to Pericom. The implementation window is from 22/08 18:00 to 26/08 18:00 to address this issue.</t>
    </r>
    <r>
      <rPr>
        <b/>
        <sz val="10"/>
        <color rgb="FF000000"/>
        <rFont val="Aptos Narrow"/>
        <family val="2"/>
        <scheme val="minor"/>
      </rPr>
      <t xml:space="preserve"> </t>
    </r>
    <r>
      <rPr>
        <sz val="10"/>
        <color rgb="FF000000"/>
        <rFont val="Aptos Narrow"/>
        <family val="2"/>
        <scheme val="minor"/>
      </rPr>
      <t>Awaiting change update</t>
    </r>
    <r>
      <rPr>
        <b/>
        <sz val="10"/>
        <color rgb="FF000000"/>
        <rFont val="Aptos Narrow"/>
        <family val="2"/>
        <scheme val="minor"/>
      </rPr>
      <t xml:space="preserve"> Next update : 12:00 27/08/2025
</t>
    </r>
    <r>
      <rPr>
        <sz val="10"/>
        <color rgb="FF000000"/>
        <rFont val="Aptos Narrow"/>
        <family val="2"/>
        <scheme val="minor"/>
      </rPr>
      <t xml:space="preserve"> 22/08 - The change CHG2428 is being approved in the eCAB and the implementation window will be open until 26/08 to validate with stores.</t>
    </r>
    <r>
      <rPr>
        <b/>
        <sz val="10"/>
        <color rgb="FF000000"/>
        <rFont val="Aptos Narrow"/>
        <family val="2"/>
        <scheme val="minor"/>
      </rPr>
      <t xml:space="preserve"> Next update at 15:00, 26/08.
</t>
    </r>
    <r>
      <rPr>
        <sz val="10"/>
        <color rgb="FF000000"/>
        <rFont val="Aptos Narrow"/>
        <family val="2"/>
        <scheme val="minor"/>
      </rPr>
      <t>21/08 - The final level of infosec approval is being secured before presenting to the CAB. Next update at 17:00, 22/08
20/08: The design document has been approved through the IDR and the implementation plan has now been submitted to the Network architect for further approval after which approval is required from Infosec before presenting in the CAB. Next update at 17:00, 22/08.
18/08: The design document was rejected in IDR, additional details have been updated to resubmit the Design document. Next update at 17:00, 20/08.
14/08 -  The design document has been submitted to the IDR and we are awaiting an update on confirmation. Next update at 16:00 on 18/08
13/08 : We have got an interim response from Digital Origins, and the design document is currently being finalised before presenting in the DA by 14th Aug. Next update at 17:00, 14/08
12/08 - We have still not received an update from Digital Origin to cofirm the list of URLs and ports and therefore, the network change is getting delayed. This has been escalated. Next update at 16:00 on 13th Aug.
08/08: Network is still awaiting Digital Origins to confirm full list of destination URL's and Ports that require opening after which the design document will be written followed by DA. Once DA approval received, implementation plan and approval process before presenting the change in the CAB. Next update on 14:00 on 12/08. 
07/08: Network is still awaiting Digital Origins to confirm full list of destination URL's and Ports that require opening after which the design document will be written followed by DA. Once DA approval received, implementation plan and approval process before presenting the change in the CAB. Next update on 14:00 on 11/08. 
06/08: 
Received the necessary As the next step we need the following action actions to be fulfilled.  
1. Awaiting D/O to confirm full list of destination URL's and Ports that require opening. Follow on Steps:
2. D/O Confirmation -  ETA 06/08
3. Design Documented - ETA 07/08
4. Design Approval -  ETA 08/08
5. Implementation Plan Documented  ETA 08/08
6. Implementation Plan Approval  ETA 12/08
7. CAB - ETA 12/08
8. Implementation 12/08
Next Update: 17:00 12/08
05/08: 
Only 7 stores were identified with a potential Network issue. As the next step we need the following action actions to be fulfilled.  
1. Feed necessary information to Raja including URLs to be whitelisted (from Will through Digital Origin) to initiate the design document.
2. Once 1 is done, agree on the approach and seek security approval. 
3. Design approval from IDR
4. Write implementation plan, Infosec approval
5. CAB 
There are other ratebords which are not having network issues or at least one rateboard working and shouldn't be considered as a potential Network issue. This should be taken seperately with business. We have another call tomorrow in the morning (Yet to be scheduled) Next Update: 06/08 17:00
04/08: 
14:45 - Had a call with Naeem and Vivek. Understtod out of 50+ Rateboards there are nearly 10 rateboards where might be some Network related issues. But it's still not clear what network issue these rateboards are having. Network team needs more insight on the error message and the actual issue for further troubleshooting. Naeem is going to reach reach William from the Travel Money business to get the details. There's another call will be scheduled tomorrow to check on this.
Apart from network issues, there are other multiple issues with the Rateboards that needs addiotional suuport from CITY/Digital Origins/ Replacement needed/ATM Company etc. This needs to be confirmed will those issues be supported be MIM or not. Next update: 05/08 17:00
12:50 - Network team is still ocuupied with other priority topics. INC192 is still being worked up on for the implementation plan. Naeem will set up a call today afternoon. 
29/07 - 
12:30 - Now since INC158 is under Monitoring, and INC192 is partially resolved, Business wants this INC194 to be reprioritise as P2, and expecting Network to pick that up immediately.We have reqeusted Business to give a stronger justification on the impact before we make it as P2. Network team is still having resource availability issue and can only pick this up once both INC158 and INC192 is resolved. No ETA for next update yet.
10:15 - There are currently two priority issues (INC158 and INC192) being investigated by the network team for travel money bureau stores. This incident will be investigated once the priority issues are resolved"</t>
    </r>
  </si>
  <si>
    <t>CHG2428</t>
  </si>
  <si>
    <t>INC195</t>
  </si>
  <si>
    <t>All HHTs (hand held terminals) are currently non operational at Welham Green DC</t>
  </si>
  <si>
    <t>Colleagues are unable to perform regular operations impacting pick, pack and despatch operations.</t>
  </si>
  <si>
    <t>24/07 - After a period of monitoring, the issue is resolved and no further issues reported.
23/07
17:00 - After the restart of the application cluster and application services, DC colleagues are now able to access HHTs and log into WMS applications .as expected. The incident will now be monitored until tomorrow morning. Next update at 11;00, 24th July
Root cause: As per the design Virtual Machine Fence heartbeat agent was not configured on a cluster level due to an underlying network issue which was only fixed on 18th July. To configure the VM fencing, it required a downtime from the warehouses, therefore, was under planning. After the incident, the fencing is now enabled for Welham Green clusters to fix the issue. This will be planned for other C&amp;H sites in a controlled manner.
16:40 - The VM(virtual machine) fencing for WMS application cluster was enabled followed by a restart of application servers. The WMS application services are being brought up after which we will validate with the DC.
16:20 - Linux and WMS teams are currently enabling the VM fencing to restart the server. ETA: 17:00</t>
  </si>
  <si>
    <r>
      <rPr>
        <u/>
        <sz val="10"/>
        <color rgb="FF1155CC"/>
        <rFont val="Aptos Narrow"/>
        <family val="2"/>
        <scheme val="minor"/>
      </rPr>
      <t>https://meet.google.com/isb-jzpt-szy</t>
    </r>
  </si>
  <si>
    <t>INC196</t>
  </si>
  <si>
    <t>International M&amp;S colleagues are unable to access SAP ECC application</t>
  </si>
  <si>
    <t>Colleague are unable to access SAP ECC application, process Goods Receipts and support SAP Recovery activities.</t>
  </si>
  <si>
    <t>24/07 -
13:00 - We have received a confirmation that the issue is resolved and a retro change CHG1358 has been raised to document the steps as a reference.
09:30 - We are following up with SAP product owner to confirm if the international users are able to access SAP ECC. Next update at 11:00.
23/07 -
20:00 - Infra team confirmed that the installation is complete. Validations to happen tomorrow morning. Next update at 11:00, 24th July.
18:48 - Infosec approval has been secured and the installation will be performed by 20:00. Validations to happen tomorrow morning. Next update at 11:00, 23rd July.
18:30 - We have spoken to Keith Bennett, Infra and Wintel teams to install SAP GUI XML client to the remote desktops to allow Intl colleagues to access SAP. We are currently awaiting Infosec approval to advise Wintel colleague to enable the access.</t>
  </si>
  <si>
    <t>CHG1358</t>
  </si>
  <si>
    <t>David O</t>
  </si>
  <si>
    <t>INC197</t>
  </si>
  <si>
    <t>Issue in printing return Labels for Parcelforce Carrier</t>
  </si>
  <si>
    <t>Customers cannot initiate returns using Parcel Force carrier as they are unable to print/generate return label as of now 4 orders impacted. Also, note that the usage of Parce Force is limited to return of small furniture.</t>
  </si>
  <si>
    <t>31/07 - CHG1553 to Allow Parcelforce URL from Carrier Gateway / DotCom Subscription implemented successfully. Issue was resolved in Production at 31/07 16:25. Since the returns on this channel are very less, team will be monitoring the flows for couple of days to see if the returns are coming through. Nilesh confirmed to resolve the incident. 
30/07 - CHG1528 to whitelist the Parcel Force URL has been CAB approved. Implementation window - 31/07 06:00 to 31/07 17:00. Next update 31/07 - 17:00 
14:50 - Requested Change team to follow up on the status. Next update: 17:00 30/07
11:52 - CHG1528 - design has been approved, next step is the implementation plan. 
29/07 - 
18:00 - CHG1528 has been raised and will be presented in 2 PM cab. Next update on 30th July 16:00
15:00 - Matt Linin and Sophie Heatherington are now working with Change Management for an eCAB as they require to whitelist the Parcel Force URL after the security hardening. Next update at 17:30
28/07 - We are awaiting a further update from Nilesh Singh by 12:00 on 29th July
25/07 - Network team are validating CHG393 to identify if there are any missing URLs in the implementation plan which could have caused the issue. However, this is still being prioritised. Next update on 28th July, 16:00
24/07 -
18:00 - Network PM will liaise with .com team to devise an implementation plan, get relevant approvals before presenting the change in the CAB. Next update on 25th July, 14:00
We are awaiting an update from Nilesh and we will chase up again at 16:00. Next update at 17:00 on 24th July
23/07-: 21:40 (CT) Latest number of orders impacted is now 12. Next update at 12:00, 24th July
23/07-: 20:00 (CT) Alerting indicated a connectivity issue while using Parcel carrier for return, Further investigation to be performed from network end to rule out any issue from M&amp;S landscape</t>
  </si>
  <si>
    <t>CHG1553</t>
  </si>
  <si>
    <t>Nilesh Singh</t>
  </si>
  <si>
    <t>INC198</t>
  </si>
  <si>
    <t>Discrepancy in Sale products Price across online &amp; instore after the sale launch on 24th July</t>
  </si>
  <si>
    <t>There is no legal impact, however, customers would see elevated prices online than instore which results in a poor customer experience. This can increase the number of calls to the contact centre - there is a an approach at contact centre to refund the amount to the customers.</t>
  </si>
  <si>
    <t>28/07 - 
17:00 The PIM/WCS alignment activities have completed. The sale products can now be removed from the website through PIM, if this is still required and will follow the BAU process.
10:00  - .com Service lead confirmed that he is awaiting a confirmation from.com business later today to see if NDD go live is on schedule and we can start offsaling these sale items in PIM tomorrow. Next update at 12:00, 29th July.
25/07 -
All available technical options were reviewed with stakeholders, but each recovery path either impacted the website experience or risked delaying key recovery milestones. Leadership has decided to continue selling sale items at full price online without further workarounds, to protect both recovery timelines and the customer experience on the website—though this results in a pricing mismatch for approximately 30,000 UPCs between online and in-store.
Both Retail and CSC teams have been informed of this discrepancy. Meanwhile, PIM/WCS alignment activities will proceed, and once completed, all sale items will be off-saled in PIM and subsequently removed from the website via WCS. This process is expected to begin on Tuesday, with changes reflected online from Wednesday. Next Update 14:00, 30th July
24/07 -
11:29 - After the sale launch, the DCs were supposed to send "0" stock to the sale products to avoid them being sold online. However, this was missed and there is a discrepancy in prices between stores &amp; website. SOD file excluded the sale items, however, IAA (Interim Availability Advice) did not exclude the sale items. as AS (Availability Services) refers to the IAA stock data - this resulted in the issue. From Availability services, we are zeroing the stock for sale items, this is not sustainable. The viable solution is to off sale 46k sale items from website through a nightly batch in PIM which will be completed by tomorrow morning. Next update on 25th July, 11:00</t>
  </si>
  <si>
    <t xml:space="preserve">PIM (Product Information Management) </t>
  </si>
  <si>
    <t>INC199</t>
  </si>
  <si>
    <t>Infra servers not reporting on Falcon &amp; Qualys console</t>
  </si>
  <si>
    <t>There are 21 servers (Wintel &amp; linux) not reporting on Falcon and 350 VMs, servers, virtual appliances not reporting to the Qualys console imposing a risk to the security posture.</t>
  </si>
  <si>
    <t>12/09 - The servers not reporting to the consoles are not yet recovered., therefore this is now being passed to Fiona (PM for Foundational Infrastructure) to plan the recovery. 
01/08 - There is an Implementation plan that is being created to enable Qualys across all On-prem estate. This plan is pending with Lubin (From Firewall side) and Shantanu (from Store Server Side). Once this is updated, the CR can be created and implemented. This is under discussion. 
31/07 - Incident was not picked up till 3:00pm. But Andy Bosquet said it will be picked up later this afternoon. Next update : 01/08 13:00
29/07 - After updating the network rules, the servers are still not reporting to the Crowdstrike console &amp; Qualys console. Both Network and Infra teams are working on critical activities related to Donington and this will be picked up on 31st July.  Next update on 31st July, 16:00
28/07 - MIM have spoken to Andy B who will now speak to the infra team to understand the issue and assign a resource to work on this further. Next update at 14:00, 29th July.
25/07 - Network confirmed that there is another Infra workstream priority that they are working on and this will be picked up once the former is completed. Next update on 28th July. 16:00
24/07 -
18:00 - We have agreed with Network team,that Fiona will be working with Ram as the network engineer to get this verified. We will get a next update by 14:00 on 25th July.
17:00 - 21 servers (Wintel &amp; linux) are currently not reporting to Faclon , multiple VMs, virtual appliances, servers are not visible in the Qualys console after the CHG1117 (Qualys only). Network configuration looks okay in terms of opening the Infra Falcon traffic for SP and SW, however, we need a deep dive by Network to investigate this further. Next update at 19:00.</t>
  </si>
  <si>
    <t>Komathi Surendra</t>
  </si>
  <si>
    <t>INC200</t>
  </si>
  <si>
    <t>Control-M GUI inaccessible</t>
  </si>
  <si>
    <t>PCM and Control-M team is not able to access the GUI to perform any action related to the job like putting on hold, rerunning, etc. potentially impacting the bad job recovery.</t>
  </si>
  <si>
    <t>25/07
09:00 - Control M server was restarted by 08:55 and the GUI has been accessible since then. Validation looks good and therefore, the incident is resolved.
8:15 PCM team reported that they were unable to access the control-m GUI to monitor, or perform any actions related to the recovery of a job. Application teams have not reported any issues so far, however, server 156 restart is required to restore the services. Control-M team is performing the server restart. Also note no impact to the jobs that are running. Next update at 11:00</t>
  </si>
  <si>
    <t>Sriram Muthupandi</t>
  </si>
  <si>
    <t>INC201</t>
  </si>
  <si>
    <t>4 Printers not working in the hanging area at Thorncliffe Brands DC</t>
  </si>
  <si>
    <t>Label printing for hanging stock is impacted affecting picking and putaway activities at the site.</t>
  </si>
  <si>
    <t>29/07 - The problematic 3 printers are confirmed to be working as expected. No further issues reported.
28/07 - There are in total 8 printers at the site, the issue was initially reported for 3 printers which was fixed by Tech. However, the site is currently validating the remaining 5 printers to confirm if any tech actions are required. Next update at 14:00, 29th July.
25/07
17:00 - Network and CDIT teams have fixed the issue and our initial validations looks good. However, we are yet to validate with the site once they have printed labels for handing order. Next update on 28th July 12:00.
10:47: C&amp;H Service lead is having discussions with network team to investigate the issue and we will receive a further update by 16:00.</t>
  </si>
  <si>
    <t>INC202</t>
  </si>
  <si>
    <t>DC colleagues are unable to access Macros through Web based excel on these workstations impacting planning activities. Please find the below impact called out by the Foods and C&amp;H warehouses:
1. Foods Milton Keynes DC - All the workstations are impacted and affecting many colleagues in 3 shifts
2. C&amp;H Welham Green DC - All the workstations are impacted and affecting many colleagues. Outlook is being worked around in Edge web browser, however, one drive remains a problem.
3. C&amp;H Swindon DC - all the workstations are impacted affecting 50 colleagues.</t>
  </si>
  <si>
    <t>29/07 - 
16:40 - CHG1383 was successfully implemented and the sites have confirmed resolution.
14:50 - CHG1383 was implemented and we are awaiting validation statement from the sites. Next update at 17:00
25/07 - 18:00 - The change was successful for Milton Keynes, and the change will now proceed for other sites with validations. Change window is until 29th July 11:00. Next update at 14:00 on 29th July.
16:00 - CHG1383 was approved in the CAB and the implementation plan is being done in a bridge call. Next update at 18:00
13:00 - The implementation plan is created and is curently awaiting Network architect approval. Once we receive the Network architect &amp; Infosec approval. ECAB will be facilitated. Next update at 16:00
11:40 - DC colleagues were able to use Macros in the app based O365 tills 21/07, however, due to an underlying issue, the impact has aggrevated and the network team are in process of raising a change once the implementation plan is finalised and get approvals. Robert Hooper is the Network PM and we will get another update at 13:00.</t>
  </si>
  <si>
    <t>CHG1383</t>
  </si>
  <si>
    <t>Sakthi</t>
  </si>
  <si>
    <t>INC203</t>
  </si>
  <si>
    <t>Product image not popping up on the Self Checkout tills</t>
  </si>
  <si>
    <t>Customers are unable to view the product images whilst checking out on the self check out tills across 146 stores resulting in poor customer experience.</t>
  </si>
  <si>
    <r>
      <rPr>
        <sz val="10"/>
        <color rgb="FF000000"/>
        <rFont val="Aptos Narrow"/>
        <family val="2"/>
        <scheme val="minor"/>
      </rPr>
      <t xml:space="preserve">12/09 - Ajay Satyamoorthy has confirmed that following the restoration of the central proxy server, product images are now reflecting across the Self Check out tills. The incident was  resolved by CHG3010 reference on Central proxy server restoration.
11/09 - It has been confirmed that the issue is due to the  store servers being down. POS team are working with the Store infra team to bring this up. Once that’s up, the connectivity will be established to get the product images displayed in the Self Checkouts </t>
    </r>
    <r>
      <rPr>
        <b/>
        <sz val="10"/>
        <color rgb="FF000000"/>
        <rFont val="Aptos Narrow"/>
        <family val="2"/>
        <scheme val="minor"/>
      </rPr>
      <t xml:space="preserve">Next update at 14:00, 15/09.
</t>
    </r>
    <r>
      <rPr>
        <sz val="10"/>
        <color rgb="FF000000"/>
        <rFont val="Aptos Narrow"/>
        <family val="2"/>
        <scheme val="minor"/>
      </rPr>
      <t xml:space="preserve">
04/08 - Followed up with Ajay. Ajay to check with Network PM's and keep us posted
25/07
17:37 - Network is currently working on critical priorities and therefore, this will be picked up next week. [Next update on 04/08 11:00]
12:00 - Initial investigations revealed that the port for product domain services might have been removed from the firewall which could be causing the issue. Awaiting investigations from network team. Next update at 16:00.</t>
    </r>
  </si>
  <si>
    <t>CHG3010</t>
  </si>
  <si>
    <t>INC204</t>
  </si>
  <si>
    <t>Control M DB server running out of space due to increase in database logs</t>
  </si>
  <si>
    <t>If the space run out, this would impact the Control M application availability.</t>
  </si>
  <si>
    <t>25/07 -
18:00 - The issue is now resolved after adding the 500GB space, no further actions required.
15:30 - The Infra teams are trying to add 500GB space to the Control M to avoid the impact. Next update at 18:00</t>
  </si>
  <si>
    <t>Samrat Pain</t>
  </si>
  <si>
    <t>INC205</t>
  </si>
  <si>
    <t>Intermittent carrier label printing issue in Bradford</t>
  </si>
  <si>
    <t>Currently there is no immediate impact, however there is a productivity loss</t>
  </si>
  <si>
    <t>22:30 - Service Lead - Ghulam confirmed incident resolution as no new issues were observed
21:21 - Operations team confirmed that no further errors were observed and to be monitored for another 1 hour, next update at 23:00
21:14 - Sorted updated that the issue has been resolved and operations team are validating
20:00 - Aadil reported that there are alerts that Sorted calls for Bradford are failing 4 to 8% intermittently and Case has been raised with Sorted by Carrier Gateway team</t>
  </si>
  <si>
    <t>Adil K</t>
  </si>
  <si>
    <t>INC206</t>
  </si>
  <si>
    <t xml:space="preserve">Issues in remote access server connection impacting multiple portfolios teams. </t>
  </si>
  <si>
    <t>Access issues to the PRA portal are affecting 15 offshore colleagues, preventing them from completing a time-sensitive smoke test scheduled before 10:00 AM. This is a critical activity aligned with partners for invoice validation. Failure to complete this on time may lead to coordination challenges, risk to the scheduled go-live on Saturday, and potential inability to meet H1 reporting obligations
The impact is also spread across Foods, WMS and .com teams.
Note: Not all actitvities are impacted as one of the servers are working as expected.</t>
  </si>
  <si>
    <t>29/07 - The issue is now resolved after all the application servers were disjoined and rejoined to the AD and we have received confirmation on this. 
28/07 - 14:30 - There are 25 servers which requires a disjoin &amp; rejoin of the servers to and from the AD to fix the issue. Some of the servers were fixed and the remaining are currently being worked upon.
Note; this is a time intensive work, and we will receive a further update by 14:00 on 29th July.
13:00 - After the incident, network had allowed only two onprem server to connect to the Cloud Domain controllers, these servers were not part of it. To recover the issue, Network team have now allowed all the onprem servers to connect to the Cloud domain controllers. Post this, Wintel team have disjoined and rejoined the servers to the active directory followed by a restart which has fixed the issue. The issue is believed to have impacted WMS, SAP and .com product teams. The issue is fixed for SAP, and is currently being worked upon for Foods, .com etc. Next update 14:30.
10:30 - The AD &amp; Network Teams are currently working on the issue and we will receive a further update by 14:00
08:45: The business raised a case with the SAP vendor, but they were unable to proceed due to lack of access to both PRA and UAT environments. Network team involvement has been requested to check for potential firewall restrictions impacting the SAP environment  resource is still awaited. It has been confirmed that onshore colleagues do have access to PRA, and investigations are ongoing to determine whether the issue is isolated to TCS office network. Next update: 14:00 28th July</t>
  </si>
  <si>
    <t xml:space="preserve"> Wintel</t>
  </si>
  <si>
    <t>Bansi Visani</t>
  </si>
  <si>
    <t>INC207</t>
  </si>
  <si>
    <t xml:space="preserve">POS DDS (Data Distribution services) server going down during Azure live migration by Microsoft </t>
  </si>
  <si>
    <t xml:space="preserve">There is no impact at the moment as the migrations is happening overnight. However, the issue is occurring since 25th July, which caused the DDS server to go down impacting the flow of price &amp; product changes from POS centre to tills. </t>
  </si>
  <si>
    <t>29/07 - There is no more live migration performed by Microsoft azure, therefore, no further actions are required.
28/07 - The plan is to redeploy the VM in Azure to avoid the effects of live migration going forward. The activity will be performed after 19:30 on 29th July. Next update 20:30, 29th July.</t>
  </si>
  <si>
    <t>Vijay Anand</t>
  </si>
  <si>
    <t>INC208</t>
  </si>
  <si>
    <t>SFTP prod file transfer issues within HR portfolios</t>
  </si>
  <si>
    <t>Delay in sending payroll details to the partners - Pension partners, Zenith, Learning partners</t>
  </si>
  <si>
    <t>29/07 - The VM was provisioned by TRAS Team and HR team got access to the SFTP after which the files were trasferred as expected. 
28/07 -The issue has existed since 25th July, initial troubleshooting was performed by rotating the service principle for Azure subscriptions. However, to further troubleshoot,  the HR Team requires access to the VM. TRAS team suggested to create a T1 account followed by VM provisioning to the team to troubleshoot further. Although the T1 account is created, the VM provisioning piece is still pending. We have spoken to TRAS Team and the VM will be provisioned to the HR team by tomorrow morning. Next update at 14:00, 29th July.</t>
  </si>
  <si>
    <t>TRAS</t>
  </si>
  <si>
    <t>INC209</t>
  </si>
  <si>
    <t>Label Printing Issue – MTP (Mobile Ticket Printing) Devices Not Receiving IP (VLAN 107 / DHCP Swindon)</t>
  </si>
  <si>
    <t>3 Stores (Uxbridge, Brooklands, Camberley) reported issue with the Blake label printing Honeywell devices. Operational Impact: Partial – label printing disrupted, but tills operational</t>
  </si>
  <si>
    <r>
      <t>04/08 -
 MTP IP address assigning - The delay in DNS replication had always been there and it should only be noticeable to store users when they first use a brand-new MTP, or when they turn on an existing one that hasn't been used for more than 8 days. ( since they are switching on MTP's after month's there is a delay for the first time) 
 We also had the issue where some devices, in a few stores received more than 1 IP address within the 8 day period. As part of Swindon dhcp recovery, we have done import and exports of existing lease resulting in the issue. However, team had  initiated reconciliation for all scopes at both end and no mismatch of lease between the dhcps are seen now and we should not see anymore duplications of IP. Therefore, no further issues observed and no issues reported.
01/08 Valli confirmed no further updates as of now.</t>
    </r>
    <r>
      <rPr>
        <b/>
        <sz val="10"/>
        <color rgb="FF000000"/>
        <rFont val="Aptos Narrow"/>
        <family val="2"/>
        <scheme val="minor"/>
      </rPr>
      <t xml:space="preserve"> [Next update : 04/08 14:00]
</t>
    </r>
    <r>
      <rPr>
        <sz val="10"/>
        <color rgb="FF000000"/>
        <rFont val="Aptos Narrow"/>
        <family val="2"/>
        <scheme val="minor"/>
      </rPr>
      <t>31/07 - 
12:00 - Update from Valliammai Ramasamy - Infra and devices team have identified no issues with DHCP. Y account seems to have correct permission to update DNS. Stores Infra teams are working with Rob (AD Team) to investigate further on this issue. Next Update 01/08 12:00
30/07 - 16:35 Valli has not got the tech teams to investigate further on this issue. Next update at 31/07 12:00
10:30 Valli updated that infra and devices team have identified no issues with DHCP. Y account seems to have correct permission to update DNS . Rob ( AD Team ) need to access the DNS server to enable debug log to check what is happening . Meanwhile Deepak will check if SW DHCP has got the same issue while updating the DNS record.  Moreover impacted number of stores cannot be derived as it is very volatile , but issue will affect all stores MTP to HHT connnections. Next update : 30/07 17:00
29/07 
15:00 Valli updated that testing is ongoing at Brooklands with Stores Infra team and devices team. next actions to be decided based on testing in this 1 store. This issue seems to be in all stores across estate. Next update : 30/07 11:00
- 08:20 - Over the past two weeks, MTP devices in Uxbridge, Brooklands, and Camberley stores have been unable to obtain correct IP addresses via DHCP from Swindon, impacting Honeywell device connectivity and preventing label printing through the Blake label application, while tills remain unaffected. Monitoring dashboards show DNS record errors for multiple devices, though no issues are reported with IP address releases for tills or other Honeywell devices. The suspected root cause is a DHCP IP release failure linked to VLAN 107, and the issue is currently under investigation by the Stores Infrastructure Team - Deepakkumar and Nick Watson. Next update at 12:30</t>
    </r>
  </si>
  <si>
    <t>INC210</t>
  </si>
  <si>
    <t>Franchise store colleagues are unable to access CSSM and its functionalities.</t>
  </si>
  <si>
    <t xml:space="preserve">Following the launch of CSSM to franchise partners overnight, we have had multiple stores reporting issues today morning while actioning stock adjustments &amp; counts. There is no immediate risk to stock accuracy as stores are still receiving sales but the stores cannot complete regular operations.Note: SD has received more than 10 calls. </t>
  </si>
  <si>
    <t>30/07 
13:00 - All Franchise stores confirmed that the issue is resolved. 
12:00 Valli updated that few stores reporting residual issues which are handled separately. Store counting is also ongoing and can take sometime to complete. Next update : 30/07 16:00
29/07 - 
17:17 - The change is completed and we have validated with Franchise stores who confirmed that the issue is resolved. We are changing the status of the incident to " Being monitored" to validate the count activity tomorrow morning. Next update: 30th July, 12:00
16:44 Approvals received from Infra team and change is being executed by Juniper
16:15 InfoSec &amp; Network architect approvals have been received and teams are on bridge
14:00 Technical teams triaged on the call with Juniper , Network and CSSM team. it was confirmed that subnets were missed as part of change CHG1182 and hence the same has been verified. DA and InfoSec approvals to be secured and then implemented. Retro change to be submitted. Next update at 15:30.
0:15 - We now have the network PM and network engineer and currently investigtions in progress in MIM1. Next update at 11:30.
09:35 - MIM has spoken to Ayo Popoola and awaiting network resource details to spin up a bridge. Next update at 10:30.
09:00 - MIM is trying to engage Network team. Network PM for CSSM recovery is Alex Williams.</t>
  </si>
  <si>
    <t>CHG1182</t>
  </si>
  <si>
    <t>CHG1571</t>
  </si>
  <si>
    <t xml:space="preserve">https://teams.microsoft.com/meet/3469824216857?p=26bWhWfwRxsHdmSBGZ </t>
  </si>
  <si>
    <t>INC211</t>
  </si>
  <si>
    <t xml:space="preserve">Contact Centre agents across Chester &amp; south Africa are unable to reply/receive /send emails to customers </t>
  </si>
  <si>
    <t xml:space="preserve">Customers are not receiving the auto acknowledgement replies resulting in multiple emails to the contact centre and poor customer experience.
Note: Customers can still call the desk and address the customer queries. </t>
  </si>
  <si>
    <t>14:20 - No further issues reported, therefore, resolving the incident.
12:00 : Investigations revealed that the secret key for production app registration id related to Google CCAI authentication with MS O365 was deleted at 09:13 which broke the authentication between Google CCAI and O365.CHG983 broke the authentication.
Messaging support created a fresh key followed by updating the key within Google to reinstate the integration and we have received confirmation from Contact Centres that they can now send/receive emails. We will monitor the stability until 14:00 and tthen resolve it. Next update at 14:30
10:45 -  This requires investigation between Messaging team to understand the broken integration between Google CCI and Microsoft 365. Next update at 12:00</t>
  </si>
  <si>
    <t>CHG983</t>
  </si>
  <si>
    <t>O365</t>
  </si>
  <si>
    <t xml:space="preserve">https://teams.microsoft.com/meet/385071917152?p=SvPiNJd0VX7xEdZmUv </t>
  </si>
  <si>
    <t>Steven Siddall</t>
  </si>
  <si>
    <t>INC212</t>
  </si>
  <si>
    <t>Pay Export file for Castle Donington has not been loaded into Oracle</t>
  </si>
  <si>
    <t>Impact to Donington colleague payroll activities resulting in under or over:payment if not resolved by 30th July. 
Note: Payroll is due to run on 1st Aug</t>
  </si>
  <si>
    <t>30/07 - The file was uploaded successfully in the database and sent to Oracle, therefore, the issue is being resolved.
29/07
19:24: The data export and load is complete, a recon will be performed tomorrow as part of BAU process. Next update on 30th July, 12:00
17:30 - The CD source file from Blue Yonder failed to be sent to Oracle in the integration layer (Logic apps) due to the file size (file size increased due to backlogged catch ups). The workaround suggested was to remove the Logic apps config and this will now be transferred manually to Oracle. The team faced a road blocker to transform the encrypted xml file to csv which is now resolved, this will now be loaded to the database. If this approach fails, a further manual approach will be agreed with business to manually load the file to Oracle. Next update on 30th July, 12:00
14:56 - There is a workaround which is currently being worked upon to mitigate the impact. Next update at 16:30
14:30 - Kirsten has advised to increase the severity to P2 while the team continues to investigate. Next update at 16:00
11:50 - HR integration team are currently working on identifying the issue and we will receive a further update by 15:00. The remedy ticket raised is 90856270 and is currently a P1. Kristen has agreed to keep it as a P3 as its her team working on the issue. She will come back to the bridge if the priority needs to be increased.</t>
  </si>
  <si>
    <t>INC213</t>
  </si>
  <si>
    <t>Order dispatch emails not sent to customers</t>
  </si>
  <si>
    <t xml:space="preserve">~92k emails were not sent to customers. Customers are not receiving dispatch confirmation emails resulting in confusion on order status and poor customer experience. </t>
  </si>
  <si>
    <t>30/07 10:58 Dispatch comms have been sent normally and the dashboards do provide the correct data now. Teams are in touch with Sales force to improve the observability on the issues. Nilesh confirmed incident resolution.
29/07
16:40 - The backlog has been cleared and the teams are currently montioring the stability until tomorrow morning. Next update at 11:00, 30th July.
13:00 - Based on Salesforce reccommendation, Service communication performend housekeeping and deleted one of the webforms which impacted the flow of sending comms from the inbox and therefore, the emails were not sent to customers since 21st July. The webform reference was removed from the DC10 (Dispatch email) template which resumed the flow of emails to the customers. There are ~60k emails in the backlog which are currently being processed. Next update at 15:00.</t>
  </si>
  <si>
    <t>Service Comms</t>
  </si>
  <si>
    <t>INC214</t>
  </si>
  <si>
    <t>Water leakage at Salford Quays 3rd floor impacting comms room.</t>
  </si>
  <si>
    <t xml:space="preserve">This will potentially lead to power loss at the site, network switches and certain SCCM, print servers have been powered off, with no major impact to business. </t>
  </si>
  <si>
    <r>
      <t>05/08 
16:40 - Infra and Network teams will work internally to locate the server and power them on manually with the help of Workplace Technology team. As there is no impact on SCCM servers, the incident is now being resolved.
04/08
18:00 - EUC Team was unable to locate the servers, we are awaiting an update from Promode Gnanguru to clarify the exact location of the servers before we powe them on.</t>
    </r>
    <r>
      <rPr>
        <b/>
        <sz val="10"/>
        <color rgb="FF000000"/>
        <rFont val="Aptos Narrow"/>
        <family val="2"/>
        <scheme val="minor"/>
      </rPr>
      <t xml:space="preserve"> </t>
    </r>
    <r>
      <rPr>
        <sz val="10"/>
        <color rgb="FF000000"/>
        <rFont val="Aptos Narrow"/>
        <family val="2"/>
        <scheme val="minor"/>
      </rPr>
      <t>Next update at 17:00, 05/08.
14:00 - We have agreed with EUC and Infra team to power on the SCCM servers followed by health checks. Once this is performed, the incident will be closed. Next update at 16:00 on 04/08. 
30/07 - City FM has advised the floor to get dry after which we will liaise with local IT (EUC) to manually power up the server. [Next update : 04/08 16:00]
29/07
16:00 - City FM has fixed the water leak issue at the site, the comms room has been kept open for drying. We have remotely brought up 2 out of 4 servers, remaining 2 servers need to be brought up with manual assistance from SQ EUC. Next update at 16:00, 30th July.
14:00 - City FM is at the site fixing the water leak. Next update at 16:00
13:00 - City FM is currently visiting the site to turn off the power in the 3rd floor at SQ. Once this is done, we will perform health checks on the relevant services to confirm of any impact. Next update at 16:00</t>
    </r>
  </si>
  <si>
    <t>City FM</t>
  </si>
  <si>
    <t>Kamalakannan Kanniappan</t>
  </si>
  <si>
    <t>INC215</t>
  </si>
  <si>
    <t xml:space="preserve">PIM( Product Information Manager) is not accessible for Online and Brand business (PDX) user and Technical teams </t>
  </si>
  <si>
    <t>Application UI is not accessible however the application is up and available. This should impact any backend processing, but business collegaues will not be able to access the application to amend to any product information</t>
  </si>
  <si>
    <t>01/08 - 
16:53 No new issues reported in the past 24 hours and the application has remained stable. Hence proceeding to resolve incident. RC Investigations to continue post investigations from vendor Stibo. 
08:40 Hisham updated that there were no further issues reported, but teams have not been able to find the root cause. Hence, this incident is kept under monitoring until 17:00. However, there has been no real impact so far. Next Update : 01/08 18:00
31/07 - 
14:05 Network team could see successful connectivity logs in the firewall for technical resources and users from Stockley and Waterside. Product team could see unusual increase in the heap dump for which they have raised a separate incident with vendor STIBO to analyse them. However without any recovery actions done, application is accessible now without any interruptions. Teams also see some issues with certain ports not listening for which the product team are investigating within themselves. Keeping this incident under monitoring for now and will reconvene if any further issues get reported. Next Update : 01/08 09:30 AM
12:10 - Stibo and Cloud DB team investigated the error logs and do not observe any underlying issues. Teams also observe IO errors in the log for which Network team was involved who confirmed that this traffic does not pass through the firewall. Further investigations ongoing. Next Update: 31/07 14:30 PM
10:32 - Incident reported again today with intermittent accessibility. Incident has been raised with vendor Stibo , awaiting for an engineer to join the call. Hisham confirmed to have this incident as a P2 Next Update: 31/07 12 PM
30/07 - 20:56 - The PIM application is now accessible and functioning as expected. No corrective actions were taken to resolve the issue. Given the intermittent nature of the problem and the potential for recurrence, the incident has been placed in a 'Being Monitored' state. Next update: 31/07 - 10:00
20:25: The Cloud ops team have been engaged for further investigations.  PIM application team and Cloud ops team are on  a call to investigate this issue further. Next update: 21:30.
16:51 application is stable and no new issues reported. Hisham confirmed to resolve incident.
Actions done: Restart of both app servers were done
15:30 restart of both app servers are done , basic health checks done and application works fine. Users are asked to use application. keeping incident under monitoring
14:32 No issues have been observed , application is still inaccessible. teams going for a server restart. Required approvals received
14:21 Found application access log consuming space , hence log file was purged and services were restarted , however application is still inaccessible , teams are still triaging on the call
14:00 - Team has suggested a restart of one of the problematic app server and are in process of getting approvals from Head of Engineering (Charly Webster) before the restart. Next update at 16:00
13:42 Application seems to be stable now at least for the past 20 minutes , seems a particular telnet service was not reachable from app server, hence one of the services were restarted by cloud OPS team post which the telnet service was also reachable , team will continue to monitor the services
12:23 PIM was inaccessible till 11:00 and website accessibility seems to be intermittent now. Hisham is now requesting for Network assistance
11:33 Cloud Ops team is already on a call triaging on this issue. Hisham will keep us posted once he has some updates for us. Next update at 13:30</t>
  </si>
  <si>
    <t>Cloud OPs</t>
  </si>
  <si>
    <t>INC216</t>
  </si>
  <si>
    <t>Latency in processing pack order messages between CD WMS and WCS</t>
  </si>
  <si>
    <t>Castle Donington Pick, pack and despatch operations are impacted with overall capability loss of 92.8K. However by each hour the capability loss will be increased by 26K across all areas until the services are restored.</t>
  </si>
  <si>
    <t>31/07 16:51 PIR is scheduled on Monday 04/08. No new issues have been reported during the monitoring. Confirmed with Murali to resolve incident.
31/07 - 4:40: Control-M jobs have been successfully resumed. Validation of both WMS and WCS applications has been completed. At 04:15, the Automation (Global Start) process was initiated. Communication between WMS and WCS is now functioning as expected, and all backlogs have been cleared.
Order Management has confirmed that orders with consignments are now visible in WMS and are interfacing with WCS without any issues. The activity will now transition to monitoring. Root Cause Analysis (RCA) and preventive measures to be defined in collaboration with Linux and Mule Integration teams during business hours. ETA: 16:00 31/07
2:30 The piled up message has been backed up and Mule services have been started at 1:27. We are actively processing the backlog messages in controlled batches of 5K at a time to avoid creating bottlenecks within WCS. Once all the backlogs are cleared, we will bring the WMS application up and resume the site operation. 
Once the Linux resource is available, further investigations to be performed and a Mule server to be restarted if required.
Next update: 05:30,31/07
1:30 - The message backup has been completed, and Mule services were brought up at 01:27. A test batch of 1k messages was processed successfully, and now proceeding to process the remaining queued messages in small, sequential batches. Once all messages are processed, the WMS application will be brought online and site operations will resume. Further investigation will be carried out once the Linux resource becomes available, and the Mule server will be restarted if required.
00:45 - The Mule services have been successfully stopped, and team is currently backing up approximately 157,000 queued messages. Once the backup is complete, the Mule services will be restarted, and the messages will be processed in controlled batches.
30/07
00:00 - To ensure that there are no further messages being triggered from application, the WMS application has been brought down by 23:30, after stopping the site operation by 23:15. 
21:15: Rajasekar Subramanian (Middleware lead) advised that the middleware engineer will be available between 05:00 and 05:30 in Stockley part to investigate further as the server can be accessed via M&amp;S LAN. Meanwhile, the Castle Donington IT team will monitor the performance   at the site advise MIM if there is a change in impact. 
20:40: The Order pack messages are getting processed in WCS again from 20:19, however the number of messages processed in comparatively low. Due to known risk with resource availability and remote access limitation, there are no middleware integration (Mule) engineers available at Stockley park to investigate the issue further. Castle Donington service is reaching out to C&amp;H workstream lead to notify the situation. Next update: 21:30, 30/07
20:28 - The Castle Donington site is currently facing an issue where orders with valid consignments are visible in the WMS but are not interfacing with the WCS. As a result, these consignments are not reaching the execution layer for picking, packing, or dispatch, disrupting the order fulfilment process. The issue appears to be isolated to the WMS-WCS integration layer and may stem from interface failures, data validation issues, or configuration mismatches. INC000090857765 - BMC incident reference.</t>
  </si>
  <si>
    <t xml:space="preserve">Enterprise Integration </t>
  </si>
  <si>
    <t>Yes</t>
  </si>
  <si>
    <t>https://mnscorp.sharepoint.com/:p:/r/sites/TechRecoveryDAChangeMgtServiceTransition/Shared%20Documents/ITSM/PIR/Post%20Incident%20Review%20-%20INC216%20-%20Latency%20in%20processing%20pack%20order%20messages%20between%20CD%20WMS%20and%20WCS/RCA%20review%20-%20INC216%20-%20Latency%20in%20processing%20pack%20order%20messages%20between%20CD%20WMS%20and%20WCS.pptx?d=wcec7b799e69b4f1d9c4584e22dc81c01&amp;csf=1&amp;web=1&amp;e=ToLnBu</t>
  </si>
  <si>
    <t>INC217</t>
  </si>
  <si>
    <t>Delays in Control M refresh at 7am impacting multiple portfolios</t>
  </si>
  <si>
    <r>
      <rPr>
        <sz val="10"/>
        <color rgb="FF000000"/>
        <rFont val="Aptos Narrow"/>
        <family val="2"/>
        <scheme val="minor"/>
      </rPr>
      <t xml:space="preserve">Jobs for todays order date not processing since 7:15 AM. Both Inbound and Outbound flows will be impacted. Downstream and Upstream Applications will be impacted. No Alerts or errors noticed. Impact to all DC's. Impact to Order transfer to WCS. 
</t>
    </r>
    <r>
      <rPr>
        <b/>
        <sz val="10"/>
        <color rgb="FF000000"/>
        <rFont val="Aptos Narrow"/>
        <family val="2"/>
        <scheme val="minor"/>
      </rPr>
      <t xml:space="preserve">FH&amp;B Impact
</t>
    </r>
    <r>
      <rPr>
        <sz val="10"/>
        <color rgb="FF000000"/>
        <rFont val="Aptos Narrow"/>
        <family val="2"/>
        <scheme val="minor"/>
      </rPr>
      <t xml:space="preserve">1- Order flow between Warehouse Management System (WMS) and Order Management System (OMS):
Ecom order fulfilment process to be affected due to the communication disruption between systems due to scheduled Control M jobs.
2- WMS – WCS (Warehouse Control System) communication
Potential Stock integrity issue between WMS and WCS due to broken communication.
3- Sorted Calls
Impact in Consignment generation as quote calls are affected
4- Reports
Latest Shipping manifest and operations report will not be available
</t>
    </r>
    <r>
      <rPr>
        <b/>
        <sz val="10"/>
        <color rgb="FF000000"/>
        <rFont val="Aptos Narrow"/>
        <family val="2"/>
        <scheme val="minor"/>
      </rPr>
      <t xml:space="preserve">M&amp;S DotCom - 
</t>
    </r>
    <r>
      <rPr>
        <sz val="10"/>
        <color rgb="FF000000"/>
        <rFont val="Aptos Narrow"/>
        <family val="2"/>
        <scheme val="minor"/>
      </rPr>
      <t xml:space="preserve">Order flow between Warehouse Management System (WMS) and Order Management System (OMS):
Ecom order fulfilment process to be affected due to the communication disruption between systems due to scheduled Control M jobs.
</t>
    </r>
    <r>
      <rPr>
        <b/>
        <sz val="10"/>
        <color rgb="FF000000"/>
        <rFont val="Aptos Narrow"/>
        <family val="2"/>
        <scheme val="minor"/>
      </rPr>
      <t xml:space="preserve">Foods Impact:
</t>
    </r>
    <r>
      <rPr>
        <sz val="10"/>
        <color rgb="FF000000"/>
        <rFont val="Aptos Narrow"/>
        <family val="2"/>
        <scheme val="minor"/>
      </rPr>
      <t>Delay in sending Foods Purchase Orders / Purchase Order Amendments to Supplier - OFP Banner is added for supplier notification.
ASN Business validations will be based on purchase orders amendments received prior to the issue start time.
Delay in sending Self-bill invoices to Foods suppliers
No impact to Foods WMS - Bradford and Milton Keynes as its mitigated by manual schedule runs</t>
    </r>
  </si>
  <si>
    <t>01/08 - The Control M Team confirmed that all jobs executed succesfully this morning. Hence marking this ticket resolved.
31/07 - Control-M services were in disconnect state, hence complete restart of Control-M services were performed post which Control-M team confirmed that the jobs are loaded for current date 31 July’25. Teams started performing the validation and confirmed the jobs have been loaded and running successfully as expected. Control-M team to monitor tomorrow’s (01/08) job load and confirm for incident closure. [Next Update - 01/08 12:00]
9:40: Update from Sathya Malaiyandi: After complete restart of ControlM services performed, jobs got loaded and started getting executed. Tech Validations (DNR, DRL etc) in progress. 
9:31: Update from Sathya Malaiyandi: Brought down the ControlM services, will bring it back up and confirm. 
8:45: ControlM services is disconnected. ControlM teams are trying to restart the ControlM services and see if that will fix.
8:14: ControlM server is not responding. ControlM team is checking with Wintel team to further investigate on this.</t>
  </si>
  <si>
    <t>MIM1</t>
  </si>
  <si>
    <t>Varun Sampathkumar</t>
  </si>
  <si>
    <t>INC218</t>
  </si>
  <si>
    <t>ASNs are not being received in WMS from SAP in Castle Donington.</t>
  </si>
  <si>
    <t>Even though there's a manual workaround is in place but the order quantity is going to be huge and the trucks will not be able to unload the stocks into the warehouse. There's also a financial impact for holding the trucks longer.</t>
  </si>
  <si>
    <r>
      <rPr>
        <sz val="10"/>
        <color rgb="FF000000"/>
        <rFont val="Aptos Narrow"/>
        <family val="2"/>
        <scheme val="minor"/>
      </rPr>
      <t xml:space="preserve">14/08 - Donington service lead has confirmed that the workaround to manually trigger the ASNs are working as expected that this will be now taken forward as a BAU process
12/08 - SAP, WMS and Editrack teams are currently prioritising the manual ASN loads for yard Allocation and Direct Container and the issue the SAP Interfaces are being triaged. </t>
    </r>
    <r>
      <rPr>
        <b/>
        <sz val="10"/>
        <color rgb="FF000000"/>
        <rFont val="Aptos Narrow"/>
        <family val="2"/>
        <scheme val="minor"/>
      </rPr>
      <t xml:space="preserve">Next update at 16:00 on 14th Aug.
</t>
    </r>
    <r>
      <rPr>
        <sz val="10"/>
        <color rgb="FF000000"/>
        <rFont val="Aptos Narrow"/>
        <family val="2"/>
        <scheme val="minor"/>
      </rPr>
      <t xml:space="preserve">11/08 - SAP, WMS and Editrack teams are currently prioritising the manual ASN loads for yard Allocation and Direct Containers. Next update at 17:00, 12th Aug
08/08 - 
Below is the last status: 
1. ASN Backlogs - 139 ASN’s requested from Editrack and awaiting response. Validated Direct Containers for 08/08/2025. 16 containers completed and handed to Inbound Operations - 10:45. 10 containers SAP have retriggered, and WMS Support team are currently validating. 45 containers have been provided to Inbound Operations today (08/08/2025) post End to End validations.
2. Allocation Trailers - WMS Team are currently working with Bradford Team to obtain ASN’s and SAP to retrigger after. Targeting to complete by 16:00 considering other areas to support as it is not within 4 wall process. </t>
    </r>
    <r>
      <rPr>
        <b/>
        <sz val="10"/>
        <color rgb="FF000000"/>
        <rFont val="Aptos Narrow"/>
        <family val="2"/>
        <scheme val="minor"/>
      </rPr>
      <t xml:space="preserve">Next update on 17:00 11th Aug 2025
</t>
    </r>
    <r>
      <rPr>
        <sz val="10"/>
        <color rgb="FF000000"/>
        <rFont val="Aptos Narrow"/>
        <family val="2"/>
        <scheme val="minor"/>
      </rPr>
      <t>07/08: There are multiple scenarios resulting in the issue: 
- ASN Backlog from 05 August: 42 ASNs, received via Editrack, are currently being processed by WMS Support Team.
- Containers with Missing Article Information: End-to-end validation has been completed for 5 containers. The remaining 2 containers are to be blind receipted by Operations, which Martin would be requested to follow it up.
- New Inbound List for 06 August: A new list of 41 containers has been generated using David Byrne’s PowerBI data. Of these, 21 containers were sourced from Editrack. The Tech Team will continue addressing issues related to missing data in WMS and quantity mismatches. Next update at 17:00 on 08/08.
"06/08: There are multiple scenarios resulting in the issue: 
- ASN Backlog from 05 August: 42 ASNs, received via Editrack, are currently being processed by WMS Support Team.
- Containers with Missing Article Information: End-to-end validation has been completed for 5 containers. The remaining 2 containers are to be blind receipted by Operations, which Martin would be requested to follow it up.
- New Inbound List for 06 August: A new list of 41 containers has been generated using David Byrne’s PowerBI data. Of these, 21 containers were sourced from Editrack. The Tech Team will continue addressing issues related to missing data in WMS and quantity mismatches. Next update at 17:00 on 07/08.
05/08 - WMS &amp; SAP teams are planning to manually load ASNs into WMS for 102 containers (including both yard and planned containers), starting today. In parallel, teams will continue to investigate the failures in SAP and Integration layer that are preventing the systematic flow of ASNs into WMS. Next update at 17:00 on 06/08
04/08:
16:30 - A number of issues have been observed within the ASN flow between Editrack &amp; WMS via SAP and the teams are collaborating to devise a plan to resolve the issues. Next update at 17:00, 05/08.
14:41 - A list of 42 containers requiring ASN creation in WMS has been extracted in discussion with David Byrne. Global Inbound, SAP, Integration, WMS teams are currently on a bridge call, working to systematically retrigger ASNs from Editrack via SAP and interface them into WMS to support inbound processing. [Next update : 04/08 18:00]
01/08: 
14:00 - WMS Team, SAP team are still working on the manual ASN processing. They have identified (Count 150) the Priority list of containers and and the associated POs which will be shared with EdiTrack and Editrack will share the associated ASN details with WMS team to process it manually, in case there's any ASNs missing SAP can retrigger that. This is still a work around to avoid the business impact. WMS and SAP are still working with Editrack on the actual root cause of the issue. [Next update : 04/08 16:00]
31/07 15:45 - Based on the impact assesment in the MIM bridge, we understood, there's no current impact to the Business as there are some ASNs still being received from SAP to WMS. And the missing ASNs can be updated manually as a Priority ones so that there's no truck holding in the next 24 hours and process the following set of ASNs for the next 48 hours. Tomorrow there's a call with the teams (Middleware, SAP, WMS) to get further update. Next update: 01/08 14:00 hrs.
15:00 - 
MIM bridge is opened with SAP , WMS and Middleware teams together on a call."</t>
    </r>
  </si>
  <si>
    <t>SAP</t>
  </si>
  <si>
    <t>INC219</t>
  </si>
  <si>
    <t>7 Finance colleagues ICT team at Salford Quays are unable to access SAP gateway on Salina network</t>
  </si>
  <si>
    <t>The stock realignment tool is not accessible in SQ office and hence the ICT (Inventory Control) team will not be able to use the realignment tool for any stock corrections required in SAP thus impacting stock numbers in SAP for DC's and stores in financial accounting reporting. 
Note: Colleagues with SRAS (Remote solution) can access SAP gateway on Salina network.</t>
  </si>
  <si>
    <t>04/08
17:00 - Firewall team have done a fix forward and added a policy for Salina users in Saford Quays. They have also tested with couple of users and it's working now as expected. Hence resolving the Incident. 
16:00 -  Since the reinstatement of Salina network earlier this month in SQ, colleagues were able to access SAP gateway, however, after the interim pilot of SRAS (Remote solution) involving Zscaler route, colleagues with SRAS solution can access SAP gateway, however, colleagues without SRAS solution are unable to access SAP. The Network PM and Network engineer are currently working on the issue to identify the fix. Next update at 04/08 17:00.</t>
  </si>
  <si>
    <t>Vivianne Stein</t>
  </si>
  <si>
    <t>INC220</t>
  </si>
  <si>
    <t>INC000090862467</t>
  </si>
  <si>
    <t xml:space="preserve">Kisoft WMS application is inaccessible at FH&amp;B Bradford DC impacting operations </t>
  </si>
  <si>
    <t xml:space="preserve">DC colleagues are unable to perform any warehouse operations, including receiving, picking, packing, and despatch activities. Despatch of 70k singles across 57 stores and 3 DCs (Welham, Donington, Westfield) at risk for Retail and 209 singles ECOM Must go orders resulting in a potential CFR impact.
Business has already pushed Bradford down the hierarchy in terms of ordering, however, there are 200 MUST go singles which will be customer miss promised. </t>
  </si>
  <si>
    <t>05/08 - 
09:30 Nanda confirmed that "Knapp WMS application connection remains stable, and no further disruptions observed overnight", hence resolving the incident
04/08 -
21:00 KNAPP is suspecting a IP conflict caused due a change in IP address to one of their interfaces. To restore the service, the impacted interface was shutdown by KNAPP and the incorrect IP address was deleted to resolve the conflict.  Site has confirmed the operation have been resumed as of 20:20.  A PIR will be conducted to understand the RCA tomorrow
19:51 - KNAPP advised that they have performed a small config change and initial tests look positive. We are awaiting a confirmation from the KNAPP engineer before we fully validate and resume ops.Next update at 20:40
19:20 - Still awaiting linux expert from KNAPP. Escalations made to KNAPP Account director and M&amp;S leadership.
18:40 - A detailed investigation is currently being performed between M&amp;S network and KNAPP IT teams. A restart of the KNAPP WMS application servers were performed, however, the issue still exists. Further investigations revealed a routing issue of the application servers and we have requested for relevant KNAPP engineers to amend/correct the routing. Awaiting updates from KNAPP IT by 19:30
17:50 - The Kisoft WMS servers have been restarted, however, the issue exists. We have network engineer working with KNAPP IT. next update at 18:30.
17:35 - The KNAPP IT Team are currently restarting the servers, next update at 18:15.
17:25 - KNAPP IT team confirmed that the WMS servers are online however, the direct connection to the servers is not possible, KNAPP IT team are working with the database team. Next update at 18:00.
17:11 - Network team observed no return traffic from the Kisoft WMS server which could mean that the KNAPP WMS application servers are not working as expected, we are awaiting an update from KNAPP IT. Next update at 17:45
17:04 - KNAPP team confirmed that they are unable to access the Kisoft WMS servers and currently the database team is checking further. 
16:50 - WMS is down across HHTs &amp; workstations from 16:30 and we are working on  MIM Bridge with KNAPP and GXO vendor.</t>
  </si>
  <si>
    <t>KNAPP</t>
  </si>
  <si>
    <t>MIM2</t>
  </si>
  <si>
    <t>Ghulam Attari</t>
  </si>
  <si>
    <t>https://mnscorp.sharepoint.com/:p:/r/sites/TechRecoveryDAChangeMgtServiceTransition/Shared%20Documents/ITSM/PIR/Post%20Incident%20Review%20-%20INC220%20-%20KiSoft%20WMS%20application%20inaccessible%20at%20FH%26B%20Bradford%20DC/RCA%20Review%20-%20INC220%20-%20KiSoft%20WMS%20is%20inaccessible%20at%20FH%26B%20Bradford%20DC.pptx?d=wfe3618490a254a7cb995d61ce36ebd63&amp;csf=1&amp;web=1&amp;e=d5dwEE</t>
  </si>
  <si>
    <t>INC221</t>
  </si>
  <si>
    <t xml:space="preserve">Colleagues using corporate Zscaler unable to access https://www.marksandspencer.com/ </t>
  </si>
  <si>
    <t>Colleagues using corporate Zscaler are unable to access https://www.marksandspencer.com/, while with
Zscalar off - it is working, but prompting regularly which is an inconvenience to colleagues</t>
  </si>
  <si>
    <t>16:20 - No further issues were reported and all affected colleagues are able to access marksandspencer.com.
09:45 - Ramesh reverted the change CHG1373 - zScaler SRAS - Foundational ZPA Solution and Priya confirmed from one of the reported user that it is working as expected. Incident to be monitored until 16:00 as the fix forward done was to unblock colleagues using *.marksandspencers.com, *.mnscorp.net and *.gistworld.com. If the users are still facing issues in accessing these, then they have to update zscaler policy and check again in incognito mode or clear cookies. 
Note: The change was intended to block 8 colleagues, however, the *marksandspencer.com, *mnscorp.net &amp; *.gistworld.com were unintentionally blocked by the Zscaler team. 
Next update at [05/08 16:30]
09:15 - We have got Ramesh S from Network team to work to Priya on this, Next update at [05/08 10:30]
08:55 - Priyabrata reported that colleagues are unable to access https://www.marksandspencer.com/ with Zscalar on, while with
Zscalar off - it is working</t>
  </si>
  <si>
    <t>CHG1373</t>
  </si>
  <si>
    <t>INC222</t>
  </si>
  <si>
    <t>FH&amp;B colleagues/Merchandisers are unable to launch Range Planner (RP) through Salina from Stockley Park and Waterside.</t>
  </si>
  <si>
    <t xml:space="preserve">Collegues are unable to process the Buy Ratio which will  impact the ability to raise PO (purchase orders) for FH&amp;B. Colleagues at Waterside (20 users) and Stockley Park are unable to launch Range Planner (RP) through Salina. </t>
  </si>
  <si>
    <t xml:space="preserve">06/08:
11:30 - We have got the confirmation for all the users that Range Planner is working through Salina Network now. The Incident is resolved now.
05/08
17:00 - Post successful testing, the necessary firewall changes were made with the approval from InfoSec and DA for all the Range Planner colleagues. They have basically added a new policy to ensure colleagues can access Range Planner trough Salina. It was a fix forward. Post implementation, it was tested with couple of more colleagues but we couldn't  get hold of all the colleagues since it's EOD for them. We will validate with rest of the colleagues tomorrow before we mark it as "Resolved". Next update: 06/08/2025 11 AM.
16:17 - The new firewall policy was successfully tested with the test user. There will be a fix forward applied. Network Firewall team has got the Implementation plan ready and it's already approved by InfoSec, waiting for a Network Architect to approve the plan and then they should be good to go. We have also suggested the firewall team to raise a retro change post implementation. Next update: 17:30
14:20 - We have engaged Network-Firewall team to investigate this issue further. According to Firewall team there's no specific rule applied for Range Planner to be working through Salina for the Stockley and Waterside users. There was never a policy existed post Security incident. Firewall team is working on deploying a new policy at the for Swindon, Stockley park DC and will test that some users. 
Next update: 16:00
12:59 - Colleagues were able to access Range Planner since yesterday afternoon. Next update at 14:00.
12:49 - MIM2 bridge started.  
</t>
  </si>
  <si>
    <t>CHG1810</t>
  </si>
  <si>
    <t>Ashok Gunasekaran</t>
  </si>
  <si>
    <t>INC223</t>
  </si>
  <si>
    <t>Foods support collegaues are unable to access SRD (Space range and Display) via Azure virtual desktop from 04/08</t>
  </si>
  <si>
    <t>Food</t>
  </si>
  <si>
    <t>SRD application is live for more than a month for Business and the application was accessible via AVD (Azure virtual Desktop) until yesterday for the support colleagues.However the application access was lost on 04/08 for support via AVD. There is planned change to bring the SRD interface live by 04:30, 06/08  the access issue will impact review of the data in CKB database, rely on BY(BlueYonder) for every single checks, Hypercare support will be difficult as we will be heavily depending on BY. The is no immediate impact to business as they can continue to access the application however the data flow might be eventually impacted potentially changing into a P2/P1</t>
  </si>
  <si>
    <r>
      <rPr>
        <sz val="10"/>
        <color rgb="FF000000"/>
        <rFont val="Aptos Narrow"/>
        <family val="2"/>
        <scheme val="minor"/>
      </rPr>
      <t xml:space="preserve">20/23: 22:56 The issue has been marked as resolved as the team can access the SRD application now. All the required HTTPs URLs are whitelisted in the  PRA portal address space (used to log into the VM for Remote Access of Application).  Until yesterday the SRD team was able to access the application via AVD, but a change CHG779 and CHG 297 was implemented on 04/08 to deny  various HTTPs links as part of security requirement from Info sec which restricted the SRD application access. Ideally these URLS should have been whitelisted as part of enabling PRA access for the application. Considering the SRD application was working via the AVD. SRD team wasn't aware of the whitelisting requirement.  
</t>
    </r>
    <r>
      <rPr>
        <b/>
        <sz val="10"/>
        <color rgb="FF000000"/>
        <rFont val="Aptos Narrow"/>
        <family val="2"/>
        <scheme val="minor"/>
      </rPr>
      <t>Note</t>
    </r>
    <r>
      <rPr>
        <sz val="10"/>
        <color rgb="FF000000"/>
        <rFont val="Aptos Narrow"/>
        <family val="2"/>
        <scheme val="minor"/>
      </rPr>
      <t>: Now that we know the whitelisting is a recovery requirement, Network team will work on a change to whitelist the other HTTPs link reported from FH&amp;B portfolio. The SRD application needs to recovered on priority because of the CHG 1726 go live to enable SRD interface will be impacted. Though the business can access the application, the data flow will  be impacted if the implementation and recovery is delayed potentially resulting in P2 or P1 tomorrow. 
21:45 1 out of 10 URL is still having an issue, Network and SRD application team is debugging further. Next update: 23:00, 05/08.
21:18: we are still facing issue of 2 out of 10 URL for which the change was implemented. Next update: 22:00,05/08
20:08 SRD application is live for more than a month and the application was accessible via Azure virtual Desktop until yesterday for the support collegueas,However the access was lost from 04/08. There is planned change to bring the SRD interface live by 04:30, 06/08 under CR - 1726  the access issue will impact review of the data in database (CKB),Relaying on BY for every single checks, Hypercare support will be difficult as we will be heavily depending on BlueYonder. To ensure that the SRD is accessible via AVD ( Azure virtual desktop) a change is being implemented by Network with all the requried approval, a retrospective change will be raised tomorrow. We are yet to understand why the application access via AVD was lost. 
Note: Network PM (Robert Hooper) joined hypercare and received the require approval from MIM, Infosec, DA, Infra. Awaiting approval from Service Leads (Heidi and Scott) : Next update: 21:30,05/08</t>
    </r>
  </si>
  <si>
    <t>CHG779/CHG297</t>
  </si>
  <si>
    <t>CHG1812</t>
  </si>
  <si>
    <t>Robert Hooper/Gunjan</t>
  </si>
  <si>
    <t>INC224</t>
  </si>
  <si>
    <t>Search functionality not working on the homepage of M&amp;S.com website.</t>
  </si>
  <si>
    <t>Customers were unable to search products on the M&amp;S.com website resulting in poor customer experience. Note: No drop in orders observed.</t>
  </si>
  <si>
    <t xml:space="preserve">12:20 - CHG1781 – Tealium Tag change in Onyx was deployed at 08:05. As part of any Onyx change, Asset sync between Onyx and Akamai is an usual activity, however, due to an unknown reason, the sync was broken for one of the assets responsible for M&amp;S.com homepage after CHG1781 which caused the issue. issue arose between Onyx &amp; Akamai
For safety reasons, the Tealium tag change reverted which allowed the redeployment of the Asset sync between Onyx and akamai. 
Another option was to redeploy the asset to Akamai keeping the Tealium change – they realised this later.
Platform/akamai team to conclude the root cause behind the asset sync and precautions to avoid impact in future changes. 
10:50 - To clarify, the Tealium Tag change CHG1781 did not cause the issue, more of a red herring and therefore, the change was reverted. In addition, as part of daily platform release a code change (asset) was uploaded on the site which did not sync with Akamai resulting in the issue. To restore services, the code change was retriggered followed by Cache clearance and search functionality is working as expected until 10:10. 
We are trying to understand more details on the daily platform release. Incident is put under monitoring until 11:30. Next update at 12:00
09:30 - It has been confirmed that a change CHG1781 - Bug fix for Tealium. 06.08.25 07.00 - 06.08.25 17.00 has caused the issue. We are yet to understand the root cause behind the change causing the issue. To resolve the issue, the change is being reverted with an estimation to reflect in production by 10:00 followed by validations on the website. Next update: 10:30
09:10 - CHG1781 was implemented at 08:05 has caused the incident and is being reverted
09:00 - BPS team highlighted the issue around 08:53, we believe a potential change performed by the Browse team might have caused the issue. We are opening a MIM bridge to triage the issue. </t>
  </si>
  <si>
    <t>CHG1781</t>
  </si>
  <si>
    <t>Browse Team</t>
  </si>
  <si>
    <t>INC225</t>
  </si>
  <si>
    <t>Finance colleagues are unable to access Alteryx application from Salford Quays</t>
  </si>
  <si>
    <t xml:space="preserve">Month end reporting activities are impacted - unable to close P4 related reporting. </t>
  </si>
  <si>
    <r>
      <rPr>
        <sz val="10"/>
        <color rgb="FF000000"/>
        <rFont val="Aptos Narrow"/>
        <family val="2"/>
        <scheme val="minor"/>
      </rPr>
      <t xml:space="preserve">18/08: Business user confirmed that all models in Alteryx have executed as expected, therefore, resolving the incident.
15/08
16:30 - As the business colleague is working from home today, due to no remote access the last model of Alteryx could not be tested. Therefore, the business colleague will confim the status to MIM on 18th aug after he has checked it. Next update on 15:00, 18/08
13:30 - MIM is following up with the business user to get a confirmation. Next update at 17:00.
11/08 - A hard flush of the secret was performed across all the Alteryx models and business have confirmed that there are no further issues. However, they will be running the model several times (or at least trying) this week so therefore, the incident will be monitored until </t>
    </r>
    <r>
      <rPr>
        <b/>
        <sz val="10"/>
        <color rgb="FF000000"/>
        <rFont val="Aptos Narrow"/>
        <family val="2"/>
        <scheme val="minor"/>
      </rPr>
      <t xml:space="preserve">15th Aug, 14:00
</t>
    </r>
    <r>
      <rPr>
        <sz val="10"/>
        <color rgb="FF000000"/>
        <rFont val="Aptos Narrow"/>
        <family val="2"/>
        <scheme val="minor"/>
      </rPr>
      <t>08/08- 
16:00 - Alteryx user contacted KPMG (vendor for original Alteryx set-up) for further support. KPMG not able to advise on resolution. Troubleshooting call scheduled - issue not resolved - agreed to reconnect Monday 11/08 when Alteryx user back in office. Next update on 16:00 on 11th Aug.
07/08 -
16:30 - There has been no further progress in liaising with KPMG, and this will be picked up tomorrow morning to update the secret. Next update at 16:00 on 08/08
14:50 - Finance colleagues have confirmed that the issue still exists with the Alteryx model and it needs the new secret to be updated which can be done only by KPMG vendor. Business are currently contacting KPMG to get this done. Next update at 17:00
09:30 - The client secret got expired as part of security remediation activity, which was then renewed and updated to the Alteryx database by Cloud ops. Finance colleague confirmed that he can access Alteryx and we will monitor the incident for stability. Next update at 15:00
06/08
10:20 - Network investigation could not proceed as the reporting colleagues &amp; his team are working from home. We’ve agreed to reconvene at 09:30 tomorrow with the agreed network engineer to start troubleshooting. Next Update [07/08 - 13.00]
09:50 - Colleagues were able to access until 04/08. We have spoken to Michele Quatela to arrange a network resource.</t>
    </r>
  </si>
  <si>
    <t xml:space="preserve">Network </t>
  </si>
  <si>
    <t>Richmond Gungoon</t>
  </si>
  <si>
    <t>INC226</t>
  </si>
  <si>
    <t>Customers Returns/Refunds data mismatch in Business Reporting Dashboard</t>
  </si>
  <si>
    <t>There is a circa 10k mismatch of returns data in the dashboard. However, it is yet to be confirmed whether the issue is limited to the dashboard issue or an issue with customers returns data processing in OMS. There has been no calls/concerns to contact centres as of now - which warrants the issue to be a dashboard specific issue, however, this is yet to be determined.</t>
  </si>
  <si>
    <t xml:space="preserve">07/08 -
14:30 - Once all the refund messages got processed, the reporting dashboard has now reflected as expected. 
11:00 - INC226 and INC227 are caused due to same issue with customer order refunds not reaching OMS (Order Management System). The issue is currently being investigated. Next update at 14:00, 08/08 due to the dependency on processing the order refunds.
15:45 - WMS team from Ollerton and Service Lead (Nanda) along with OMS Ollerton Tech team and Service Lead (Nilesh) trying to figure out the actual issue. However, it is yet to be confirmed whether the issue is limited to the dashboard issue or an issue with customers returns data processing in OMS. There has been no calls/concerns to contact centres as of now - which warrants the issue to be a dashboard specific issue. We need to follow up with Nilesh tomorrow morning to confirm if the issue is caused by a reporting issue or OMS system issues. Next Update 12:00 07/08. 
 7/08 : Issue has been upgraded to sev 2 with INC 227  it will pursued further for resolution 
 for customer refund  data on the back of returns message mis match  btw WMS/OMS. Hence this INC can be closed . </t>
  </si>
  <si>
    <t>INC227</t>
  </si>
  <si>
    <t xml:space="preserve">High volume of online orders refunds not being processed to customers </t>
  </si>
  <si>
    <t xml:space="preserve">35.5k refunds are impacted with major volume (27.9k) from Ollerton warehouse. We are yet to ascertain the number of customers/orders impacted. </t>
  </si>
  <si>
    <t>14:30 - OMS team identified that one of the 4 OMS servers became unresponsive on 05/08, 06:30 resulting in the refunds messages to not process within OMS. After the OMS outage this morning, the server got restarted which then flushed the queued up messages and overwhelmed the £50K Paypal balance. 2k refund orders were impacted, out of which 1700 were processed to customers with Paypal balance, remaining got processed by 14:00. Therefore, the incident is being resolved
09:30 - It is believed that over the past few days when a customer initiated the return process, these messages had never reached OMS for refund processing. In addition, there was a OMS release overnight, post completion, all the stuck refund messages were sent to OMS, however, due to insufficient balance in PayPal (50k is BAU for a day), refunds have not been sent to customers. The teams are now analysing the number of refunds not processed to customers, however, the actual processing of refunds to customers will only resume tomorrow with available funds in PayPal balance. Next update at 14:30. 
 07/08 : Internal updates happening ,backlog clear still monitoring  last  comms  came around 10:55, next com will be around 2 pm. post which we can confirm</t>
  </si>
  <si>
    <t>INC228</t>
  </si>
  <si>
    <t>INC000090867036</t>
  </si>
  <si>
    <t>Outlet DC (Peterborough) are unable to access JDA Dispatcher WMS application</t>
  </si>
  <si>
    <r>
      <t xml:space="preserve">Outlet DC are unable to perform BAU operations - including picking, packing &amp; despatch operations resulting in a capability loss of 36339 singles incurring a </t>
    </r>
    <r>
      <rPr>
        <b/>
        <sz val="10"/>
        <color rgb="FF000000"/>
        <rFont val="Aptos Narrow"/>
        <family val="2"/>
        <scheme val="minor"/>
      </rPr>
      <t>financial loss of £1300</t>
    </r>
  </si>
  <si>
    <t>13:00 - No further issues reported and therefore the incident is marked as resolved.
11:30 - This is a known issue where the network tunnel between GXO and M&amp;S becomes unresponsive and it required a restart of network tunnel to resolve the issue by 11:45. Network team will work with Fortinet to upgrade the firewall firmware to avoid these issues between GXO and M&amp;S. We will monitor the service stability until 13:00 before we resolve. Next update at 14:00.
11:20 - Outlet DC has engaged GXO IT team and we are currently engaging with M&amp;S WMS and Network teams in a MIM bridge. MIM1 being opened.</t>
  </si>
  <si>
    <t>Nandakmar Sivalingam</t>
  </si>
  <si>
    <t>Post Incident Review - INC228 - Outlet DC (Peterborough) are unable to access JDA Dispatcher WMS application</t>
  </si>
  <si>
    <t>INC229</t>
  </si>
  <si>
    <t>Customers not receiving order despatch messages from Sorted.</t>
  </si>
  <si>
    <t xml:space="preserve">Around 60k despatch messages have not been sent to customers resulting in poor customer experience. </t>
  </si>
  <si>
    <t>14:40 - All dispatch messages have been sent to customers and no further issues reported. Remote access need to be sorted to avoid these kinda issues.
12:25 - Control M team ran the job and the files have been processed to Sorted via SFTP by Cloud Ops teams. We are validating the successful transfer of messages to customers. Next update at 15:30.
11:23 - After the OMS outage, the BAU control M job that triggers the dispatch messages to customers was not executed and therefore, the issue occurred. We are trying to work with Cloud ops team to run the middleware interface to send the despatch messages to Sorted. Next update at 13:00</t>
  </si>
  <si>
    <t>INC230</t>
  </si>
  <si>
    <t>11 Travel Money stores are unable to access Xtris application on the workstations - Eden High Wycombe, London Colney, Stirling, Merryhill, Camberley, Metrocentre, Edinburgh Kinnaird, Harrogate, Dundee, Chester, Norwich</t>
  </si>
  <si>
    <t>Store colleagues are unable to trade with card payments, assist customers in exchanging currencies resulting in loss of sales &amp; poor customer experience.
Note: Cash trading works upto £1500, however inconvenient.</t>
  </si>
  <si>
    <t>08/08
12:30 - NO further issues have been reported by the stores, therefore the incident is resolved. Root cause investigtions continue.
18:00 - Network team triaging the issue, however, the feedback from stores are indicating that the issue has resolved without any tech intervention by 11:47. No further issues have been observed, however, business has advised to keep the incident under monitoring until 12:00 on 8th Aug. Root cause analysis is underway to review the bandwidth utilisation, Network design and feedback from Fortinet. Next update at 13:00 on 08/08.
13:00 - Stores have remainded stable and the root cause is currently being investigated through an internal call. Next update at 18:00
12:00 - Network team are currently triaging the issue, however, the feedback from stores are indicating that the issue has resolved without any tech intervention by 11:47. Store validations continue as we have received confirmation from one store.  But we remain on the call to understand the reason behind the blip. Next update at 14:00
11:41 - We are arranging a network resource to troubleshoot the issue on a MIM bridge. Next update at 13:00</t>
  </si>
  <si>
    <t>Vivek Marwaha</t>
  </si>
  <si>
    <t>INC231</t>
  </si>
  <si>
    <t>WMS application inaccessible on pack screens and HHTs at Castle Donington DC</t>
  </si>
  <si>
    <t>DC colleagues are unable to pack and despatch resulting in an elevated risk to Customer Fulfilment Rate (CFR) due to delayed or missed shipments.
Potential breach of service level agreements (SLAs) and customer delivery expectations.
Increased likelihood of customer dissatisfaction and reputational impact</t>
  </si>
  <si>
    <t>16:40 - No further issues reported so far, incident is being resolved.
13:00 - Services were restored after the file system services were moved back to the primary application node by Linux team by 13:00. The initial root cause is attributed to a communication issue on the WMS application cluster nodea at 11:57 which resulted in the restart of the primary application node and caused the file system services to move to the secondary node at 12:05. Linux team are currently validating the server and Vmware logs to identify the reason behind the communication issue. Next update at 17:00
12:50 - Linux team identified that the primary application node got restarted at 12:05 and the file systems moved to secondary node which caused the issue. The teams are currently trying to move the services back to the primary node to restore services. We are yet to understand the reason behind the restart. Next update at 13:30
12:30 - We will open a bridge with DB, Linux, Network &amp; WMS teams. Next update at 14:00</t>
  </si>
  <si>
    <t>To be updated</t>
  </si>
  <si>
    <t>INC232</t>
  </si>
  <si>
    <t xml:space="preserve">Foods Bradford DC - LAN connectivity lost in Stock &amp; Compliance Team office </t>
  </si>
  <si>
    <t>DC colleagues in the inbound area are unable to process any inbound deliveries, print paperwork, update dock scheduler etc.,. Potential impact to all 3 shifts and there is approx 10 desktops no longer functional, so it affects inbound compliance and inventory check compliance. Pick, pack and despatch operations remain unaffected.
Final Impact on10/08: No impact incurred as the issue was resolved before the start of Inbound activities (receiving the delivery from Supplier).</t>
  </si>
  <si>
    <r>
      <rPr>
        <sz val="10"/>
        <color rgb="FF000000"/>
        <rFont val="Aptos Narrow"/>
        <family val="2"/>
        <scheme val="minor"/>
      </rPr>
      <t xml:space="preserve">12/08 - 10:00 Yesterday, Smart City (SCT) Engineer has installed additional 4 power supplies which did enable all the 4 switches having power backup in case anyone fails. Additionally, Network team has monitored the constant power supply to the switches and ports been up / stable state. Today, under prodigious hypercare monitoring, health checks performed on the Switches are found good and stable by the Network team and no further issues has been observed post the mitigation works carried out by KMH and Smart City yesterday. In addition, KMH engineer has also added additional PSU and plugged them to alternate PDU's so that if one source fails other will supply power to the Switch to avoid further issues.
11/08: 13:30 - The power supply and switches have remained stable with no further impact to the site. Network team are on hypercare and sharing hourly monitorig stats. The incident is kept under monitoring to monitor the stability </t>
    </r>
    <r>
      <rPr>
        <b/>
        <sz val="10"/>
        <color rgb="FF000000"/>
        <rFont val="Aptos Narrow"/>
        <family val="2"/>
        <scheme val="minor"/>
      </rPr>
      <t xml:space="preserve">until 12:00, 12th Aug.
</t>
    </r>
    <r>
      <rPr>
        <sz val="10"/>
        <color rgb="FF000000"/>
        <rFont val="Aptos Narrow"/>
        <family val="2"/>
        <scheme val="minor"/>
      </rPr>
      <t xml:space="preserve">10:30 - KMH engineer found some issue with PSU slot, therefore, this has now been replaced and the 4th switch is now online. No further impact to services as we continue to monitor the switch stability until COP today. Also, KMH fixed the switch member and he also added additional PSU and plugged them to alternate PDU's so that if one source fails other will supply power to the Switch. Next update at 17:00
08:30 - From 06:40 switches were down again and a CITY FM engineer was there at 7 to check on the overnight status and he helped (unplugged and replugged) and 3 switches are back online from 07:25. Still the problematic 4th Switch is down and SCT engineer will visit the site latest by 11 AM to work alongside the City FM Engineer and check on the switch ASAP. Next update at 11:30 AM
10/08: 
8:30: Currently, there is no impact and operations are functional (confirmed by Alex - local IT). City FM engineer simply unplugged and re-plugged the cables this morning around 7AM which got 3 of the switches back online. Currently, the city FM Engineer is a the site, however, once the SCT engineer will be available at site around 11 AM - they shall work together to fix the issue. We shall reconvene back at 11:30 on the MIM1 bridge, with Network, Business and Foods DC teams.
00:30: Around 23:56,alerting indicated that one member of  the stack switch in the cabinet has gone down again. We believe that the impact should minimal as other 3 members of switch stack is as working as expected. However, we have requested the site to advise us if there is any impact. Note: Last time the whole stack switch in the cabinet went down. The stack switch has 4 member and now one of the member is down. We have updated this issue in the case we have raised with SCT. </t>
    </r>
    <r>
      <rPr>
        <b/>
        <sz val="10"/>
        <color rgb="FF000000"/>
        <rFont val="Aptos Narrow"/>
        <family val="2"/>
        <scheme val="minor"/>
      </rPr>
      <t>Next update:</t>
    </r>
    <r>
      <rPr>
        <sz val="10"/>
        <color rgb="FF000000"/>
        <rFont val="Aptos Narrow"/>
        <family val="2"/>
        <scheme val="minor"/>
      </rPr>
      <t xml:space="preserve"> 09:00, 11/08, unless there is a significant change in status.
FYI- On call service lead Naga has been made aware. 
21:20: The switch came back online at 20:40 and has remained stable since. Site validation has been successfully completed. The Network team will engage the Smart City (SCT) vendor to further diagnose the switch and address any underlying issues. No impact incurred as the issue was resolved before the start of Inbound activities (receiving the delivery from Supplier)
20:47: City FM reached the site and rebooted the Switch after which the connection was restored. City FM confirmed that there is no power issue with power socket. Network team has confirmed that switch is back online. Further site validation are underway. 
19:55 City FM engineer are available at the site only during the weekday. Hence, site has raised a case with City FM and engineer will reach the site by 20:30. Meanwhile  Declan( Site ops lead) is exploring the option to arrange a  backup laptop and printer connection to minimise the impact to Inbound operations overnight. 
18:45: Vendor KMH doesn't support on the weekend  and they support only weekday 9*5 (relationship maintained by RIT team) , as the switch is not having the power at the moment.  We have Declan ( Site Ops lead) on the site now and he is checking if there is a City FM availability at the site who can help restore the power to the switch. 
Below are the three vendor who supports, and we currently trying to engage City FM. 
City FM - supports power issue at the sire
KMH- Supports with Cabling issue during weekday. 
SCT- Supports hardware issues with the Switch. 
13:00 - Incident is a recurrence of the INC232 which was logged on Friday. Switch was down from yesterday (09/08) 17:30. There is a power issue with the same switch and Network team already has a P1 incident with KMH support and working towards engineer dispatch to the site. Requested site to escalate as well with KMH.
08/08:
</t>
    </r>
    <r>
      <rPr>
        <b/>
        <sz val="10"/>
        <color rgb="FF000000"/>
        <rFont val="Aptos Narrow"/>
        <family val="2"/>
        <scheme val="minor"/>
      </rPr>
      <t xml:space="preserve"> Stats (documented since this was reopened) - Mean time to Resolve: 04:39:00 - Mean Time to Restore: 04:10:00
</t>
    </r>
    <r>
      <rPr>
        <sz val="10"/>
        <color rgb="FF000000"/>
        <rFont val="Aptos Narrow"/>
        <family val="2"/>
        <scheme val="minor"/>
      </rPr>
      <t>11:30 - No further issues reported by the site and network switches have remained stable
10:10 - KMH engineer identified a faulty power extension and it was replaced and switches are up. Operations and Network team to monitor for stability.
08:58 - In total we have identified 7 network switches which are currently down. Vendors like Smart City, City FM and KMH are being involved to physically check the switches while our network engineers remains engaged to assist. Next update at 11:00
08:07 - A Switch has been down, upon investigation it was identified that there is no power to the Switches Cabinet. Case is being raised with SCT team by Network Team for Hands and Feet Support. Next update at 09:00.
07:40 - Switch down, possible power issue. trying to log a case with City support.
07:05 - Network team joined and investigation is in progress
06:56 - MIM1 initiated and Network team is being engaged</t>
    </r>
  </si>
  <si>
    <t>Sakthi Santosh N</t>
  </si>
  <si>
    <t>INC233</t>
  </si>
  <si>
    <t xml:space="preserve">MTP (Mobile Ticket Printing) not connecting to Honeywells across 80 BP and 6 Apple Green stores. </t>
  </si>
  <si>
    <t>Store colleagues are unable to print labels for waste reduction activities.</t>
  </si>
  <si>
    <r>
      <rPr>
        <sz val="10"/>
        <color rgb="FF000000"/>
        <rFont val="Aptos Narrow"/>
        <family val="2"/>
        <scheme val="minor"/>
      </rPr>
      <t xml:space="preserve">18/08 : The temporary fix to switch off the failover to Swindon is completed and store validations confirmed successful. This a temporary fix and a more permanent fix and root cause will be addressed outside of this incident.
15/08: The teams are currently planning to do the switch off of the failover to SW for VLAN 107 for all stores, started working on the scripts for all stores. Testing will be done and they will let us know the imp timeline followed by store level validations. Next update at 16:00, 18/08.
14/08: Various recovery attempts were made and removing the scope of the failover to SW and restarting the MTP devices shows positive results and devices at Bessborough SF Connect store were tested successfully. Therefore, SW Scope of DHCP is not an option.  Based on the testing performed, below actions were agreed, 
1.Phil and team are making the changes in hedge end and Buckland SF Connect now to test further 
2.Once above two stores confirm they are working fine , we will discuss with business and service management team to get the DHCP scope for VLAN 107 fail over switched off for Swindon for all stores. 
3.Raise a retro fit change
4. Send store comms advising stores to restart  MTP's ( definitely need to inform on delays in getting the IP address as well)  and test the connections 
</t>
    </r>
    <r>
      <rPr>
        <b/>
        <sz val="10"/>
        <color rgb="FF000000"/>
        <rFont val="Aptos Narrow"/>
        <family val="2"/>
        <scheme val="minor"/>
      </rPr>
      <t xml:space="preserve">Next update :15/08 16:00
</t>
    </r>
    <r>
      <rPr>
        <sz val="10"/>
        <color rgb="FF000000"/>
        <rFont val="Aptos Narrow"/>
        <family val="2"/>
        <scheme val="minor"/>
      </rPr>
      <t xml:space="preserve">13/08 : Devices team identified issues with 2 DHCP servers each at SP and SW. SP DHCP server is having packet drops and Swindon is not accepting any requests. Device stopped Swindon DHCP for the particular store for the particular VLAN, that did not work. Below is the current action plan: 
1. Phil G is investigating further on the packet drop with SP DHCP
2. Suggested to restart both the DHCP servers one at a time to handle the store load. ETA: 15mins. - planned tonight.
3. Validation with store on MTP connection.
4. If action 2 does not work, remove the failover to Swindon to force the requests to connect to SP. 
5. Validation with store on MTP connection. Next update at 16:00, 14/08.
12/08: Service lead is arranging a resource to visit the store to perform live troubleshooting with Stores infra and network team. </t>
    </r>
    <r>
      <rPr>
        <b/>
        <sz val="10"/>
        <color rgb="FF000000"/>
        <rFont val="Aptos Narrow"/>
        <family val="2"/>
        <scheme val="minor"/>
      </rPr>
      <t xml:space="preserve">Next update: 12:00,13/08
</t>
    </r>
    <r>
      <rPr>
        <sz val="10"/>
        <color rgb="FF000000"/>
        <rFont val="Aptos Narrow"/>
        <family val="2"/>
        <scheme val="minor"/>
      </rPr>
      <t>11/08
17:00 - THe investigation continues and we will receive a further update on 12th Aug at 14:00
14:00 - Devices team are still investgiating the issue and Service lead will be grouping on a bridge with infra and network bridge to investigate further. Next update at 17:00. 
08/08
16:12 - Network engineer Balamurali has been assigned. Network team is unable to find any issues from their end, no issues in firewall or network config. Valli is going to put up a request to replace a printer device and check the issue.  Next update at 14:00 on 11th Aug.
12:20 - MTP devices are not getting IP's, its connecting to 192.x.x.x segment IP's which is an external IP which are incorrect. Requires further investigations from Network end. Valli has spoken to Alex to get a network resource assigned. Next update at 16:00
12:06 -This incident has now been downgraded to a P3 considering the incident is still under recovery phase not yet stable/BAU and Service lead is now equipped with all hands from the relevant support teams. Next update at 16:00
12:00 - A MIM bridge is spun up to investigate the issue with the relevant teams. Next update at 13:00</t>
    </r>
  </si>
  <si>
    <t>INC234</t>
  </si>
  <si>
    <t xml:space="preserve">One of the network firewalls within the .com cluster is throwing an error whilst deploying any changes </t>
  </si>
  <si>
    <t>One of 4 network firewalls within the .com cluster is affected which is currently impacting the ability to make any changes within the .com portfolio.</t>
  </si>
  <si>
    <r>
      <t xml:space="preserve">13/08 - 
16:45 - Network team confirmed that the problematic firewall will not be introduced back to the load balancer as there is no capacity issue, the .com services can run with two firewalls (we have 3 in the load balancer). There is a plan to migrate the services to Azure V3 environment. Therefore, the incident is being resolved as there is no impact. 
16:00 - Sophie Hetherington (Network PM) advised the same firewall has again run into an error and therefore, it has been isolated from the load balancer to avoid issues. We are investigating with Palo Alto. No impact. Next update at 12:00, 14th Aug.
12/08: 09:00 - The firewall has remained stable and no issues observed with .com services. Palo Alto confirmed that the disk space of the firewall got full and therefore, the log files had to purged in the routing partition - this requires special credentials which M&amp;S network team currently do not possess.  Palo Alto purged the log files which resolved the issue. 
11/08: 18:20 - The problematic firewall was reinstated back to the cluster and we will be monitoring until 16:00, 12 th aug.
16:00 - The problematic firewall was restored through Palo Alto suggestions and the config has been synced with the cluster and there is a plan to reintroduce the firewall back to the load balancing cluster by 18:00 with validations lined up from WCS and OMS teams. </t>
    </r>
    <r>
      <rPr>
        <b/>
        <sz val="10"/>
        <color rgb="FF000000"/>
        <rFont val="Aptos Narrow"/>
        <family val="2"/>
        <scheme val="minor"/>
      </rPr>
      <t xml:space="preserve">Next update at 19:00.
</t>
    </r>
    <r>
      <rPr>
        <sz val="10"/>
        <color rgb="FF000000"/>
        <rFont val="Aptos Narrow"/>
        <family val="2"/>
        <scheme val="minor"/>
      </rPr>
      <t xml:space="preserve">14:00 - A TAC (Technical Assistance Centre) case was raised with Palo Alto to troubleshoot the problematic firewall and network engineer is currently in a call to triage and possible resolve the firewall issue. Next update at 16:00.
08/08
19:50 - We encountered a P3 incident involving one of the network firewalls in the dot-com cluster, which was generating errors and blocking configuration changes. Initial troubleshooting, including a reboot, did not resolve the issue, so the affected firewall was removed from the cluster to stabilise services. The network team confirmed sufficient capacity on the remaining firewalls, and services are now stable. Planned weekend changes, including those for Click &amp; Collect, will proceed as scheduled. A TAC case has been raised with Palo Alto for a permanent fix, but vendor support will resume on Monday. Before reintroducing the faulty firewall, a full configuration sync with the other three firewalls is required to prevent service disruption. Change Management will notify all change owners of the extended monitoring period, which will remain in place until the firewall is fully synchronised and reinstated. </t>
    </r>
    <r>
      <rPr>
        <b/>
        <sz val="10"/>
        <color rgb="FF000000"/>
        <rFont val="Aptos Narrow"/>
        <family val="2"/>
        <scheme val="minor"/>
      </rPr>
      <t xml:space="preserve">Next update at 14:00 11th Aug, 
</t>
    </r>
    <r>
      <rPr>
        <sz val="10"/>
        <color rgb="FF000000"/>
        <rFont val="Aptos Narrow"/>
        <family val="2"/>
        <scheme val="minor"/>
      </rPr>
      <t>18:16 - We have agreed with Simon Painter that the problematic firewall will be isolated from the cluster to ensure no impact to planned change deployments and services. We will take a decision on 11th Aug to plan the reintroduction of the firewall back to the cluster. Next update at  14:00 11th Aug, 
17:30 - Network team needs to triage the issue and believe we might require a reboot of the firewall as a first action. If this does not work, a TAC case will be raised with Palo Alto.</t>
    </r>
  </si>
  <si>
    <t>Sophie Hetherington</t>
  </si>
  <si>
    <t>INC235</t>
  </si>
  <si>
    <t>PRA Portal inaccessible since 15:00</t>
  </si>
  <si>
    <t>Delay in closing the month end activities. Potential Delay to Day -1 jobs, but no SLA. PCM will be unable to action the jobs in case of manual action required.</t>
  </si>
  <si>
    <r>
      <rPr>
        <sz val="10"/>
        <color rgb="FF000000"/>
        <rFont val="Aptos Narrow"/>
        <family val="2"/>
        <scheme val="minor"/>
      </rPr>
      <t xml:space="preserve">15:30 - There was an issue with one of the servers associated to the PRA portal which was disjoined and rejoined to the active directory to fix the issue. Received confirmation from colleagues.
11:00 - Authentication issue is addressed, but teams noticed issue with App's and have been advised to raise incident with PRA team. </t>
    </r>
    <r>
      <rPr>
        <b/>
        <sz val="10"/>
        <color rgb="FF000000"/>
        <rFont val="Aptos Narrow"/>
        <family val="2"/>
        <scheme val="minor"/>
      </rPr>
      <t xml:space="preserve">[Next Update at 09/08 15:00]
</t>
    </r>
    <r>
      <rPr>
        <sz val="10"/>
        <color rgb="FF000000"/>
        <rFont val="Aptos Narrow"/>
        <family val="2"/>
        <scheme val="minor"/>
      </rPr>
      <t xml:space="preserve">02:00 - At 21:20, it was reported that the offshore team was unable to proceed with their month-end activities due to credential issues on server MSHDMZRDSSSPP012, with users receiving "Incorrect Credentials" errors since 15:00. Dinesh from the Wintel team began triaging the issue by 22:30 from SP. RDP access to the server was successful; however, authentication was being directed to Azure AD instead of the intended On-Prem AD server. At 02:00, Dinesh identified that the server was mapped twice to Azure AD and confirmed he would revisit the site during the day to continue troubleshooting. </t>
    </r>
    <r>
      <rPr>
        <b/>
        <sz val="10"/>
        <color rgb="FF000000"/>
        <rFont val="Aptos Narrow"/>
        <family val="2"/>
        <scheme val="minor"/>
      </rPr>
      <t xml:space="preserve">[Next Update at 09/08 12:00]
</t>
    </r>
    <r>
      <rPr>
        <sz val="10"/>
        <color rgb="FF000000"/>
        <rFont val="Aptos Narrow"/>
        <family val="2"/>
        <scheme val="minor"/>
      </rPr>
      <t xml:space="preserve">00:43 - allowing me to login to the server through RDP successfully .. but for the authentication is taking to the Azure AD server instead of On-Prem AD Server 
21:20 - Rich informed that the offshore team has not been able to proceed with their month end activities as they are facing credential issues since 15:00. Dinesh from wintel will login by 22:30 from SP for the triaging of the issue. Server - MSHDMZRDSSSPP012:  ERROR msg: Incorrect Credentials </t>
    </r>
  </si>
  <si>
    <t xml:space="preserve">Richmond Gungon </t>
  </si>
  <si>
    <t>INC236</t>
  </si>
  <si>
    <t>INC000090871985</t>
  </si>
  <si>
    <t>Performance degradation on cSAP ECC system</t>
  </si>
  <si>
    <t>Demand and Fulfilment orders for Donington and other FH&amp;B distribution centres - Swindon, Bradford, Swindon, Stoke, Thorncliffe, Welham DC were not sent to the site on time potentially resulting in a delay to store deliveries
Foods Final orders will be sent to the suppliers with a delay. Suppliers were advised to use the latest 28 day order plan as a workaround.
Update: As a quick recovery action, the non critical jobs were deprioritised to ensure the critical jobs relating to FOODS and FH&amp;B orders are processed as expected.
Majority of the critical orders have now processed out of SAP and we’re validating in the downstream systems - OpenText and WMS.</t>
  </si>
  <si>
    <r>
      <rPr>
        <sz val="10"/>
        <color rgb="FF000000"/>
        <rFont val="Aptos Narrow"/>
        <family val="2"/>
        <scheme val="minor"/>
      </rPr>
      <t xml:space="preserve">10/08 - 
11:00 - Overnight critical batches are completed without any issues and cSAP system performance has remained stable, hence resolving the incident.
09/08
13:50 - The cSAP ECC system has remained stable and no further performance issues have been observed. All jobs are running as expected. The issue was caused due to work processor crunch due to housekeeping jobs execution. Therefore, some housekeeping jobs were put on hold to improve the SAP system performance and overnight monitoring is in place.
Root cause - The standard SAP housekeeping jobs had been on hold as part of the cyber incident. When the underlying file system space reached its threshold yesterday evening, the housekeeping jobs were executed to purge three months’ worth of accumulated data logs. This workload consumed the majority of available work processes, causing performance degradation in the C-SAP ECC system.
As part of recovery, SAP basis team had paused 5 of the 30 housekeeping jobs, as file system usage has returned to normal levels. System performance has stabilized following the suspension.
Going forward, team will resume housekeeping jobs in smaller batches to gradually purge remaining logs and monitor file system usage and system performance to prevent future degradation.
Next update at 14:00, 10/08.
10:30 -  We have observed improvement in the cSAP syetem stability with no tech actions taken. Therefore, we have agreed to release some jobs in a controlled manner to run in parallel while we monitor the performance. </t>
    </r>
    <r>
      <rPr>
        <b/>
        <sz val="10"/>
        <color rgb="FF000000"/>
        <rFont val="Aptos Narrow"/>
        <family val="2"/>
        <scheme val="minor"/>
      </rPr>
      <t xml:space="preserve">Next Update at 17:30 on 9th Aug
</t>
    </r>
    <r>
      <rPr>
        <sz val="10"/>
        <color rgb="FF000000"/>
        <rFont val="Aptos Narrow"/>
        <family val="2"/>
        <scheme val="minor"/>
      </rPr>
      <t>Root cause- Sap Basis team have not observed any issues in the initial glance. A further deep dive analysis is underway. Case being raised with SAP  vendor for further assistance if required.
09:40 - All Retail orders have interfaced into the FH&amp;B warehouses, Donington - 08:37 and all other warehouses - 09:16. SAP team continue to resume the other flows processing to downstream systems.Next update at 11:00
09:00 - The critical jobs related to Foods and FH&amp;B orders have now completely processed out of SAP. Foods final orders have been sent successfully to the suppliers by 08:38. We’re validating the flow of retail orders into the FH&amp;B warehouses. Given the cSAP ECC system is now comparatively stable, we’ve now resumed the POS and Ecomm sales flow to the downstream systems. 
Meanwhile, SAP Basis team are analysing the various technical metrics - database, servers to identify the root cause and take necessary actions. 
Next update at 11:00
08:13 - As teams have held the non priority jobs to prioritize the business critical flows, Both FFO and D&amp;F orders have started interfacing and downstream validations are in progress. [Next update at 09/08 09:00]
06:00 - SAP teams were trying to manually run/reprocess the jobs, but cyclic jobs are getting triggered every 15 mins to 30 mins. Pile up of messages were seen at the PO and ECC interface. Hence with the help from Control M team non-priority jobs in Control M are put on hold and prioritised the business-critical flows (ANR, FFO etc) and teams are observing the system performance.</t>
    </r>
    <r>
      <rPr>
        <b/>
        <sz val="10"/>
        <color rgb="FF000000"/>
        <rFont val="Aptos Narrow"/>
        <family val="2"/>
        <scheme val="minor"/>
      </rPr>
      <t xml:space="preserve"> </t>
    </r>
    <r>
      <rPr>
        <sz val="10"/>
        <color rgb="FF000000"/>
        <rFont val="Aptos Narrow"/>
        <family val="2"/>
        <scheme val="minor"/>
      </rPr>
      <t>[Next update at 09/08 08:00]
03.25 - Post killing the jobs we can see some improvement in system and we are removing the locks manually which was created by cancelled jobs.
02:20 - I060.* iDoc (POS sales) causing the performance slowness, processing the iDoc has been released and it is being rescheduled
02:10 - Krishnaprasad joined the hypercare and reported that SAP ECC performance is slow, potentially impacting the overnight critical flows</t>
    </r>
  </si>
  <si>
    <t>Krishnaprasad Rajendran</t>
  </si>
  <si>
    <t xml:space="preserve">Yet to be uploaded </t>
  </si>
  <si>
    <t>INC237</t>
  </si>
  <si>
    <t xml:space="preserve">RPA bots not able to connect to MS office </t>
  </si>
  <si>
    <t xml:space="preserve">This is currently impacting ability to close out journal entries and financial month end activities </t>
  </si>
  <si>
    <r>
      <rPr>
        <sz val="10"/>
        <color rgb="FF000000"/>
        <rFont val="Aptos Narrow"/>
        <family val="2"/>
        <scheme val="minor"/>
      </rPr>
      <t xml:space="preserve">16:30 - Messaging and AD team added the Microsoft E5 license to the RPA bot to fix the issue.
12:00 - We have advised Richmond to speak to the network SMEs and provide us an update on the incident triage. Next update at 17:00
11:00 - MIM arranging network resource to triage the issue. </t>
    </r>
    <r>
      <rPr>
        <b/>
        <sz val="10"/>
        <color rgb="FF000000"/>
        <rFont val="Aptos Narrow"/>
        <family val="2"/>
        <scheme val="minor"/>
      </rPr>
      <t>Next update 12:00</t>
    </r>
  </si>
  <si>
    <t>Richmond Gungon</t>
  </si>
  <si>
    <t>INC238</t>
  </si>
  <si>
    <t>INC000090871328</t>
  </si>
  <si>
    <t>Sales data not flowing to CSSM for BP stores</t>
  </si>
  <si>
    <t xml:space="preserve">Store counting across 289 stores been blocked to avoid stock corruption. </t>
  </si>
  <si>
    <r>
      <rPr>
        <sz val="10"/>
        <color rgb="FF000000"/>
        <rFont val="Aptos Narrow"/>
        <family val="2"/>
        <scheme val="minor"/>
      </rPr>
      <t xml:space="preserve">16:40 : Sales file caught up by 16:20 and there are around 220 stores and 14K UPC's store UPC combination stock corrupted due to stores counting done yesterday. Service lead has discussed with business and got confirmation that this will be handled by stores through gap scan to get the stock corrected. Therefore, store counts have been unblocked. 
12:40 - The VPN tunnel responsible for connecting M&amp;S and BP was disabled which impacted the flow of sales messages from BP to CSSM application. Network team have now enabled the tunnel and we have confirmed successful flow of messages to CSSM since 12:30. However, CSSM team will now need to correct the stock data for around 30k products before unblocking the store counts. ETA: 24 hours. 
Root cause: From the logs, we could see a policy push at 10:33 which disabled the tunnel - we need to understand the reason behind the policy push (error/intended change). 
12:00 - We have got network resource triaging the issue with CSSM team. Next update at 13:00
11:00 - MIM arranging network resource to triage the issue. </t>
    </r>
    <r>
      <rPr>
        <b/>
        <sz val="10"/>
        <color rgb="FF000000"/>
        <rFont val="Aptos Narrow"/>
        <family val="2"/>
        <scheme val="minor"/>
      </rPr>
      <t>Next update 11:30</t>
    </r>
  </si>
  <si>
    <t>Valliammai Rammasamy</t>
  </si>
  <si>
    <t>Post Incident Review - INC238 - Sales data not flowing to CSSM for BP stores</t>
  </si>
  <si>
    <t>INC239</t>
  </si>
  <si>
    <t>The Finance Team is unable to access the RPA BOT hosted on server MSHRDMNSUKP0036, which is used for running journal entries and generating the month-end table of movements.</t>
  </si>
  <si>
    <t>The Finance Team is currently performing month end activities, including preparing the table of movements and processing journal entries. As the server is inaccessible, these critical month-end tasks are being delayed.</t>
  </si>
  <si>
    <t>17:45 As part of troubleshooting an outlook access on the server MSHRDMNSUKP0036 , AD team removed server from a specific group and added to the generic group for servers which removed the local admin access. Hence to reinstate the access , DC Operations manager has confirmed post which the access has been reinstated post which team is able to login to server to proceed with activities . Incident requester confirmed to resolve incident
16:55 Samrat is involved and is working to bring in a wintel resource</t>
  </si>
  <si>
    <t xml:space="preserve">Wintel </t>
  </si>
  <si>
    <t>INC240</t>
  </si>
  <si>
    <t>WMS application inaccessible on pack screens and HHTs at Castle Donington DC (Similar to INC231)</t>
  </si>
  <si>
    <t>DC colleagues are unable to pack and despatch resulting in an elevated risk to Customer Fulfilment Rate (CFR) due to delayed or missed shipments.
Potential breach of service level agreements (SLAs) and customer delivery expectations.
Increased likelihood of customer dissatisfaction and reputational impact.
Note: SCS picking is not affected</t>
  </si>
  <si>
    <t>16:10 - No further issues reported, therefore, the incident is resolved.
11:55 - As per Redhat recommendations from INC231, Redhat suggested to increase the totem value on the primary node from "default" to "10k ms" after which the file system was moved to primary node followed by WMS application restart to restore services by 11:50. We are validating the services with Ops. 
Initial Root cause: The application cluster lost communication by 11:02 due to which the primary node restarted and the file system moved to secondary node which caused the issue. We still need to analyse the root cause with Redhat. Next update at 12:00, 12th Aug
11:28 - Linux team confirmed that they are seeing the same issue as last week. file systems moved to secondary node (126) which is causing the issue. Linux team is proceeding with the suggestion from RedHat team "the token value to added to cluster config, then failover the filesystem back to primary".
11:21 - MIM bridge is being opened and we need Linux team to triage further.</t>
  </si>
  <si>
    <t>INC241</t>
  </si>
  <si>
    <t>Incorrect ASNs feed format being received from Flamingo impacting SAP reporting.</t>
  </si>
  <si>
    <t>The date feed within the ASNs are currently being sent from Vendor Flamingo with an incorrect format (mm-dd-yy to mm/dd/yy) impacting the SAP reporting.
Note: No impact to customers.</t>
  </si>
  <si>
    <r>
      <rPr>
        <sz val="10"/>
        <color rgb="FF000000"/>
        <rFont val="Aptos Narrow"/>
        <family val="2"/>
        <scheme val="minor"/>
      </rPr>
      <t xml:space="preserve">17:30 - Prod deployment was successful, validation confirmed fine. New ASNs coming from FLamingo is also with the correct date format. The incident is now resolved.
17:00 - The code fix was implemeted in test environment and validation confirmed that SAP is currently received the correct date format. Awaiting confirmation on prod deployment. Next update at 18:00.
13:35 - Flamingo is currently deploying a fix to correct the date format for future ASNs. There is no impact to Order Management System as OMS does not utilise this field, however, to restore the impacted ASNs, recovery actions will be performed through a code fix in OMS followed by a rolling restart of the OMS server to accommodate the correct date feed from OMS. </t>
    </r>
    <r>
      <rPr>
        <b/>
        <sz val="10"/>
        <color rgb="FF000000"/>
        <rFont val="Aptos Narrow"/>
        <family val="2"/>
        <scheme val="minor"/>
      </rPr>
      <t>Next update at 17:00</t>
    </r>
  </si>
  <si>
    <t xml:space="preserve">OMS </t>
  </si>
  <si>
    <t>INC242</t>
  </si>
  <si>
    <t>INC000090871990</t>
  </si>
  <si>
    <t>Colleagues are unable to connect to PRA portal</t>
  </si>
  <si>
    <t>CSSM team unable to connect to PRA portal to update the 3rd party stock take data in CSSM within store opening hours (07:00)</t>
  </si>
  <si>
    <t>7:45 AM - Datacenter Wintel team identified that all the jump servers (gateway to access the application) behind the PRA portal are in a powered off state. The servers have been powered on now to restore access. 
It is necessary for Cyber Security to auto-recycle the jump servers on a daily basis. This has been scheduled everyday at 3 AM BST. Looks like after the recycle / auto-maintenance, the jump servers did not come up. The reason why the jump servers did not spin up as expected will be investigated once the Wintel engineer is in Stockley Park at 9 AM.</t>
  </si>
  <si>
    <t>Akash Arjunan</t>
  </si>
  <si>
    <t>INC243</t>
  </si>
  <si>
    <t xml:space="preserve">Issue in Dropship order flow to DSCO Hub ( Thirdparty) due to service principal token removal </t>
  </si>
  <si>
    <t>419 drop ship orders for multiple suppliers were impacted</t>
  </si>
  <si>
    <t xml:space="preserve">13:45: Nilesh (Incident reportee) has confirmed that the validations are complete and issue can be resolved
13:00: The service principal has been renewed and the messages are being replayed. Further validations are underway. Next update:14:05, 12/08
12:35: One of the service principal  'Prod-PostgreSQLDB-app' which is responsible for processing the dropship order flow to DSCO was removed as part of ongoing drive to revoke unclaimed service principal or the service principal that is not rotated before June'25. As the owner of service principal is not part of the project and it was not claimed on time due to this the service principal was removed. </t>
  </si>
  <si>
    <t>Change Number?</t>
  </si>
  <si>
    <t>INC244</t>
  </si>
  <si>
    <t>Unable to fetch github image from Azure North Europe potentially impacting applications served through the Azure North Europe region</t>
  </si>
  <si>
    <t>The below applications are impacted: 
-WIAS (Warehouse Integration Adaptor Service) - No business impact, Potential Impact to remaining applications if their North Europe pod gets restarted and will impact if the application is only active in North Europe.
-Duty Master - 15 colleagues are impacted due to EMCS ( access is not working which will import export operations and HMRC compliance to dispatch BWS products.(currently under recovery)
- FOAL is also served through North Europe, potential risk to FOAL application, currently, application is working as expected, in case of a restart, the application cannot be brough up.</t>
  </si>
  <si>
    <t>12/08:
16:30 - Network cofigs were updated and testing confirmed that the image can now be fetched from Azure North Europe region. There are few teething issues reported like outlook/sharepoint not working in duty master vm post this change. Team is working on that. but the business critical are resolved now
13:30 - As part of change CHG1416 - Azure Hardening - Food, an issue has been identified which preventing the ability to fetch the github image from North Europe region in Azure, West Europe remains unaffected.  A network configuration is required to resolve the issue which is underway. Next update at 16:00</t>
  </si>
  <si>
    <t>CHG1416</t>
  </si>
  <si>
    <t>Lisy Eucharista</t>
  </si>
  <si>
    <t>INC245</t>
  </si>
  <si>
    <t xml:space="preserve">Performance issue in SAGG ( Sales aggregation) Application </t>
  </si>
  <si>
    <t>No immediate impact, considering various critical planned to be made live from 20th Aug, the performance issue will impact the upcoming go live of various critical interfaces especially the D&amp;F interface</t>
  </si>
  <si>
    <t>15/08:SAGG issue is resolved with the temporary fix. Root cause and permanent fix will be picked up within the product team.
13/08: A temporary fix was implemented by adding host entry of SAGG DNS in the datastage server with help of linux team, after which the slowness has been reduced. This is currently being monitored while Integration team is awaiting root cause and permanent fix details from Network team. Next update on 15th Aug, 16:00 
12/08: SAGG application went live on 07/07 July and since then the performance of the SAGG application is not optimal.  We are observing slowness between DB and application. Further investigation is required from Network and Infrastructure perspective.Next update: 16:00, 13/08</t>
  </si>
  <si>
    <t>CHG639</t>
  </si>
  <si>
    <t>Divya Anbazhagan</t>
  </si>
  <si>
    <t>INC246</t>
  </si>
  <si>
    <t>Latency in message processing between WMS and WCS at Castle Donington DC (similar to INC216)</t>
  </si>
  <si>
    <t xml:space="preserve">Colleague are unable to pack Shop Your Way parcels resulting in a potential customer miss promise to 1.8k orders. </t>
  </si>
  <si>
    <t>13/08: No further issues reported by the site and the message processing rate has remined stable overnight.
12/08 18:54- Mule server restarted successfully, services back up and running. rate of order processing looks as expected. We will monitor the stability until 12:00, 13th Aug.
18:45 - A decision was taken to restart the Mule  server as the Mule restart did not fix issues previously
18:19 - At 16:48, Mule slowed down the file processing from WMS to WCS. The system load on Mule was high and it was not processing any message since then. By 18:00, WMS had 23K messages piled up in the folder. The volume of messages was BAU and there was no increase in message count. WMS backed up less critical SKU messages to a different folder reducing the overall message count from 23K to 7K in the WCS folder. Once the count was reduced to 7k in wcs, Mule picked up all the pending 7K messages and processed within few minutes. Around 18:20 all critical messages were processed and the latency issue was resolved. However, as a proactive actions, Mule Servers responsible for WMS and WCS flows are being restarted (the server was not restarted before 2 months during the recovery). Mule team tried taking a trace dump during the issue, however, this could not be performed due to another issue which is now fixed. From 18:30 to 18:40, WMS also processed the backed up 16k messages and there are no outstanding messages to process.
18:06 - The Integration Team is currently investigating the messaging delay issue via a MIM bridge call. Please note that the scheduled Control-M activity will proceed as planned, as it is not impacted by this issue. Might utilise the time window between 6pm and 7pm to rectify the messaging delay issues. A restart of Mule services is currently being performed within the Control M outage to minimise the impact window. Next update at 19:00</t>
  </si>
  <si>
    <t>INC247</t>
  </si>
  <si>
    <t>Customers receiving OOS (Out of Stock) message on a small amount of products while checking out on the M&amp;S.com website</t>
  </si>
  <si>
    <t>Currently, around 18 to 20% of customers are receiving the Out of stock message for a small amount of products while checking on the website resulting in poor customer experience. Customers would also miss the next day delivery option for the impacted products due to the issue. 
Note: No order drop observed.</t>
  </si>
  <si>
    <t>14/08- 13:00: Business has validated the Out of stock trend and confirmed that the OOS trend is within the limited threshold and application has been stable for more than 12hrs. Hence the incident has been set resolved based Business user confirmation. NFU
12:00: OMS Emergency Maintenance (last night)  was successful and SOD (Start of Day) processing today morning completed without any issues. We will continue to monitor the application for stability until today, end of the day before resolving the incident. Next update: 17:00, 14/08. 
17:00 - Technical investigation reveals that the health monitor cannot accurately maintain the heartbeat table, leading to incorrect server status (Inactive vs active) being processed. Additionally, recent out-of-memory errors may have contributed to this inaccuracy and created stale records. To address this, OMS team has scheduled emergency maintenance for a 2-hour outage tonight from 23:00 to 01:00. During this time, the servers will be taken down and the heartbeat table will be purged to ensure it contains the latest and most accurate entries after the restart. Incident  will be monitored until tomorrow to confirm whether the issue is fully resolved. Next update at 12:00 on 14th Aug.
14:45 - Recovery steps completed and services restored, OOS is back to BAU. Investigation will continue to narrow down exact root cause further to avoid occurrences tomorrow morning. Also, teams are working on a remediation plan for tomorrow morning that requires multiple teams to execute recovery steps. Next update at 12:00 on 14th Aug.
13:20 -Investigation shows an issue during RTAM (Real-Time Availability Monitoring) this morning, the alerts table in OMS did not update for some of the items under our ISF (In Store Fulfilment) stores. As a result, this is causing OOS (Out Of Stock) in checkout because the Availability Service (AS) is providing availability.
Recovery step is in process, AS team using the Ingestion Tool will update all items in stock under our ISF stores with +1 qty to OMS and once processed by OMS AS Team will trigger another feed for the current positive qty view.
Root cause for OMS alerts table not getting updated will be taken up by the team post mitigation and restoring the services. Next update: 16:00
10:30 -  The start of day inventory files for Donington and Thorncliffe failed in OMS this morning due to a start of file indicator being missing. The team reprocessed the SOD file and adjusted the subsequent IAA (Interim Availability Advice) messages; however, the OOS percentage has remained high. Top items are being checked in all the systems to understand the cause. As of now - 1K orders less placed compared to yesterday's trend. After initial investigations it is believed that the start of file indicator issue is due to some stale records which need to be cleared to prevent this issue from reoccurring however first we need to align the stock picture in OMS to AS. [Next Update around 12:00 -12:30]
09:58: There is a sync issue between Availability Service and OMS resulting in the issue. OMS (Order Management System) will now retrigger the sync between AS and OMS followed by a reconciliation of stock position through the Start of Day file received by OMS. Next update at 11:00</t>
  </si>
  <si>
    <t>INC248</t>
  </si>
  <si>
    <t>Intermittent failures in customer calls at Chester Contact Centre.</t>
  </si>
  <si>
    <t>Contact centre colleagues are intermittenly unable to address few customer queries resulting in poor customer experience and inconvenience to contact centre colleagues</t>
  </si>
  <si>
    <r>
      <rPr>
        <sz val="10"/>
        <color rgb="FF000000"/>
        <rFont val="Aptos Narrow"/>
        <family val="2"/>
        <scheme val="minor"/>
      </rPr>
      <t xml:space="preserve">05/09- Google were sending off-spec traffic that was not on their connectivity spec, and this lasted for a short period (couple of days). This caused exactly the same issue in CT that was seen in Chester. So the hypothesis is that this is what happened at Chester. So an incident was logged with Google to clarify where the off-spec traffic came from. We are still awaiting their response. The Incident was recovered but we have not got to root cause.Chris confirmed to resolve incident , but still following up on the root cause with Google.
03/09 - Chris updated that we had a similar Incident at Capita Cape Town, they identified 3 new/blocked traffic flows on voice from CCAIP that started for some reason on the Saturday morning at 11am, and permits were added to the firewall (immediately) to resolve the issue. So we have logged an Incident with Google and are awaiting their feedback. Once Google have confirmed the reason for the (off spec) traffic we'll be able to determine whether this was also the reason for the Chester issue.  We will await an update from Google by 08/09. </t>
    </r>
    <r>
      <rPr>
        <b/>
        <sz val="10"/>
        <color rgb="FF000000"/>
        <rFont val="Aptos Narrow"/>
        <family val="2"/>
        <scheme val="minor"/>
      </rPr>
      <t xml:space="preserve">Next update at 17:00, 08/09
</t>
    </r>
    <r>
      <rPr>
        <sz val="10"/>
        <color rgb="FF000000"/>
        <rFont val="Aptos Narrow"/>
        <family val="2"/>
        <scheme val="minor"/>
      </rPr>
      <t xml:space="preserve">28/08 - The issue reported has subsided, however since no corrective technical actions were taken by the network team, Chris urges to monitor this for a few more days. </t>
    </r>
    <r>
      <rPr>
        <b/>
        <sz val="10"/>
        <color rgb="FF000000"/>
        <rFont val="Aptos Narrow"/>
        <family val="2"/>
        <scheme val="minor"/>
      </rPr>
      <t xml:space="preserve">Next update at 03/09 16:00
</t>
    </r>
    <r>
      <rPr>
        <sz val="10"/>
        <color rgb="FF000000"/>
        <rFont val="Aptos Narrow"/>
        <family val="2"/>
        <scheme val="minor"/>
      </rPr>
      <t xml:space="preserve">26/08: 16:00 : Network Team (Manikandan D) is currently awaiting for Chris Mcgrath to arrange for the live Troubleshooting session with user. </t>
    </r>
    <r>
      <rPr>
        <b/>
        <sz val="10"/>
        <color rgb="FF000000"/>
        <rFont val="Aptos Narrow"/>
        <family val="2"/>
        <scheme val="minor"/>
      </rPr>
      <t xml:space="preserve">Next update at 28/08 16:00
</t>
    </r>
    <r>
      <rPr>
        <sz val="10"/>
        <color rgb="FF000000"/>
        <rFont val="Aptos Narrow"/>
        <family val="2"/>
        <scheme val="minor"/>
      </rPr>
      <t xml:space="preserve">20/08: Network engineer is assigned (Manikandan D) and further information is required from Contact Centre to further triage the issue. </t>
    </r>
    <r>
      <rPr>
        <b/>
        <sz val="10"/>
        <color rgb="FF000000"/>
        <rFont val="Aptos Narrow"/>
        <family val="2"/>
        <scheme val="minor"/>
      </rPr>
      <t xml:space="preserve">Next update at 26/08, 17:00
</t>
    </r>
    <r>
      <rPr>
        <sz val="10"/>
        <color rgb="FF000000"/>
        <rFont val="Aptos Narrow"/>
        <family val="2"/>
        <scheme val="minor"/>
      </rPr>
      <t>18/08: As the issue is intermittent, the investigations are continuing to capture the logs during the issue.</t>
    </r>
    <r>
      <rPr>
        <b/>
        <sz val="10"/>
        <color rgb="FF000000"/>
        <rFont val="Aptos Narrow"/>
        <family val="2"/>
        <scheme val="minor"/>
      </rPr>
      <t xml:space="preserve"> </t>
    </r>
    <r>
      <rPr>
        <sz val="10"/>
        <color rgb="FF000000"/>
        <rFont val="Aptos Narrow"/>
        <family val="2"/>
        <scheme val="minor"/>
      </rPr>
      <t>Next update at 17:00, 20/08.
15/08: 
15:00 - Network engineer has been assigned, however, the chester firewall is currently being blocked in Juniper and therefore, further investigations can only continue once the Juniper issue is sorted. A call will be arranged by the network PM on Monday. As there is no major impact, the next update in at 17:00 on 18/08
11:00 - MIM has set up a chat to gather additional details to classify the incidents under recovery or BAU. Next update at 17:00 on 15/08.
14/08:17:00 - We have advised Chirs Mcgrath to speak to Sophie H (Network PM) to identify a network engineer to start triaging the issue. Next update at 17:00 on 15/08</t>
    </r>
  </si>
  <si>
    <t xml:space="preserve">Chris Mcgrath </t>
  </si>
  <si>
    <t>INC249</t>
  </si>
  <si>
    <t xml:space="preserve">Stock position file from Outlet DC not sent to SAP HANA </t>
  </si>
  <si>
    <t>No immediate impact, Stock files will not be sent to SAP impacting the stock position reporting in the P6 reports in Sep. 
This requires fixing before the recovery of Demand &amp; Fulfilment flows.</t>
  </si>
  <si>
    <r>
      <rPr>
        <sz val="10"/>
        <color rgb="FF000000"/>
        <rFont val="Aptos Narrow"/>
        <family val="2"/>
        <scheme val="minor"/>
      </rPr>
      <t xml:space="preserve">19/08: The required permission to place file in the windows fileshare path was provided from linux end. Later in the BAU run around 23:50 the latest EOD file received from Outlet was successfully sent to SAPHANA via DS. No further issues reported.
15/08:The files were piling up in the cloud source location and MQFTE was unable to transfer them further because the associated windows server was unreachable and the host has alias name issue. It was fixed by wintel storage team. Currently there is a permission issue in the same host for MQFTE which is being fixed by the Cloud Frameworks team to resume the flow of files. </t>
    </r>
    <r>
      <rPr>
        <b/>
        <sz val="10"/>
        <color rgb="FF000000"/>
        <rFont val="Aptos Narrow"/>
        <family val="2"/>
        <scheme val="minor"/>
      </rPr>
      <t xml:space="preserve">Next update at 17:00, 19/08.
</t>
    </r>
    <r>
      <rPr>
        <sz val="10"/>
        <color rgb="FF000000"/>
        <rFont val="Aptos Narrow"/>
        <family val="2"/>
        <scheme val="minor"/>
      </rPr>
      <t xml:space="preserve">
14/08
17:15: There is a potential issue with the host name not resolving to the VM IP address. Need both Integration and Network team to work together. Next update at 17:00 on 15/08</t>
    </r>
  </si>
  <si>
    <t>Wintel &amp; AD</t>
  </si>
  <si>
    <t>Craig McCann</t>
  </si>
  <si>
    <t>INC250</t>
  </si>
  <si>
    <t>INC000090877976</t>
  </si>
  <si>
    <t>Travel money store colleagues unable to login to Xtris application on the honeywells across 480 Non Bureau stores.</t>
  </si>
  <si>
    <t xml:space="preserve">Store colleagues will be unable to provide currencies to customers who ordered Travel Money through Click &amp; Collect resulting in poor customer experience. </t>
  </si>
  <si>
    <t>16/08:
16:34 - Eurochange have reverted the network change by 15/08, 18:20, which caused the issue. Store validations completed and no further issues reported from both operational and tech desks. All system health checks remain stable. PIR and RCA will be performed on 19/08.
15/08
18:20 - The network change was reverted by Eurochange by 18:20. Store validations underway and we will resolve the incident by tomorrow afternoon. Next update at 16/08, 16:00
18:05 - Between 18:30 and 20:00, if the store has already prepared a order, with manual id verification, this will be handed over. However, if the order has not been packed, the customers will be refused to be handing the order. In addition, the travel money collection propostion has been moved to 16th Aug. Vendor Eurochange has confirmed that there was network change performed within their infrastructure and they are currently performing actions to fix the issue. Next update at 19:00
17:54 - Xtris is supported by Eurochange and they are currently looking at the issue. Also, we are checking if any network changes have caused the issue. Next update at 19:00</t>
  </si>
  <si>
    <t>Eurochange</t>
  </si>
  <si>
    <t>INC251</t>
  </si>
  <si>
    <t>800 products being sold with double discount on M&amp;S website across web and mobile apps.</t>
  </si>
  <si>
    <t>Loss of revenue due to double discount. A list of 84k line items were updated with promotional pricing over the last 4 days. Of the 84k, circa 11k were buyable on the website and of the 11k buyable line items 862 had available inventory. Full impact is therefore 862 line items (Approximately 200 products) which were showing a promotional price which was higher than intended.</t>
  </si>
  <si>
    <t>19/08:  
10:35 - Business confirmed that the number of impacted products were a handful and business has made the corrections now and the products do not show on the website now. Aadil confirmed that we need not wait for the nightly run and confirmed to resolve incident.
10:00 Some products still display red text due to a missed recovery step by the business team. The recovery will be performed again for the pending products, and the WCS nightly batch is expected to pick up the changes and update the website by tomorrow morning. As the impact has reduced, the incident priority has been downgraded to P3. Next update : 19/08 16:00
18/08: 
13:30 - Business Teams have emergency removed the promotion for Kidswear around 18/08 9:30 and was no confirmed as longer available at checkout. Brands had a slight issue with the emergency removal and was unavailable at checkout from around 12:11pm. The action to move impacted products lower down on the PLP to reduce the probability of customers seeing them was also completed.
The red text on promotion will automatically be removed following the nightly jobs this evening.
11:30 - Business Teams have performed an emergency removal of the promotion for Kidswear and are in the process of working on removal for the Brands Business Units (BU's). Once the emergency removals have completed, lines with the incorrect prices within these BU's will no longer be available at checkout.
Action currently in progress by Merchandising teams to order the impacted products, lower down in the Product Listing Pages (PLP) in order to make it less likely to be seen and purchased by customers.
SAP team are currently investigating examples provided of impacted products to understand what caused these items to double dip (Double discount). Next update: 14:00
10:00 - Discussions ongoing with business to decide on plan of actions to mitigate the impact. Potentially caused by a Brands sales promotion set up. Once business decisions are made, tech actions will be agreed</t>
  </si>
  <si>
    <t>18/08/2025 12:11:00</t>
  </si>
  <si>
    <t>Business activity - no change needed</t>
  </si>
  <si>
    <t>Business</t>
  </si>
  <si>
    <t>INC252</t>
  </si>
  <si>
    <t>Some Windows &amp; Linux servers are currently inaccessible impacting SCMS (Store Cash Management System) server and EIH (Enterprise Intelligence Hub)</t>
  </si>
  <si>
    <t>SCMS : Colleagues are unable to collate the cash transactions across all the stores to report the till loss information in the relevant reports.
EIH : Unable to record P&amp;L data.</t>
  </si>
  <si>
    <r>
      <t xml:space="preserve">26/08 - 16:30 - We have received the confirmation from Richmond that the the Linux, EIH servers are accessible since19th August. Hence we can proceed to resolve the incident.
19/08: The issue with the Linux Servers are fixed and EIH servers are now accessible. We are awaiting a validation statement from Richmond Gungon on the Windows server issue - although the server is accessible, it requires further effort from Local IDM. </t>
    </r>
    <r>
      <rPr>
        <b/>
        <sz val="10"/>
        <color rgb="FF000000"/>
        <rFont val="Aptos Narrow"/>
        <family val="2"/>
        <scheme val="minor"/>
      </rPr>
      <t xml:space="preserve">Next update at 16:00, 26/08
</t>
    </r>
    <r>
      <rPr>
        <sz val="10"/>
        <color rgb="FF000000"/>
        <rFont val="Aptos Narrow"/>
        <family val="2"/>
        <scheme val="minor"/>
      </rPr>
      <t>18/08: 
17:00 - The linux servers are currently being checked by Redhat and we are awaiting  a validation confirmation from the user for the windows server. Next update: 14:00, 19/08.
13:00 - There are three servers currently inaccessible - MSHSRMNSUKP0895, require Wintel Support and hlxp08hd035 and hlxp8hdm01 - requires Linux Support. Servers were inaccessible since 15/08.</t>
    </r>
  </si>
  <si>
    <t>Wintel &amp; Linux</t>
  </si>
  <si>
    <t>INC253</t>
  </si>
  <si>
    <t>INC000090879367</t>
  </si>
  <si>
    <t xml:space="preserve">Foods and FH&amp;B colleagues unable to access SRD (Space, Range &amp; Display) application through Blue Yonder Citrix URL </t>
  </si>
  <si>
    <r>
      <rPr>
        <b/>
        <sz val="10"/>
        <color rgb="FF000000"/>
        <rFont val="Aptos Narrow"/>
        <family val="2"/>
        <scheme val="minor"/>
      </rPr>
      <t>Finance Impact:</t>
    </r>
    <r>
      <rPr>
        <sz val="10"/>
        <color rgb="FF000000"/>
        <rFont val="Aptos Narrow"/>
        <family val="2"/>
        <scheme val="minor"/>
      </rPr>
      <t xml:space="preserve"> 140-200 man hours lost in Foods Department - Finance impact cannot be ascertained
70 Colleagues across Foods and FH&amp;B are unable to plan the space, range and display information impacting planograms and floor planning. Also, there is a requirement to complete the data alignment activity by tonight to be able to send the ranging info to Relex, if not met, this impacts Foods ordering &amp; allocation. SRD open access remains unaffected.</t>
    </r>
  </si>
  <si>
    <t>18/08
15:00 - There was a modification made to the network policy by Blue yonder responsible for managing the M&amp;S IP addresses at 12:17 which caused the issue. The changes were reverted by 14:47 to restore services. 
14:00 - M&amp;S Network team are currently triaging the Zscaler logs to identify the issue. Next update at 14:30.
13:25 - We have raised a case with Blue Yonder to investigate the issue. In parallel, we are engaging with Zscaler engineer to triage further on a MIM bridge. Next update at 14:30</t>
  </si>
  <si>
    <t>INC254</t>
  </si>
  <si>
    <t>SAP Basis team lost his privileged access when accessing SAP through Salina</t>
  </si>
  <si>
    <t xml:space="preserve">This impacts colleague's ability to deploy patches and support SAP functions. Workaround exists through wired connections plugged into the laptop through VLAN82. </t>
  </si>
  <si>
    <r>
      <rPr>
        <sz val="10"/>
        <color rgb="FF000000"/>
        <rFont val="Aptos Narrow"/>
        <family val="2"/>
        <scheme val="minor"/>
      </rPr>
      <t xml:space="preserve">21/09 : The colleague has confirmed tht the issue is resolved.
20/8: The policy was updated in the Colleague's laptop and we will receive another update by 21/08, 14:00 to confirm if this has resolved the issue. Next update at 16:00 on 21/08
19/08: 
16:45: The issue was caused by ZScaler ZPA profile assigned to the SAP engineer. Network team is going to remove him from the AD group for the ZScaler profile to see if this has any positive impact. Awaiting validation statement. </t>
    </r>
    <r>
      <rPr>
        <b/>
        <sz val="10"/>
        <color rgb="FF000000"/>
        <rFont val="Aptos Narrow"/>
        <family val="2"/>
        <scheme val="minor"/>
      </rPr>
      <t xml:space="preserve">Next update at 16:00, 20/08
</t>
    </r>
    <r>
      <rPr>
        <sz val="10"/>
        <color rgb="FF000000"/>
        <rFont val="Aptos Narrow"/>
        <family val="2"/>
        <scheme val="minor"/>
      </rPr>
      <t>11:10: Finance PM is arranging a network resource to triage the issue further. Next update at 17:00
18/08: 
17:00 : Network investigations are ongoing and we will receive another update by 14:00 on 19th Aug.
14:00: PM needs to check with the network team. Next update at 17:00.</t>
    </r>
  </si>
  <si>
    <t>Matt Bennett</t>
  </si>
  <si>
    <t>INC255</t>
  </si>
  <si>
    <t>Unable to allocate Stocks through Blue Yonder due to disabled- SAP Supply Chain Network routes for products at Sub-T level using UI5 screens.</t>
  </si>
  <si>
    <t>Essentially it was a webpage access into SAP to amend SCT (Supply Chain Type) on products, so it can be allocated correctly using Blue Yonder D&amp;F.  The page / access is called UI5. Without it stock allocation is getting impacted. Currently being done manually but impacting the large scale of stock
We have a circa 2.5K backlog now and obviously want to get as many in today without any failures</t>
  </si>
  <si>
    <r>
      <rPr>
        <sz val="10"/>
        <color rgb="FF000000"/>
        <rFont val="Aptos Narrow"/>
        <family val="2"/>
        <scheme val="minor"/>
      </rPr>
      <t xml:space="preserve">20/08 :
16:30 : The colleague has confirmed that the access is restored and the data upload is working as expected.
16:00 - After the change deployment, the colleague was not able to open the SAP UI5 tiles as the colleague was locked in the backend SAP ECC system. Once the colleague is unlocked, the issue will be fixed. However, we need confirmation from the colleague if the issue is resolved.  
19/08: The change was implemented successfully, however, this has not resolved the issue. Therefore, the teams are investigating further. </t>
    </r>
    <r>
      <rPr>
        <b/>
        <sz val="10"/>
        <color rgb="FF000000"/>
        <rFont val="Aptos Narrow"/>
        <family val="2"/>
        <scheme val="minor"/>
      </rPr>
      <t xml:space="preserve">Next update at 20/08, 17:00.
</t>
    </r>
    <r>
      <rPr>
        <sz val="10"/>
        <color rgb="FF000000"/>
        <rFont val="Aptos Narrow"/>
        <family val="2"/>
        <scheme val="minor"/>
      </rPr>
      <t>18/08
16:45: CHG2199 has been approved in the eCAB to Implement the solution of SAP note-3007182.  Change window: 18.08.25 17:00 - 19.08.25 17:00.
Next follow up: 19.08.25 17:00</t>
    </r>
  </si>
  <si>
    <t>CHG2199</t>
  </si>
  <si>
    <t>Nikesh Mistry</t>
  </si>
  <si>
    <t>x1</t>
  </si>
  <si>
    <t>INC256</t>
  </si>
  <si>
    <t>Order Drop on M&amp;S.com Website due to payment failure (order drops occurred between 21:29 – 21:32 &amp; 21:41 – 21:53)</t>
  </si>
  <si>
    <t>Loss of revenue impacting both Web &amp; Mobile App Channels.
Drop in card &amp; ApplePay payments
Customers trying to pay via card would have faced a decline response in checkout and asked to use a different payment method.
Some customers would have also experienced an increase in errors when attempting make payment and place order.</t>
  </si>
  <si>
    <t>22:57:  MIM resolved communication has been and incident has been marked a resolved.
22:15: Worldine (A third Party providing payment processing services to M&amp;S) informed that, they were experiencing a technical issue when processing Payments. 
The payment team investigated and found that the issues with worldline coincided with the timing of both order drops. Payments were taken offline (Held during the impacted period to be retried later when services with Worldline are back up), however, it was identified that a significant number of orders did not successfully have payment processed offline and this is the reason why there was a drop in orders. The issue was resolved at 21:53 with the minute-by-minute order count returning to normal volumes. Teams will follow up to understand the root cause from Worldline.
21:55: MIM bridge shared</t>
  </si>
  <si>
    <t>Aadil Kasmani</t>
  </si>
  <si>
    <t>INC257</t>
  </si>
  <si>
    <t>Some customer orders are stuck in “On its Way” status, with no accurate updates visible to customers or contact centre agents.</t>
  </si>
  <si>
    <t xml:space="preserve">Customers are unable to see accurate progress updates on order status, leading to poor customer experience. Contact centre colleagues also see the generic status “On Its Way”, preventing them from providing correct order information. Approx, 2400 orders are impacted so far. 
 </t>
  </si>
  <si>
    <r>
      <rPr>
        <sz val="10"/>
        <color rgb="FF000000"/>
        <rFont val="Aptos Narrow"/>
        <family val="2"/>
        <scheme val="minor"/>
      </rPr>
      <t xml:space="preserve">16:00 - IBI job for missing or damaged ran successfully as per schedule and email comms for were triggered without any issues. Stats from today’s scheduled run. 631 orders were marked as missing or damaged. 346 orders were reshipped to customer
11:05: Configuration e-fix for IBI (Intelligent booking-In) was deployed and confirmed that the eligible orders (~2.3K) were picked-up and processed successfully. Email comms triggered for the orders marked as missing or damaged. 839 orders were reshipped to customers and 1376 Orders were marked as missing or damaged. 
OMS team will continue to monitor IBI job to ensure the jobs execute as per schedule (today - 19/08) and performs the logic as expected.
</t>
    </r>
    <r>
      <rPr>
        <b/>
        <sz val="10"/>
        <color rgb="FF000000"/>
        <rFont val="Aptos Narrow"/>
        <family val="2"/>
        <scheme val="minor"/>
      </rPr>
      <t xml:space="preserve"> Next update: 16:00
</t>
    </r>
    <r>
      <rPr>
        <sz val="10"/>
        <color rgb="FF000000"/>
        <rFont val="Aptos Narrow"/>
        <family val="2"/>
        <scheme val="minor"/>
      </rPr>
      <t>10:17:  OMS team have now deployed the fix and currently the stuck orders are being replayed. Fetching more details on the fix and reiterated on raising a retro change to document the fix. Next update: 12:00
09:10 OMS team have a fix in place and implementation in progress . they will raise a retro change. Next update: 10:30, 19/08/2025</t>
    </r>
  </si>
  <si>
    <t>CHG2311</t>
  </si>
  <si>
    <t>INC258</t>
  </si>
  <si>
    <t>New FH&amp;B products were not available in CSSM impacting store operations</t>
  </si>
  <si>
    <t>Store colleagues were unable to perform store stock operations only for new FH&amp;B products - gap scan, counting resulting in inconvenience to colleagues.</t>
  </si>
  <si>
    <t>11:30 - As part of the incident, the reference data flow is still not enabled from SAP to CSSM which caused the issue. Workaround was performed - 
1)fetch the new product details from ES (enterprise services) to CSSM 
2)Price feed for these products were taken from POS to CSSM. This fixed ~10k products. However, further issues were identified, where the status of the new products had a 03 status - Not live status in SAP which is not compatible to CSSM logic. Another workaround was performed by updating the status of these products to 05 - Live which then allowed successful update of these products into CSSM.</t>
  </si>
  <si>
    <t xml:space="preserve">CSSM </t>
  </si>
  <si>
    <t>INC259</t>
  </si>
  <si>
    <t>CTA (Call to Action) link sent to customer emails to track and view returns is currently not working</t>
  </si>
  <si>
    <t>Customers are not able to track and view return via CTA (Call to Action) tracking link sent in the email.
Note: Customers can track their order returns on the website/app.</t>
  </si>
  <si>
    <t>19/08: 19:00 - All issues addressed, Sanity testing done and CTA link working as expected. Business confirmed to resolve.
16:50 - Deployment is in progress, there was some pipeline issue which is currently being fixed by the Returns team, Next update at 19:00
13:09 - Return Team have identified that when customers click on the CTA link, it should redirect to the "Sign in" page however, it is now coming up with an error. It is believed that the logic is not working due to some security changes performed a month back. A fix has been identified which will be implemented to restore services through a retro change. Next update at 17:00.</t>
  </si>
  <si>
    <t>Returns team</t>
  </si>
  <si>
    <t>INC260</t>
  </si>
  <si>
    <t>External ASNs not loaded into WMS across all FH&amp;B warehouses for a number of direct containers</t>
  </si>
  <si>
    <t>FH&amp;B warehouses including Donington are unable to receive the containers resulting in delays in booking into warehouses and send to stores.
Note: Manual Workaround exists to mitigate impact</t>
  </si>
  <si>
    <r>
      <t xml:space="preserve">17/09:
16:30: Most of the stock discrepency resulting in manual work around was caused by Blind Receiving  of PO. However going forward it will be dealt with by the swat team agreed as part of INC327 (P1). The SWAT team will carry out manual workarounds to prevent further discrepancies caused by incorrect inbound operations. Hence we have agreed with business to resolve the issue. 
16/09 -18:30 -BAU process of retriggering ASN being followed for any of the missing ASNs. Manual workaround being done as an exception.
Team are reviewing recovery and resolution plan to ensure root cause fix in place. Dependency on SAP and FB&amp;H teams. Warehouse Compliance team users will be provided access to BPM to update the weight and dimension in the interim.
Requirement for Power app solution being finalised.
Next update : 17/09/2025 17:30
15/09 -17:30 - BAU process of retriggering ASN being followed for any of the missing ASNs. Manual workaround being done as an exception. Team are reviewing recovery and resolution plan to ensure root cause fix in place. Dependency on SAP and FB&amp;H teams. Warehouse Compliance team users will be provided access to BPM to update the weight and dimension in the interim. Form for the supplier to capture the weight and dimension was found to be impractical for size complex strokes. Option of using Power app being explored.  </t>
    </r>
    <r>
      <rPr>
        <b/>
        <sz val="10"/>
        <color rgb="FF000000"/>
        <rFont val="Aptos Narrow"/>
        <family val="2"/>
        <scheme val="minor"/>
      </rPr>
      <t>Next update at 17:30 on 16/09.</t>
    </r>
    <r>
      <rPr>
        <sz val="10"/>
        <color rgb="FF000000"/>
        <rFont val="Aptos Narrow"/>
        <family val="2"/>
        <scheme val="minor"/>
      </rPr>
      <t xml:space="preserve">
13/09 - 1.	BAU process of retriggering ASN being followed for any of the missing ASNs. Manual workaround being done as an exception.
2.	Team are reviewing recovery and resolution plan to ensure root cause fix in place. Dependency on SAP and FB&amp;H teams. Warehouse Compliance team users will be provided access to BPM to update the weight and dimension in the interim.
	All warehouses now have access to SAP BPM.
Development of the Form for the Suppliers to capture weight and dimension is completed. Planned for testing and go live with some of the suppliers next week. [Next update at 14/09, 17:30]
12/09 - ASNs from Editrack is loading into WMS without manual intervention. BAU process of retriggering ASN being followed for any of the missing ASNs.Team are reviewing recovery and resolution plan to ensure root cause fix in place. Dependency on SAP and FB&amp;H teams. Warehouse Compliance team users will be provided access to BPM to update the weight and dimension in the interim. All warehouses now have access to SAP BPM. Development of the Form for the Suppliers to capture weight and dimension is completed. Planned for testing and go live with some of the suppliers next week. </t>
    </r>
    <r>
      <rPr>
        <b/>
        <sz val="10"/>
        <color rgb="FF000000"/>
        <rFont val="Aptos Narrow"/>
        <family val="2"/>
        <scheme val="minor"/>
      </rPr>
      <t>Next update at 17:30, 13/09</t>
    </r>
    <r>
      <rPr>
        <sz val="10"/>
        <color rgb="FF000000"/>
        <rFont val="Aptos Narrow"/>
        <family val="2"/>
        <scheme val="minor"/>
      </rPr>
      <t xml:space="preserve">
11/09 - ASNs from Editrack is loading into WMS without manual intervention. BAU process of retriggering ASN being followed for any of the missing ASNs.
 Team are reviewing recovery and resolution plan to ensure root cause fix in place. Dependency on SAP and FB&amp;H teams. Warehouse Compliance team users will be provided access to BPM to update the weight and dimension in the interim.
After the Network change, Donington, Bradford, Stoke, Welham and Hemel can access BPM on the laptop on Salina.
Swindon and Thorncliffe will be rolled out next.
 Hemel : External ASN - 2 containers are pending
Internal ASN - No outstanding ASN. URNs are on hold in WMS because of Pricing updates still being done.</t>
    </r>
    <r>
      <rPr>
        <b/>
        <sz val="10"/>
        <color rgb="FF000000"/>
        <rFont val="Aptos Narrow"/>
        <family val="2"/>
        <scheme val="minor"/>
      </rPr>
      <t xml:space="preserve">
</t>
    </r>
    <r>
      <rPr>
        <sz val="10"/>
        <color rgb="FF000000"/>
        <rFont val="Aptos Narrow"/>
        <family val="2"/>
        <scheme val="minor"/>
      </rPr>
      <t xml:space="preserve">10/09 - 17:31 - ASNs from Editrack is loading into WMS without manual intervention. BAU process of retriggering ASN being followed for any of the missing ASNs.
Updating the Article Master data on SAP and triggering to downstream systems is ongoing. Article update is retriggered from SAP on a need basis. Team are reviewing recovery and resolution plan to ensure root cause fix in place. Dependency on SAP and FB&amp;H teams. Warehouse Compliance team users will be provided access to BPM to update the weight and dimension in the interim. Stoke still cannot access BPM either on desktop or laptop. Further investigation in progress. Access to BPM for Hemel team being prioritised </t>
    </r>
    <r>
      <rPr>
        <b/>
        <sz val="10"/>
        <color rgb="FF000000"/>
        <rFont val="Aptos Narrow"/>
        <family val="2"/>
        <scheme val="minor"/>
      </rPr>
      <t xml:space="preserve">Next Update : 11/09/2025 19:00
</t>
    </r>
    <r>
      <rPr>
        <sz val="10"/>
        <color rgb="FF000000"/>
        <rFont val="Aptos Narrow"/>
        <family val="2"/>
        <scheme val="minor"/>
      </rPr>
      <t xml:space="preserve">
09/09:
1. Manual workaround being done to ensure ASNs are available for Sea freight, Air freight and DDP containers in WMS for Ops to receive stock as an exception. ASNs from Editrack is loading into WMS without manual intervention.
2. Updating the Article Master data on SAP and triggering to downstream systems is ongoing. Article update is still being worked on by the Compliance team. 
3. Teams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with Stoke planned for tomorrow. 
</t>
    </r>
    <r>
      <rPr>
        <b/>
        <sz val="10"/>
        <color rgb="FF000000"/>
        <rFont val="Aptos Narrow"/>
        <family val="2"/>
        <scheme val="minor"/>
      </rPr>
      <t xml:space="preserve">[Next update at 10/09 17:30]
</t>
    </r>
    <r>
      <rPr>
        <sz val="10"/>
        <color rgb="FF000000"/>
        <rFont val="Aptos Narrow"/>
        <family val="2"/>
        <scheme val="minor"/>
      </rPr>
      <t xml:space="preserve">
08/09:
1. Manual workaround being done to ensure ASNs are available for Sea freight, Air freight and DDP containers in WMS for Ops to receive stock as an exception.
        ASNs from Editrack is loading into WMS without manual intervention.
2. Updating the Article Master data on SAP and triggering to downstream systems is ongoing. Article update is still being worked on by the Compliance team. 
3. Teams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with Stoke planned for tomorrow. 
</t>
    </r>
    <r>
      <rPr>
        <b/>
        <sz val="10"/>
        <color rgb="FF000000"/>
        <rFont val="Aptos Narrow"/>
        <family val="2"/>
        <scheme val="minor"/>
      </rPr>
      <t xml:space="preserve">[Next update at 09/09 17:30]
</t>
    </r>
    <r>
      <rPr>
        <sz val="10"/>
        <color rgb="FF000000"/>
        <rFont val="Aptos Narrow"/>
        <family val="2"/>
        <scheme val="minor"/>
      </rPr>
      <t xml:space="preserve">
07/09:
1. Manual workaround being done to ensure ASNs are available for Sea freight, Air freight and DDP containers in WMS for Ops to receive stock as an exception.
ASNs from Editrack is loading into WMS without manual intervention.
2. Updating the Article Master data on SAP and triggering to downstream systems is ongoing.
166 articles which needs weight and dimension to be updated in SAP will be done tomorrow.
3. Team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was done with Welham Green users. Users were able to access BPM on the laptop on Salina. They were not able to log into BPM from the desktops. This is being investigated.
It will be rolled out to other DCs next week once the desktop issue is sorted.
Next update : 08/09/2025 17:30
06/09: 
1. Manual workaround ongoing to ensure ASNs are available for Sea freight, Air freight and DDP containers in WMS for Ops to receive stock.
2. Updating the Article Master data on SAP and triggering to downstream systems is ongoing.
All containers planned for Donington, Bradford and Hemel till 30th Sept which did not have ASN in WMS was identified.
3555 UPCs for the above list of containers did not have the article details in Editrack
3389 has been retriggered out of SAP. The rest need the weight and dimension to be updated by the user.
New ASN created for these containers will now flow to WMS without manual intervention.
3. Team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was done with Welham Green users. Users were able to access BPM on the laptop on Salina. They were not able to log into BPM from the desktops. This is being investigated.
It will be rolled out to other DCs next week once the desktop issue is sorted. </t>
    </r>
    <r>
      <rPr>
        <b/>
        <sz val="10"/>
        <color rgb="FF000000"/>
        <rFont val="Aptos Narrow"/>
        <family val="2"/>
        <scheme val="minor"/>
      </rPr>
      <t xml:space="preserve">Next Update: 07/09/2025 17:30
</t>
    </r>
    <r>
      <rPr>
        <sz val="10"/>
        <color rgb="FF000000"/>
        <rFont val="Aptos Narrow"/>
        <family val="2"/>
        <scheme val="minor"/>
      </rPr>
      <t xml:space="preserve">05/09: Manual workarounds are still in place to ensure ASNs are available for Sea freight, Air freight, and DDP containers in WMS so that operations can receive stock.
Article Master data updates in SAP are ongoing and being pushed to downstream systems.
Missing weights and dimensions from International Hubs have been retriggered from SAP.
Next Update: 06/09/2025 17:30
04/09: 
18:10 - Manual workaround ongoing to ensure ASNs are available for Sea freight, Air freight and DDP containers in WMS for Ops to receive stock. Updating the Article Master data on SAP and triggering to downstream systems is ongoing. Approx. 216k updates to be completed. All of 216K updates has been triggered out of SAP to the downstream system. 
Team are reviewing recovery and resolution plan to ensure root cause fix in place. Dependency on SAP and FB&amp;H teams. Warehouse Compliance team users will be provided access to BPM to update the weight and dimension in the interim. Change Request CHG2721 is being presented to CAB tomorrow morning. Welham Green will be implemented first with people being present on site to check. </t>
    </r>
    <r>
      <rPr>
        <b/>
        <sz val="10"/>
        <color rgb="FF000000"/>
        <rFont val="Aptos Narrow"/>
        <family val="2"/>
        <scheme val="minor"/>
      </rPr>
      <t xml:space="preserve">Next update : 05/09/2025 17:30
</t>
    </r>
    <r>
      <rPr>
        <sz val="10"/>
        <color rgb="FF000000"/>
        <rFont val="Aptos Narrow"/>
        <family val="2"/>
        <scheme val="minor"/>
      </rPr>
      <t xml:space="preserve">03/09: 
17:00 - Manual workaround ongoing to ensure ASNs are available for Sea freight, Air freight and DDP containers in WMS for Ops to receive stock. Updating the Article Master data on SAP and triggering to downstream systems is ongoing. Approx. 216k updates to be completed. Team are reviewing recovery and resolution plan to ensure root cause fix in place. Dependency on SAP and FB&amp;H teams. Warehouse Compliance team users will be provided access to BPM to update the weight and dimension in the interim.
Change Request CHG2721 is being raised to whitelist the URLs for all the warehouses.
Welham Green will be implemented first with people being present on site to check. </t>
    </r>
    <r>
      <rPr>
        <b/>
        <sz val="10"/>
        <color rgb="FF000000"/>
        <rFont val="Aptos Narrow"/>
        <family val="2"/>
        <scheme val="minor"/>
      </rPr>
      <t xml:space="preserve">Next update : 04/09/2025 17:30
</t>
    </r>
    <r>
      <rPr>
        <sz val="10"/>
        <color rgb="FF000000"/>
        <rFont val="Aptos Narrow"/>
        <family val="2"/>
        <scheme val="minor"/>
      </rPr>
      <t xml:space="preserve">
02/09: 
1745 - Manual workaround ongoing to ensure ASNs are available for Sea freight, Air freight and DDP containers in WMS for Ops to receive stock. Updating the Article Master data on SAP and triggering to downstream systems is ongoing. Approx. 216k updates to be completed. The team is reviewing recovery and resolution plan to ensure root cause fix in place. Dependency on SAP and FB&amp;H teams. Warehouse Compliance team users will be provided access to BPM to update the weight and dimension in the interim. A solution has been found to implement BPM on desktops and has been tested in Donington. CR being raised to get the URLs whitelisted for other warehouses. 
</t>
    </r>
    <r>
      <rPr>
        <b/>
        <sz val="10"/>
        <color rgb="FF000000"/>
        <rFont val="Aptos Narrow"/>
        <family val="2"/>
        <scheme val="minor"/>
      </rPr>
      <t xml:space="preserve">Next update : 03/09/2025 17:30
</t>
    </r>
    <r>
      <rPr>
        <sz val="10"/>
        <color rgb="FF000000"/>
        <rFont val="Aptos Narrow"/>
        <family val="2"/>
        <scheme val="minor"/>
      </rPr>
      <t xml:space="preserve">
01/09: 
18:30 - Manual workaround ongoing to ensure ASNs are available for Sea freight, Air freight and DDP containers in WMS for Ops to receive stock. Updating the Article Master data on SAP is ongoing. Approx. 183k updates to be completed. Team are reviewing recovery and resolution plan to ensure root cause fix in place. Dependency on SAP and FB&amp;H teams. Warehouse Compliance team users will be provided access to BPM to update the weight and dimension in the interim.
Laptops are being built to be sent to the warehouses.Next update : </t>
    </r>
    <r>
      <rPr>
        <b/>
        <sz val="10"/>
        <color rgb="FF000000"/>
        <rFont val="Aptos Narrow"/>
        <family val="2"/>
        <scheme val="minor"/>
      </rPr>
      <t xml:space="preserve">02/09/2025 17:30
</t>
    </r>
    <r>
      <rPr>
        <sz val="10"/>
        <color rgb="FF000000"/>
        <rFont val="Aptos Narrow"/>
        <family val="2"/>
        <scheme val="minor"/>
      </rPr>
      <t xml:space="preserve">31/08 - Manual workaround ongoing to ensure ASNs are available for Sea freight, Air freight and DDP containers in WMS for Ops to receive stock.
Updating the Article Master data on SAP is ongoing. Approx. 186k updates to be completed.
Loading into SAP and sending of 20K articles on I016 to downstream systems completed today.
Dept/Stroke/UPC details for 88 priority containers has been extracted. Missing dimension and weight for these UPCs will be loaded into SAP starting Monday.
Team are reviewing recovery and resolution plan to ensure root cause fix in place. Dependency on SAP and FB&amp;H teams. Warehouse Compliance team users will be provided access to BPM to update the weight and dimension in the interim.
Zscaler cannot be installed on desktops. Plan to move them to SRAS on Monday. Alternative option of providing laptops to the users is also being worked on. </t>
    </r>
    <r>
      <rPr>
        <b/>
        <sz val="10"/>
        <color rgb="FF000000"/>
        <rFont val="Aptos Narrow"/>
        <family val="2"/>
        <scheme val="minor"/>
      </rPr>
      <t xml:space="preserve">Next update at 20:30, 01/09
</t>
    </r>
    <r>
      <rPr>
        <sz val="10"/>
        <color rgb="FF000000"/>
        <rFont val="Aptos Narrow"/>
        <family val="2"/>
        <scheme val="minor"/>
      </rPr>
      <t>30/08 - Manual workaround ongoing to ensure ASNs are available for Sea freight, Air freight and DDP containers in WMS for Ops to receive stock.
Updating the Article Master data on SAP is ongoing. Approx. 186k updates to be completed.
Loading into SAP and sending of 20K articles on I016 to downstream systems completed today.
Team are reviewing recovery and resolution plan to ensure root cause fix in place. Dependency on SAP and FB&amp;H teams. Warehouse Compliance team users will be provided access to BPM to update the weight and dimension in the interim.
Zscaler cannot be installed on desktops. Plan to move them to SRAS on Monday. Alternative option of providing laptops to the users is also being worked on.</t>
    </r>
    <r>
      <rPr>
        <b/>
        <sz val="10"/>
        <color rgb="FF000000"/>
        <rFont val="Aptos Narrow"/>
        <family val="2"/>
        <scheme val="minor"/>
      </rPr>
      <t xml:space="preserve"> Next update at 17:00, 01/09.
</t>
    </r>
    <r>
      <rPr>
        <sz val="10"/>
        <color rgb="FF000000"/>
        <rFont val="Aptos Narrow"/>
        <family val="2"/>
        <scheme val="minor"/>
      </rPr>
      <t>29/08: 17:30 - 
Manual workaround ongoing to ensure ASNs are available for Sea freight, Air freight and DDP containers in WMS for Ops to receive stock.
Updating the Article Master data on SAP is ongoing. Approx. 186k updates to be completed.
Loading into SAP and sending of 20K articles on I016 to downstream systems completed today.
Loading of 31K article updates in SAP in progress
Team are reviewing recovery and resolution plan to ensure root cause fix in place. Dependency on SAP and FB&amp;H teams. Warehouse Compliance team users will be provided access to BPM to update the weight and dimension in the interim.
Zscaler cannot be installed on desktops. Plan to move them to SRAS on Monday. Alternative option of providing laptops to the users is also being worked on.
Hemel - 1 trailer resolved. 800 URNs which were in hold status has been resolved post Sale order and pricing trigger. Work ongoing on the other 600 URNs which are on hold.
Next update : 01/09/2025 17:30
28/08 17:30 - Manual workaround ongoing to ensure ASNs are available for Sea freight, Air freight and DDP containers in WMS for Ops to receive stock.
Updating the Article Master data on SAP is ongoing. Approx. 150k updates to be completed.
Article prioritization by Department done today. The Dimension and weight update for circa 60K articles will be completed today.Work underway to send 20K articles on I016 to downstream systems today
Team are reviewing recovery and resolution plan to ensure root cause fix in place. Dependency on SAP and FB&amp;H teams.One of the user in Welham Green who has M&amp;S laptop and Zscaler installed can access SAP BPM. The desktops and laptops in the warehouses are not managed via InTune and appear to be managed by local DC IT contacts. Looking at options to install Zscaler on these devices
2 more containers reported by Hemel has been fixed. Work underway on the other 7.</t>
    </r>
    <r>
      <rPr>
        <b/>
        <sz val="10"/>
        <color rgb="FF000000"/>
        <rFont val="Aptos Narrow"/>
        <family val="2"/>
        <scheme val="minor"/>
      </rPr>
      <t xml:space="preserve"> Next Update 29/08/2025 17:30
</t>
    </r>
    <r>
      <rPr>
        <sz val="10"/>
        <color rgb="FF000000"/>
        <rFont val="Aptos Narrow"/>
        <family val="2"/>
        <scheme val="minor"/>
      </rPr>
      <t xml:space="preserve">27/08: 15:30 - 1.	Manual workaround ongoing to ensure ASNs are available in WMS for Ops to receive stock. Check for DDP and air freight trailers included along with Sea freight.
2.Updating the Article Master data on SAP is ongoing. Approx. 150k updates to be completed.
•	714 articles which has Dims and Weights matched between SAP and WMS will be triggered today
•	Identification of articles for which an approximate weight can be updated is underway
3. Team are reviewing recovery and resolution plan to ensure root cause fix in place. Dependency on SAP and FB&amp;H teams.
•	SAP BPM access has been provided to Compliance team users of 3 warehouses who can update the Dims and Weights as a short term solution
4. 2 of the 11 containers reported by Hemel has been fixed. Work underway on the other 9. Next update : 28/08/2025 16:30
26/08: Manual workaround ongoing to ensure ASNs are available in WMS for Ops to receive stock.  (Extract the ASN from Editract, convert ASN and manually load into WMS). The main focus is to ensure the Site is receiveing the stock using ASN information in WMS to mitigate the impact to site inbound operation.  150K singles was received on CD against the planned of 300k  singles for 25/08( the value combines both internal  &amp; external ASN information) and it was processed by performing manually workaround the volume is low due different mechanical issue at the site. As part of recovery the actual issue with external ASN,  We are working on updating the Article master data in Editrack as an interim fix, as the complete article master data is not interfaced into Editrack there are around 150K article master information to be interfaced. 
</t>
    </r>
    <r>
      <rPr>
        <b/>
        <sz val="10"/>
        <color rgb="FF000000"/>
        <rFont val="Aptos Narrow"/>
        <family val="2"/>
        <scheme val="minor"/>
      </rPr>
      <t xml:space="preserve">[Next update at 27/08 16:30]
</t>
    </r>
    <r>
      <rPr>
        <sz val="10"/>
        <color rgb="FF000000"/>
        <rFont val="Aptos Narrow"/>
        <family val="2"/>
        <scheme val="minor"/>
      </rPr>
      <t xml:space="preserve">
25/08: 
17:20 - Manual workaround ongoing to ensure ASNs are available in WMS for Ops to receive stock. Updating the Article Master data on SAP is ongoing. Approx.150k updates to be completed. Team are reviewing recovery and resolution plan to ensure root cause fix in place. Dependency on SAP and FB&amp;H teams. </t>
    </r>
    <r>
      <rPr>
        <b/>
        <sz val="10"/>
        <color rgb="FF000000"/>
        <rFont val="Aptos Narrow"/>
        <family val="2"/>
        <scheme val="minor"/>
      </rPr>
      <t xml:space="preserve">Next update at 16:30, 26/08.
</t>
    </r>
    <r>
      <rPr>
        <sz val="10"/>
        <color rgb="FF000000"/>
        <rFont val="Aptos Narrow"/>
        <family val="2"/>
        <scheme val="minor"/>
      </rPr>
      <t xml:space="preserve">
22/08 : Manual workaround ongoing to ensure ASNs are available in WMS for Ops to receive stock.  Updating the Article Master data on SAP has  commenced. Approx. 100k updates to be completed. Team are reviewing recovery and resolution plan to ensure root cause fix in place. Dependency on SAP and FB&amp;H teams. Next update at 17:00, 25/08.
21/08 : Manual workaround ongoing to ensure ASNs are available in WMS for Ops to receive stock. 176 containers validated and made available to Ops. Updating the Article Master data on SAP has started. 10K articles has been retriggered from SAP today. The details to get access to SAP BPM for the Warehouse operatives is still in progress.</t>
    </r>
    <r>
      <rPr>
        <b/>
        <sz val="10"/>
        <color rgb="FF000000"/>
        <rFont val="Aptos Narrow"/>
        <family val="2"/>
        <scheme val="minor"/>
      </rPr>
      <t xml:space="preserve"> </t>
    </r>
    <r>
      <rPr>
        <sz val="10"/>
        <color rgb="FF000000"/>
        <rFont val="Aptos Narrow"/>
        <family val="2"/>
        <scheme val="minor"/>
      </rPr>
      <t xml:space="preserve">Next update at 17:00, 25/08.
20/08: Manual workaround ongoing to ensure ASNs are available in WMS for Ops to receive stock. 180 containers validated and made available to Ops.
Updating the Article Master data on SAP has started and the initial batch of 1K articles has been sent to Editrack and has been successfully processed. Plan is to send 4K articles today. Plan being put in place to provide SAP BPM access to the warehouse Compliance team who can update the Product dimensions in the short term. Next update at 17:00, 22/08.
19/08: There is an issue with Editrack in sending article info for ASNs, as the articles sent from SAP to Editrack have not been filtered out due to missing unit of measurements. Below is the plan of action: 
</t>
    </r>
    <r>
      <rPr>
        <b/>
        <sz val="10"/>
        <color rgb="FF000000"/>
        <rFont val="Aptos Narrow"/>
        <family val="2"/>
        <scheme val="minor"/>
      </rPr>
      <t>1. Short term</t>
    </r>
    <r>
      <rPr>
        <sz val="10"/>
        <color rgb="FF000000"/>
        <rFont val="Aptos Narrow"/>
        <family val="2"/>
        <scheme val="minor"/>
      </rPr>
      <t xml:space="preserve"> - Manual workaround by manually extracting the ASNs out of Editrack and converting in the correct format followed by loading into WMS. In addition, Ops are also required to update the Book to warehouse in Editrack in advance. 
</t>
    </r>
    <r>
      <rPr>
        <b/>
        <sz val="10"/>
        <color rgb="FF000000"/>
        <rFont val="Aptos Narrow"/>
        <family val="2"/>
        <scheme val="minor"/>
      </rPr>
      <t xml:space="preserve">2. Long term - </t>
    </r>
    <r>
      <rPr>
        <sz val="10"/>
        <color rgb="FF000000"/>
        <rFont val="Aptos Narrow"/>
        <family val="2"/>
        <scheme val="minor"/>
      </rPr>
      <t xml:space="preserve">The article details are being updated directly in SAP, there is a plan to send the data in bulk (10k a day) out of ~150k in total to all the downstream systems. 
3. Permanent fix - The fix is to recover SAP BPM where suppliers can amend the product dimension to allow the sync of the articles data across the systems.  </t>
    </r>
    <r>
      <rPr>
        <b/>
        <sz val="10"/>
        <color rgb="FF000000"/>
        <rFont val="Aptos Narrow"/>
        <family val="2"/>
        <scheme val="minor"/>
      </rPr>
      <t>Next update at 16:00, 20/08</t>
    </r>
  </si>
  <si>
    <t>Nagananda Shivaswamy</t>
  </si>
  <si>
    <t>INC261</t>
  </si>
  <si>
    <t>Internal ASNs - Systematic ASNs not flowing and failing in SAP.</t>
  </si>
  <si>
    <t>Inbound processing across all FH&amp;B warehouses including Donington is impacted and adding lot of manual works in blind receiving. This is impacting order fulfilment.
Note: Manual Workaround exists to mitigate impact</t>
  </si>
  <si>
    <r>
      <t xml:space="preserve">17/09: Most of the stock discrepency resulting in manual work around was caused by Blind Receiving  of PO. However going forward it will be dealt with by the swat team agreed as part of INC327 (P1). The SWAT team will carry out manual workarounds to prevent further discrepancies caused by incorrect inbound operations. Hence we have agreed with business to resolve the issue.
16/09 -18:30 -BAU process of retriggering ASN being followed for any of the missing ASNs. Manual workaround being done as an exception.
Team are reviewing recovery and resolution plan to ensure root cause fix in place. Dependency on SAP and FB&amp;H teams. Warehouse Compliance team users will be provided access to BPM to update the weight and dimension in the interim.
Requirement for Power app solution being finalised.
Next update : 17/09/2025 17:30
15/09 -17:30 - BAU process of retriggering ASN being followed for any of the missing ASNs. Manual workaround being done as an exception. Team are reviewing recovery and resolution plan to ensure root cause fix in place. Dependency on SAP and FB&amp;H teams. Warehouse Compliance team users will be provided access to BPM to update the weight and dimension in the interim. Form for the supplier to capture the weight and dimension was found to be impractical for size complex strokes. Option of using Power app being explored.  </t>
    </r>
    <r>
      <rPr>
        <b/>
        <sz val="10"/>
        <color rgb="FF000000"/>
        <rFont val="Arial"/>
        <family val="2"/>
      </rPr>
      <t>Next update at 17:30 on 16/09.</t>
    </r>
    <r>
      <rPr>
        <sz val="10"/>
        <color rgb="FF000000"/>
        <rFont val="Arial"/>
        <family val="2"/>
      </rPr>
      <t xml:space="preserve">
13/09 - UK DC Internal ASN : Hyde Park URNs are hold due to MAP missing for article. The trailers are being cleared once ICT update the MAP on SAP.
[Next update at 14/09, 17:30]
12/09 - UK DC Internal ASN : Hyde Park URNs are hold due to MAP missing for article. The trailers are being cleared once ICT update the MAP on SAP. next update at 17:30, 13/09
11/09 - Internal ASN - No outstanding ASN. URNs are on hold in WMS because of Pricing updates still being done.
UK DC Internal ASN : Hyde Park URNs are hold due to MAP missing for article. Aligning with ICT team to update and maintain accordingly. As a short term solution - aligning with D&amp;F team to identify the list of article going into Hyde Park and align with ICT team to maintain MAP for those articles.
 Next update : 12/09/2025 17:30
10/09 - 17:30 - ASNs from Editrack is loading into WMS without manual intervention. BAU process of retriggering ASN being followed for any of the missing ASNs.
Updating the Article Master data on SAP and triggering to downstream systems is ongoing. Article update is retriggered from SAP on a need basis. Team are reviewing recovery and resolution plan to ensure root cause fix in place. Dependency on SAP and FB&amp;H teams. Warehouse Compliance team users will be provided access to BPM to update the weight and dimension in the interim. Stoke still cannot access BPM either on desktop or laptop. Further investigation in progress. Access to BPM for Hemel team being prioritised </t>
    </r>
    <r>
      <rPr>
        <b/>
        <sz val="10"/>
        <color rgb="FF000000"/>
        <rFont val="Arial"/>
        <family val="2"/>
      </rPr>
      <t xml:space="preserve">Next Update : 11/09/2025 19:00
</t>
    </r>
    <r>
      <rPr>
        <sz val="10"/>
        <color rgb="FF000000"/>
        <rFont val="Arial"/>
        <family val="2"/>
      </rPr>
      <t xml:space="preserve">09/09:
1. Manual workaround being done to ensure ASNs are available for Sea freight, Air freight and DDP containers in WMS for Ops to receive stock as an exception. ASNs from Editrack is loading into WMS without manual intervention.
2. Updating the Article Master data on SAP and triggering to downstream systems is ongoing. Article update is still being worked on by the Compliance team. 
3. Teams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with Stoke planned for tomorrow. 
</t>
    </r>
    <r>
      <rPr>
        <b/>
        <sz val="10"/>
        <color rgb="FF000000"/>
        <rFont val="Arial"/>
        <family val="2"/>
      </rPr>
      <t xml:space="preserve">[Next update at 10/09 17:30]
</t>
    </r>
    <r>
      <rPr>
        <sz val="10"/>
        <color rgb="FF000000"/>
        <rFont val="Arial"/>
        <family val="2"/>
      </rPr>
      <t xml:space="preserve">
08/09:
1. Manual workaround being done to ensure ASNs are available for Sea freight, Air freight and DDP containers in WMS for Ops to receive stock as an exception.
        ASNs from Editrack is loading into WMS without manual intervention.
2. Updating the Article Master data on SAP and triggering to downstream systems is ongoing. Article update is still being worked on by the Compliance team. 
3. Teams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with Stoke planned for tomorrow. 
</t>
    </r>
    <r>
      <rPr>
        <b/>
        <sz val="10"/>
        <color rgb="FF000000"/>
        <rFont val="Arial"/>
        <family val="2"/>
      </rPr>
      <t xml:space="preserve">[Next update at 09/09 17:30]
</t>
    </r>
    <r>
      <rPr>
        <sz val="10"/>
        <color rgb="FF000000"/>
        <rFont val="Arial"/>
        <family val="2"/>
      </rPr>
      <t xml:space="preserve">
07/09:
1. Manual workaround being done to ensure ASNs are available for Sea freight, Air freight and DDP containers in WMS for Ops to receive stock as an exception.
ASNs from Editrack is loading into WMS without manual intervention.
2. Updating the Article Master data on SAP and triggering to downstream systems is ongoing.
166 articles which needs weight and dimension to be updated in SAP will be done tomorrow.
3. Team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was done with Welham Green users. Users were able to access BPM on the laptop on Salina. They were not able to log into BPM from the desktops. This is being investigated.
It will be rolled out to other DCs next week once the desktop issue is sorted.
</t>
    </r>
    <r>
      <rPr>
        <b/>
        <sz val="10"/>
        <color rgb="FF000000"/>
        <rFont val="Arial"/>
        <family val="2"/>
      </rPr>
      <t xml:space="preserve">Next update : 08/09/2025 17:30
</t>
    </r>
    <r>
      <rPr>
        <sz val="10"/>
        <color rgb="FF000000"/>
        <rFont val="Arial"/>
        <family val="2"/>
      </rPr>
      <t xml:space="preserve">
06/09: 
1. Manual workaround ongoing to ensure ASNs are available for Sea freight, Air freight and DDP containers in WMS for Ops to receive stock.
2. Updating the Article Master data on SAP and triggering to downstream systems is ongoing.
All containers planned for Donington, Bradford and Hemel till 30th Sept which did not have ASN in WMS was identified.
3555 UPCs for the above list of containers did not have the article details in Editrack
3389 has been retriggered out of SAP. The rest need the weight and dimension to be updated by the user.
New ASN created for these containers will now flow to WMS without manual intervention.
3. Team are reviewing recovery and resolution plan to ensure root cause fix in place. Dependency on SAP and FB&amp;H teams. Warehouse Compliance team users will be provided access to BPM to update the weight and dimension in the interim.
Change Request CHG2721 has been implemented by the Network team.
Testing was done with Welham Green users. Users were able to access BPM on the laptop on Salina. They were not able to log into BPM from the desktops. This is being investigated.
It will be rolled out to other DCs next week once the desktop issue is sorted. </t>
    </r>
    <r>
      <rPr>
        <b/>
        <sz val="10"/>
        <color rgb="FF000000"/>
        <rFont val="Arial"/>
        <family val="2"/>
      </rPr>
      <t xml:space="preserve">Next Update: 07/09/2025 17:30
</t>
    </r>
    <r>
      <rPr>
        <sz val="10"/>
        <color rgb="FF000000"/>
        <rFont val="Arial"/>
        <family val="2"/>
      </rPr>
      <t xml:space="preserve">
05/09: Manual workarounds are still in place to ensure ASNs are available for Sea freight, Air freight, and DDP containers in WMS so that operations can receive stock.
Article Master data updates in SAP are ongoing and being pushed to downstream systems.
Missing weights and dimensions from International Hubs have been retriggered from SAP.
Next Update: 06/09/2025 17:30
04/09
18:10 - Manual workaround ongoing to ensure ASNs are available for Sea freight, Air freight and DDP containers in WMS for Ops to receive stock. Updating the Article Master data on SAP and triggering to downstream systems is ongoing. Approx. 216k updates to be completed. All of 216K updates has been triggered out of SAP to the downstream system. 
Team are reviewing recovery and resolution plan to ensure root cause fix in place. Dependency on SAP and FB&amp;H teams. Warehouse Compliance team users will be provided access to BPM to update the weight and dimension in the interim. Change Request CHG2721 is being presented to CAB tomorrow morning. Welham Green will be implemented first with people being present on site to check. </t>
    </r>
    <r>
      <rPr>
        <b/>
        <sz val="10"/>
        <color rgb="FF000000"/>
        <rFont val="Arial"/>
        <family val="2"/>
      </rPr>
      <t xml:space="preserve">Next update : 05/09/2025 17:30
</t>
    </r>
    <r>
      <rPr>
        <sz val="10"/>
        <color rgb="FF000000"/>
        <rFont val="Arial"/>
        <family val="2"/>
      </rPr>
      <t>03/09: 
17:00 - Manual workaround ongoing to ensure ASNs are available for Sea freight, Air freight and DDP containers in WMS for Ops to receive stock. Updating the Article Master data on SAP and triggering to downstream systems is ongoing. Approx. 216k updates to be completed. Team are reviewing recovery and resolution plan to ensure root cause fix in place. Dependency on SAP and FB&amp;H teams. Warehouse Compliance team users will be provided access to BPM to update the weight and dimension in the interim.
Change Request CHG2721 is being raised to whitelist the URLs for all the warehouses.
Welham Green will be implemented first with people being present on site to check.</t>
    </r>
    <r>
      <rPr>
        <b/>
        <sz val="10"/>
        <color rgb="FF000000"/>
        <rFont val="Arial"/>
        <family val="2"/>
      </rPr>
      <t xml:space="preserve"> Next update : 04/09/2025 17:30
</t>
    </r>
    <r>
      <rPr>
        <sz val="10"/>
        <color rgb="FF000000"/>
        <rFont val="Arial"/>
        <family val="2"/>
      </rPr>
      <t xml:space="preserve">02/09: 
1745 - Manual workaround ongoing to ensure ASNs are available for Sea freight, Air freight and DDP containers in WMS for Ops to receive stock. Updating the Article Master data on SAP and triggering to downstream systems is ongoing. Approx. 216k updates to be completed. The team is reviewing recovery and resolution plan to ensure root cause fix in place. Dependency on SAP and FB&amp;H teams. Warehouse Compliance team users will be provided access to BPM to update the weight and dimension in the interim. A solution has been found to implement BPM on desktops and has been tested in Donington. CR being raised to get the URLs whitelisted for other warehouses. 
</t>
    </r>
    <r>
      <rPr>
        <b/>
        <sz val="10"/>
        <color rgb="FF000000"/>
        <rFont val="Arial"/>
        <family val="2"/>
      </rPr>
      <t xml:space="preserve">Next update : 03/09/2025 17:30
</t>
    </r>
    <r>
      <rPr>
        <sz val="10"/>
        <color rgb="FF000000"/>
        <rFont val="Arial"/>
        <family val="2"/>
      </rPr>
      <t xml:space="preserve">
01/09: 
18:30 - Manual workaround ongoing to ensure ASNs are available for Sea freight, Air freight and DDP containers in WMS for Ops to receive stock. Updating the Article Master data on SAP is ongoing. Approx. 183k updates to be completed. Team are reviewing recovery and resolution plan to ensure root cause fix in place. Dependency on SAP and FB&amp;H teams. Warehouse Compliance team users will be provided access to BPM to update the weight and dimension in the interim.
Laptops are being built to be sent to the warehouses.Next update : 02/09/2025 17:30
31/08 - Manual workaround ongoing to ensure ASNs are available for Sea freight, Air freight and DDP containers in WMS for Ops to receive stock.
Updating the Article Master data on SAP is ongoing. Approx. 186k updates to be completed.
Loading into SAP and sending of 20K articles on I016 to downstream systems completed today.
Dept/Stroke/UPC details for 88 priority containers has been extracted. Missing dimension and weight for these UPCs will be loaded into SAP starting Monday.
Team are reviewing recovery and resolution plan to ensure root cause fix in place. Dependency on SAP and FB&amp;H teams. Warehouse Compliance team users will be provided access to BPM to update the weight and dimension in the interim.
Zscaler cannot be installed on desktops. Plan to move them to SRAS on Monday. Alternative option of providing laptops to the users is also being worked on. </t>
    </r>
    <r>
      <rPr>
        <b/>
        <sz val="10"/>
        <color rgb="FF000000"/>
        <rFont val="Arial"/>
        <family val="2"/>
      </rPr>
      <t xml:space="preserve">Next update at 18:00, 01/09
</t>
    </r>
    <r>
      <rPr>
        <sz val="10"/>
        <color rgb="FF000000"/>
        <rFont val="Arial"/>
        <family val="2"/>
      </rPr>
      <t>30/08 - Manual workaround ongoing to ensure ASNs are available for Sea freight, Air freight and DDP containers in WMS for Ops to receive stock.
Updating the Article Master data on SAP is ongoing. Approx. 186k updates to be completed.
Loading into SAP and sending of 20K articles on I016 to downstream systems completed today.
Team are reviewing recovery and resolution plan to ensure root cause fix in place. Dependency on SAP and FB&amp;H teams. Warehouse Compliance team users will be provided access to BPM to update the weight and dimension in the interim.
Zscaler cannot be installed on desktops. Plan to move them to SRAS on Monday. Alternative option of providing laptops to the users is also being worked on. Next update at 17:00, 01/09.
29/08: 17:30 - 
Manual workaround ongoing to ensure ASNs are available for Sea freight, Air freight and DDP containers in WMS for Ops to receive stock.
Updating the Article Master data on SAP is ongoing. Approx. 186k updates to be completed.
Loading into SAP and sending of 20K articles on I016 to downstream systems completed today.
Loading of 31K article updates in SAP in progress
Team are reviewing recovery and resolution plan to ensure root cause fix in place. Dependency on SAP and FB&amp;H teams. Warehouse Compliance team users will be provided access to BPM to update the weight and dimension in the interim.
Zscaler cannot be installed on desktops. Plan to move them to SRAS on Monday. Alternative option of providing laptops to the users is also being worked on.
Hemel - 1 trailer resolved. 800 URNs which were in hold status has been resolved post Sale order and pricing trigger. Work ongoing on the other 600 URNs which are on hold.
Next update : 01/09/2025 17:30
28/08 17:30 - Manual workaround ongoing to ensure ASNs are available for Sea freight, Air freight and DDP containers in WMS for Ops to receive stock.
Updating the Article Master data on SAP is ongoing. Approx. 150k updates to be completed.
Article prioritization by Department done today. The Dimension and weight update for circa 60K articles will be completed today.Work underway to send 20K articles on I016 to downstream systems today
Team are reviewing recovery and resolution plan to ensure root cause fix in place. Dependency on SAP and FB&amp;H teams.One of the user in Welham Green who has M&amp;S laptop and Zscaler installed can access SAP BPM. The desktops and laptops in the warehouses are not managed via InTune and appear to be managed by local DC IT contacts. Looking at options to install Zscaler on these devices
2 more containers reported by Hemel has been fixed. Work underway on the other 7.</t>
    </r>
    <r>
      <rPr>
        <b/>
        <sz val="10"/>
        <color rgb="FF000000"/>
        <rFont val="Arial"/>
        <family val="2"/>
      </rPr>
      <t xml:space="preserve"> Next Update 29/08/2025 17:30
</t>
    </r>
    <r>
      <rPr>
        <sz val="10"/>
        <color rgb="FF000000"/>
        <rFont val="Arial"/>
        <family val="2"/>
      </rPr>
      <t xml:space="preserve">
27/08: 15:30 - 1. Manual workaround ongoing to ensure ASNs are available in WMS for Ops to receive stock. Check for DDP and air freight trailers included along with Sea freight.
2.Updating the Article Master data on SAP is ongoing. Approx. 150k updates to be completed.
•	714 articles which has Dims and Weights matched between SAP and WMS will be triggered today
•	Identification of articles for which an approximate weight can be updated is underway
3. Team are reviewing recovery and resolution plan to ensure root cause fix in place. Dependency on SAP and FB&amp;H teams.
•	SAP BPM access has been provided to Compliance team users of 3 warehouses who can update the Dims and Weights as a short term solution
4. 2 of the 11 containers reported by Hemel has been fixed. Work underway on the other 9.</t>
    </r>
    <r>
      <rPr>
        <b/>
        <sz val="10"/>
        <color rgb="FF000000"/>
        <rFont val="Arial"/>
        <family val="2"/>
      </rPr>
      <t xml:space="preserve"> Next update : 28/08/2025 16:30
</t>
    </r>
    <r>
      <rPr>
        <sz val="10"/>
        <color rgb="FF000000"/>
        <rFont val="Arial"/>
        <family val="2"/>
      </rPr>
      <t xml:space="preserve">26/08:
No latest progress on this, still waiting for the count details. Manual workaround ongoing to ensure ASNs are available in WMS for Ops to receive stock. Teams are reviewing recovery and resolution plan to ensure root cause fix in place. Dependency on SAP and FB&amp;H teams. 
</t>
    </r>
    <r>
      <rPr>
        <b/>
        <sz val="10"/>
        <color rgb="FF000000"/>
        <rFont val="Arial"/>
        <family val="2"/>
      </rPr>
      <t xml:space="preserve">[Next update at 27/08 16:30]
</t>
    </r>
    <r>
      <rPr>
        <sz val="10"/>
        <color rgb="FF000000"/>
        <rFont val="Arial"/>
        <family val="2"/>
      </rPr>
      <t xml:space="preserve">
25/08: 
17:20 - Manual workaround ongoing to ensure ASNs are available in WMS for Ops to receive stock. Updating the Article Master data on SAP is ongoing. Approx.150k updates to be completed. Team are reviewing recovery and resolution plan to ensure root cause fix in place. Dependency on SAP and FB&amp;H teams. </t>
    </r>
    <r>
      <rPr>
        <b/>
        <sz val="10"/>
        <color rgb="FF000000"/>
        <rFont val="Arial"/>
        <family val="2"/>
      </rPr>
      <t xml:space="preserve">Next update at 16:30, 26/08.
</t>
    </r>
    <r>
      <rPr>
        <sz val="10"/>
        <color rgb="FF000000"/>
        <rFont val="Arial"/>
        <family val="2"/>
      </rPr>
      <t xml:space="preserve">
21/08 - Tech have worked through clearing 40 trailers since incident reported and outstanding 41 trailers being worked through.Team have developed proactive automated script to identify trailer failures (trailer dashboard not available) to reduce impact to operations receiving. Next update at 17:00, 25/08
20/08: The internal ASNs clearance activity is ongoing involving necessary Tech teams. Team is working through outstanding 43 trailers. Next update at 17:00, 21/08.
19/08: Current actions/recovery - So far 50 trailers reported across the estate and tracking this individually with SAP , integration and WMS. SAP clearing the failure on individual ASNs. Majority of the failure attribute to Order sequence conflicting(Manually created order number conflicting with SAP order number post SAP integration live). Next update at 16:00, 20/08</t>
    </r>
  </si>
  <si>
    <t>Karthick GC</t>
  </si>
  <si>
    <t>INC262</t>
  </si>
  <si>
    <t>Bureau L&amp;D (Learning &amp; Development) pathway is not working across SDWAN and Non SDWAN Travel Money stores.</t>
  </si>
  <si>
    <t>Store colleagues are due to revisit their training programme on 1st Sept as part of the regulatory requirements to refresh the training every 6 months.</t>
  </si>
  <si>
    <r>
      <rPr>
        <sz val="10"/>
        <color rgb="FF000000"/>
        <rFont val="Aptos Narrow"/>
        <family val="2"/>
        <scheme val="minor"/>
      </rPr>
      <t xml:space="preserve">27/08:
15:00 - Received confirmation from Business, Rateboards are back in the business and INC is resolved now.
13:00- Business SPOC (Chris Fenwick) has chased for the Xtris login training details (again). Also tried an alternative contact but response from the business yet. </t>
    </r>
    <r>
      <rPr>
        <b/>
        <sz val="10"/>
        <color rgb="FF000000"/>
        <rFont val="Aptos Narrow"/>
        <family val="2"/>
        <scheme val="minor"/>
      </rPr>
      <t>Next Update 28/08 15:00</t>
    </r>
    <r>
      <rPr>
        <sz val="10"/>
        <color rgb="FF000000"/>
        <rFont val="Aptos Narrow"/>
        <family val="2"/>
        <scheme val="minor"/>
      </rPr>
      <t xml:space="preserve"> 
26/08 17:00
A change was approved in the CAB today (CHG2452). Change implementation is complete. Waiting for Store colleagues to validate and confirm. </t>
    </r>
    <r>
      <rPr>
        <b/>
        <sz val="10"/>
        <color rgb="FF000000"/>
        <rFont val="Aptos Narrow"/>
        <family val="2"/>
        <scheme val="minor"/>
      </rPr>
      <t xml:space="preserve">Next Update 27/08 17:00
</t>
    </r>
    <r>
      <rPr>
        <sz val="10"/>
        <color rgb="FF000000"/>
        <rFont val="Aptos Narrow"/>
        <family val="2"/>
        <scheme val="minor"/>
      </rPr>
      <t xml:space="preserve">
22/08: 17:00 -  Could not get hold of any of the NW engineers today. Naeem has been also busy. The implemenation plan is being prepared for one URLs https://training-m-s.eurochange.uk which should go for a change/CAB tomorrow (it doesn't reqeuire any approval from IDR and InfoSec) and should fix for both SDWAN and non-SD-WAN stores. For rest of the URLs Network team (Balaji, Steve and Asif) need to troubleshoot further and Vivek has been reqeusted for error messge to provide from the store users. A daily stand up call has been scheduled to track the progress with the Network team. </t>
    </r>
    <r>
      <rPr>
        <b/>
        <sz val="10"/>
        <color rgb="FF000000"/>
        <rFont val="Aptos Narrow"/>
        <family val="2"/>
        <scheme val="minor"/>
      </rPr>
      <t xml:space="preserve">Next Update on 23rd 17:00
</t>
    </r>
    <r>
      <rPr>
        <sz val="10"/>
        <color rgb="FF000000"/>
        <rFont val="Aptos Narrow"/>
        <family val="2"/>
        <scheme val="minor"/>
      </rPr>
      <t>21/08:
14:54 - The implemenation plan is being prepared for one URL https://training-m-s.eurochange.uk which should go for a change/CAB tomorrow (it doesn't reqeuire any approval from IDR and InfoSec) and should fix for both SDWAN and non-SD-WAN stores. For rest of the URLs Network team (Balaji, Steve and Asif) need to troubleshoot further and Vivek has been reqeusted for error messge to provide from the store users. Next Update 17:00, 22/08.  
11:15 - Due to Sep QRM - LPA CICS Recovery work Balaji and Naeem are occupied at the moment. We will meet again at 1:30 PM. 
20/08: 
16:30 - Investigations revealed that there is a mismatch in the Learning Hub URL within the network config on the firewall which is causing the issue at SDWAN stores. This is currently being reviewed to devise an implementation plan to fix the issue at SDWAN stores. Additionally, the other 3 URLs for Non SDWAN stores will still need further review and a call has been scheduled for 11am, 21/08. Next update at 16:00, 21/08
09:38 - A call has been scheduled with Network &amp; TM resources to triage the issue further. Next update at 17:00
19/08: 
16:26: The following links are not working at Non SDWAN stores: 
• M&amp;S Learning Lab: https://learning.marksandspencer.com/login
• Xtris Training Version: https://training-m-s.eurochange.uk 
• Ignite Service Desk: https://ignitefxcorp.sdpondemand.manageengine.eu/
• IRS: https://www.irs-banknotes.com/Login.aspx
SDWAN stores: Training Version: https://training-m-s.eurochange.uk 
As part of CHG618, these URLs were allowed on the firewall, however, this could not be tested until 15th Aug when L&amp;D became functional, the issue arose since then. We will initiate a call with Network PM tomorrow morning to triage the issue. Next update at 14:00, 20/08</t>
    </r>
  </si>
  <si>
    <t>CHG2452</t>
  </si>
  <si>
    <t>Chris Fenwick</t>
  </si>
  <si>
    <t>INC263</t>
  </si>
  <si>
    <t>High volume of order cancellations at Ollerton breaching the threshold of 25% due to negative DNR (Demand Notification Release)</t>
  </si>
  <si>
    <t xml:space="preserve">6k customers orders were cancelled in the last 3 days resulting in poor customer experience. </t>
  </si>
  <si>
    <r>
      <rPr>
        <sz val="10"/>
        <color rgb="FF000000"/>
        <rFont val="Aptos Narrow"/>
        <family val="2"/>
        <scheme val="minor"/>
      </rPr>
      <t xml:space="preserve">20/08 : Location unlocking in now completed which was 7629 locations, which will be reflected in the system by tomorrow, however, validations have completed and no further issues reported. 
19/08 16:30: Ollerton had created new locations and then they locked the location instead of the inventory to lock the stock and therefore, when orders were available to the customer, however, site was not able to pick and fulfil. This was due to a knowledge gap and the usual SOP has been sent to unlock the location and lock the inventory. There are around 7k locations to be unlocked which is currently in progress. </t>
    </r>
    <r>
      <rPr>
        <b/>
        <sz val="10"/>
        <color rgb="FF000000"/>
        <rFont val="Aptos Narrow"/>
        <family val="2"/>
        <scheme val="minor"/>
      </rPr>
      <t>Next update at 16:00, 20/08.</t>
    </r>
  </si>
  <si>
    <t>FH&amp;B DC Operations</t>
  </si>
  <si>
    <t>Mark Davies</t>
  </si>
  <si>
    <t>INC264</t>
  </si>
  <si>
    <t xml:space="preserve">Powering off 2 vulnerable windows servers
 </t>
  </si>
  <si>
    <t>The servers previously hosted legacy SharePoint, which was solely used for InfoPath forms before the incident occurred. Since then, these servers are no longer accessible, so there should be no impact on end users. This has been tested on both the Support Center and a Store network to ensure there are no issues for users.</t>
  </si>
  <si>
    <t>21/08 : CHG2372 has been raised as a retro change to document the server shut down activity. No impact has been called out, therefore, resolving the incident. 
"20/08: 
17:12 - These servers (mshsrmnsukp0414, mshsrmnsukp0394) have been powered off to avoid any security breach. A retro change will be raised to accommodate the change."</t>
  </si>
  <si>
    <t>CHG2372</t>
  </si>
  <si>
    <t xml:space="preserve">Duane Bergh </t>
  </si>
  <si>
    <t>INC265</t>
  </si>
  <si>
    <t>INC000090883000</t>
  </si>
  <si>
    <t>Store colleagues across SDWAN and non SDWAN Travel Bureaus unable to serve customers on the tills.</t>
  </si>
  <si>
    <t>Travel Money stores are unable to exchange currencies through card payment resulting in a loss of revenue.</t>
  </si>
  <si>
    <t>28/08: Permanent fix -  CHG2518 (Firewall Changes to stop IPSec Brute Force  DDos Attacks on Fortinet EuroChange VPNs) is approved and planned to start by 11:30. Additional 24hrs is secured to accommodate any troubleshooting.
21/08: 
10:40 - Valli confirmed in resolving the incident. A fix has been provided by Fortinet and there is a plan to deploy it by 22nd Aug to eliminate the risk of future outages.
20/08: 
18:10 - There is an existing bug in between the Swindon FortiGate Firewall and Eurochange which caused the network Tunnel to go down. Without any technical intervention, the network tunnel came up due to the nature of the bug. A fix has been provided by Fortinet and there is a plan to deploy it by 22nd Aug to eliminate the risk of future outages.
17:30 - Alison reported to Valli on the issue, it includes both SDWAN and Non SDWan stores Edinburg. MIM 1 has beeb initiated, Network resources are requested to join the call.</t>
  </si>
  <si>
    <t>CHG2518</t>
  </si>
  <si>
    <t>Valliamai R</t>
  </si>
  <si>
    <t>INC266</t>
  </si>
  <si>
    <t>Castle Donington - Slowness observed at all Pack areas</t>
  </si>
  <si>
    <t>Ongoing performance degradation observed across multiple functional areas.
Below are the specific findings:
Boxed Work:
Slowness not confirmed due to absence of trailers.
Hanging operations remain impacted, with delays of ~15 seconds.
Users have reported intermittent freezing during this process.
Pack Functionality:
Item scan visibility on the pack screen is delayed by 20–40 seconds.
Carrier label generation post-packing is delayed by 40–60 seconds.
SYW – Despatch:
General delays observed between 10–30 seconds.
Final parcel consolidation stage shows the highest latency.</t>
  </si>
  <si>
    <r>
      <t>22/08 - All areas across the site have remained stable. Infra metrics are within threshold and Healthy.  PIR will be conducted
21/08 - 
19:00 - All areas have confirmed that the performance has returned back to normal and site is operating as expected. The incident is now under monitoring. Next update at 14:00, 22/08
18:00 - During the database movement, the WCS message flow was not stopped, which resulted in messag backlogs which caused few issues across the pack areas. The messages are being processed now - fortunately during the shift change hours at the site with minimal impact. Vendor cases have been raised to resolve the hardware issue with the storage port. The incident will be monitored until tomorrow morning to monitor stability. Next update at 19:00.
17:17 - The activity is completed and the Shop Your Way Ops feedback on move task daemons is positive and performance is back to BAU. We are monitoring and gathering feedback across site. Next update at 18:30
16:30- Package logging was enabled for the move task daemons, however, no issues were identified by Blue Yonder. Through database level investigations, some storage related errors were identified which confirmed that one of the underlying storage ports for the primary database node in Swindon is currently down due to hardware issues which MIGHT be causing the slowness issue. Therefore, a decision has been made to move the database service to the secondary node in Swindon after validating the underlying storage ports. This activity will include restarting application service and Mule services, hence, a 40 mins outage has been secured with the site. The activity will start at 16:40. Next update at 17:30
15:00 - Blue Yonder are actively investigating the logs through the package logging and will provide a further update.
14:00 - Package logging enabled for 10 move task daemons (we have 60 daemons in total) to extract the logs for Blue Yonder to investigate. Next update at 16:30.
13:30 -The slowness continues to exist in operations involving move task daemons. These daemons can process 200 lines in 10s in an usual day, however, today it is taking upto 2 mins. We have engaged Blue Yonder to investigate further. Checks were performed within Network, Linux, Database layer and no issues have been observed, Investigation continues. Next update at 16:30
12:00 - Since 11:12, the slowness issue was observed again in the SYW area impacting despatches. We are back in a call with the application &amp; Infra teams to triage the issue further. Next update at 13:30
10:00 - Following WMS application server restart, all areas have returned to BAU performance. WMS Support team have checked the examples provided and no real issues observed. Operations have also confirmed, they have seen significant improvement on the slowness at SYW as well. 
Apart from restarting WMS application, Tech have not performed or implemented any fix to resolve the slowness issue. </t>
    </r>
    <r>
      <rPr>
        <b/>
        <sz val="10"/>
        <color rgb="FF000000"/>
        <rFont val="Aptos Narrow"/>
        <family val="2"/>
        <scheme val="minor"/>
      </rPr>
      <t xml:space="preserve">Next update : 21/08 12:00.
</t>
    </r>
    <r>
      <rPr>
        <sz val="10"/>
        <color rgb="FF000000"/>
        <rFont val="Aptos Narrow"/>
        <family val="2"/>
        <scheme val="minor"/>
      </rPr>
      <t xml:space="preserve">
7:30 - Following WMS application server restart, all areas have returned to BAU performance except SYW, where slowness persists. WMS Support Team are currently investigating using examples provided by operations. A group chat has been created to coordinate further actions with all support teams (WMS, Network, Linux, Database, Cloud Ops, and CD IT) to provide updates every 4 hours.
</t>
    </r>
    <r>
      <rPr>
        <b/>
        <sz val="10"/>
        <color rgb="FF000000"/>
        <rFont val="Aptos Narrow"/>
        <family val="2"/>
        <scheme val="minor"/>
      </rPr>
      <t xml:space="preserve">Next update : 21/08 12:00.
</t>
    </r>
    <r>
      <rPr>
        <sz val="10"/>
        <color rgb="FF000000"/>
        <rFont val="Aptos Narrow"/>
        <family val="2"/>
        <scheme val="minor"/>
      </rPr>
      <t xml:space="preserve">
07:00 - Update from Operations post Application restart: 
Pack - Tested 3 benches all labels printing not seeing any slowness currently.
SYW - When scanning parcels from the chutes with HHT's seeing a few seconds delay and when scanning to the C179 a few seconds delay.
NDC  - Currently no issues across NDC.
05:30 - Site have confirmed No Customer Impact - CFR. No failures from despatch, only capability loss of 7k orders at Pack areas. 
</t>
    </r>
    <r>
      <rPr>
        <b/>
        <sz val="10"/>
        <color rgb="FF000000"/>
        <rFont val="Aptos Narrow"/>
        <family val="2"/>
        <scheme val="minor"/>
      </rPr>
      <t>Linux team</t>
    </r>
    <r>
      <rPr>
        <sz val="10"/>
        <color rgb="FF000000"/>
        <rFont val="Aptos Narrow"/>
        <family val="2"/>
        <scheme val="minor"/>
      </rPr>
      <t xml:space="preserve"> has checked the logs from 01:00 and no issues were identified.
</t>
    </r>
    <r>
      <rPr>
        <b/>
        <sz val="10"/>
        <color rgb="FF000000"/>
        <rFont val="Aptos Narrow"/>
        <family val="2"/>
        <scheme val="minor"/>
      </rPr>
      <t>Database team</t>
    </r>
    <r>
      <rPr>
        <sz val="10"/>
        <color rgb="FF000000"/>
        <rFont val="Aptos Narrow"/>
        <family val="2"/>
        <scheme val="minor"/>
      </rPr>
      <t xml:space="preserve"> investigated the logs which resulted in some network time out errors between 02:10 - 02:30, but was not significant to the delays reported. Further investigation is still ongoing.
4:34 - A significant slowness has been observed across all Pack areas since 01:37 and Issue was reported at 02:41. Despite initial investigations by WMS Support Team and Network Team, no system or network-related issues have been identified.
The root cause remains undetermined, and further investigation is required from the Linux and Database teams.</t>
    </r>
  </si>
  <si>
    <t>INC267</t>
  </si>
  <si>
    <t xml:space="preserve">SAP Cloud connector not accessible in the Stockley park. </t>
  </si>
  <si>
    <t>FH&amp;B, Finance, Foods</t>
  </si>
  <si>
    <t>22/08:
 Finance:- Payments file to BnP and Lloyds Bank will not be transferred from SAP
Foods:- OFP purchase order amendments will not be possible
FH&amp;B:- Product service data related to STIBO products will not be received into SAP
Foods: Colleagues cannot perform PO amendments. 
21/08: 34 live interfaces will be impacted across FH&amp;B, Foods, Finance. Downstream process will be impacted. 
Payment files that goes from SAP to Llyods banks will also be impacted. Banking transactions will be impacted.</t>
  </si>
  <si>
    <r>
      <rPr>
        <sz val="10"/>
        <color rgb="FF000000"/>
        <rFont val="Aptos Narrow"/>
        <family val="2"/>
        <scheme val="minor"/>
      </rPr>
      <t xml:space="preserve">An issue was identified where the SAP team was unable to connect to the queue managers via the cloud connectors using a specific port. The Network team resolved the problem by allowing the relevant IP address in the ACL switch. This action was completed by 11:00 AM yesterday. No further issues have been reported since, and the incident is now marked as resolved.
22/08 - 11:20 - Another issue was identified where SAP team were not able to connect to the queue managers via the cloud connectors through a particular port . Network team allowed the relevant IP address in the ACL switch to resolve the issue by 11:00. The incident will be monitored now for stability until 12:00, 23/08. </t>
    </r>
    <r>
      <rPr>
        <b/>
        <sz val="10"/>
        <color rgb="FF000000"/>
        <rFont val="Aptos Narrow"/>
        <family val="2"/>
        <scheme val="minor"/>
      </rPr>
      <t>Next update at 12:00, 23/08</t>
    </r>
    <r>
      <rPr>
        <sz val="10"/>
        <color rgb="FF000000"/>
        <rFont val="Aptos Narrow"/>
        <family val="2"/>
        <scheme val="minor"/>
      </rPr>
      <t xml:space="preserve">.
10:45 - The issue has been resolved for major critical flows with help of network team. The teams are still working to bring up the AMQP service which impacts the Stock adjustments, Good receipt from Navitas and Site master interfaces - minor impact. Next update at 14:00
10:30 - Through network investigations, it was identified that the SAP Cloud connector URL was getting denied in the network firewall policy as the URL was resolving to dynamic IP addresses. As the wildcard URL was allowed in the network firewall policy, due to change in IP addresses, the connections were getting denied. Therefore, we have now allowed the direct URL in the network policy after which the cloud connector is now accessible. We are validating the status now. Next update at 11:30
09:00 -  SAP team have tried reauthenticating from SP however, there is an error , the issue still exists. We need to engage Network &amp; SAP teams to triage further. Next update at 10:00
21/08 - 
15:00 - No further issues reported, therefore, the incident is being resolved.
10:20 - Post multiple reauthentication attempts from SAP team, the issue has been fixed at 10:00. Cloud connector is accessible now and the message flows are working fine as expected. Case to be raised with SAP vendor to investigate on the logs and to assess the reason behind reauthenticating everytime. </t>
    </r>
    <r>
      <rPr>
        <b/>
        <sz val="10"/>
        <color rgb="FF000000"/>
        <rFont val="Aptos Narrow"/>
        <family val="2"/>
        <scheme val="minor"/>
      </rPr>
      <t xml:space="preserve">Next Update 21/08 - 16:00
</t>
    </r>
    <r>
      <rPr>
        <sz val="10"/>
        <color rgb="FF000000"/>
        <rFont val="Aptos Narrow"/>
        <family val="2"/>
        <scheme val="minor"/>
      </rPr>
      <t xml:space="preserve">
08:25 - SAP team tried reauthenticating cloud connector but that was not working. OSS ticket raised (High priority) case logged with SAP vendor to triage the issue and SAP basis team is coordinating with them. Network team were also involved to check for any port issues. Next update: 21/08 9:30 </t>
    </r>
  </si>
  <si>
    <t>Pawankumar Manjunathan</t>
  </si>
  <si>
    <t>INC268</t>
  </si>
  <si>
    <t>User manager unable to connect to transition manager database (Previous INC~139)</t>
  </si>
  <si>
    <t xml:space="preserve">Store managers are unable to create new store colleagues and update colleague details in user manager. </t>
  </si>
  <si>
    <r>
      <rPr>
        <sz val="10"/>
        <color rgb="FF000000"/>
        <rFont val="Aptos Narrow"/>
        <family val="2"/>
        <scheme val="minor"/>
      </rPr>
      <t xml:space="preserve">21/08:
18:56: The  mshsrmnsukp0394 was powered back on following which the DB connectivity is restored. Service lead Valli has confirmed that the issue can be resolved now. 
17:30 -  Two servers (mshsrmnsukp0414, mshsrmnsukp0394) were powered off yesterday to avoid any security breach due to Risk of Vulnerability as part  of INC264. Apparently it was identified that these servers were serving database connectivity to Store/transition Manager database. Spoke with Duanne Bergh and requested him to power on one of the servers. </t>
    </r>
    <r>
      <rPr>
        <b/>
        <sz val="10"/>
        <color rgb="FF000000"/>
        <rFont val="Aptos Narrow"/>
        <family val="2"/>
        <scheme val="minor"/>
      </rPr>
      <t>Next Update: 18:00, 21//08/2025</t>
    </r>
    <r>
      <rPr>
        <sz val="10"/>
        <color rgb="FF000000"/>
        <rFont val="Aptos Narrow"/>
        <family val="2"/>
        <scheme val="minor"/>
      </rPr>
      <t xml:space="preserve"> </t>
    </r>
  </si>
  <si>
    <t>INC269</t>
  </si>
  <si>
    <t>New product information missing on the Store stock locator on the.com website - "Find in store"</t>
  </si>
  <si>
    <t xml:space="preserve">The "Find In store" feature went live this morning, however, customers can see the product on the website but cannot check the store stock for those products resulting in poor customer experience. </t>
  </si>
  <si>
    <t>22/08
12:30 - The stock updates are now flowing between CSSM and OMS/AS without any issues since the correction of the reference data in Datastage yesterday.
Spot checks in stores have also confirmed that correct information is now being displayed in Find in Store application. 
21/08
23:00 The Availability Service was updated at 21:40 for all the products, this is when the service was restored for Find in Store.OMS processed all the updates by 23:10 and these products are now also available for ISF ordering. The incident will remain open for stores to do some validations tomorrow morning. Next update: 12:00 22/08/2025
22:00 - All 3 batches (total of 1.4M records) have been retriggered and processed in Availability Services, we are waiting for the stock data to be processed in OMS before midnight. Incident will be kept under monitoring until tomorrow business hours before we get a final confirmation from the Retail business on incident closure. Next update 9AM, 22/08
19:00 - During the recovery of I0912 interface which processes the stock data from CSSM (Central Store Stock Management) to OMS (Order Management System), one of the control-M job was not turned on and hence the stock updates from CSSM did not flow through to OMS and Availability Services via Datastage.  The job has been turned on at 18:00 and testing successful for 2 products.
Next Steps: Teams are now working on a full refresh of all the 100K products for all 370 stores. The plan is to push updates in 3 batches with approx. 125 stores in each batch.  A script is being written to do this, the activity will start around 8pm at the earliest.  ETA for completion 23:00
17:30 - The issue occurred as the stock reference data is not present in OMS and Availability Service, initial assumption is to recover the reference data interface from Datastage. However, if the recovery is not a quick fix, "Find in store" feature will be disabled. Next update at 19:00.</t>
  </si>
  <si>
    <t>Datastage</t>
  </si>
  <si>
    <t>INC270</t>
  </si>
  <si>
    <t>Duty Master is not receiving order adjustment files from WMS for Foods Bradford &amp; Milton Keynes</t>
  </si>
  <si>
    <t>Delay in receiving the Orders, Receipts &amp; Adjustment to Duty Master from Bradford &amp; Milton Keynes WMS impacting the export operations for BWS(Beers, Wines &amp; Spirits) products with HMRC compliance.</t>
  </si>
  <si>
    <r>
      <t xml:space="preserve">23/08:
18:02 - Lisy confirmed that there were no further failures as the Orders, Receipts &amp; Adjustment files to Duty Master from Bradford WMS are continued to receive at normal duration. No issues or delays observed in post the middleware pile up clearance.
22/08:
15:00 - The pileup has been cleared. Middleware team have investigated this further and found that the issue was caused due to I3005 files triggered from ASO to CSSM. The destination CSSM agent was not recovered as part of the workstream recovery and there was a file transfer pileup in that agent from the earlier incident in April. Because of which, the ASO agent tried to reach the CSSM agent continuously(via I3005 interface) which resulted in this pileup. It has been confirmed that the Duty master is receiving the files as expected now. The incident will be under monitoring until 16:00, 23/08. </t>
    </r>
    <r>
      <rPr>
        <b/>
        <sz val="10"/>
        <color rgb="FF000000"/>
        <rFont val="Aptos Narrow"/>
        <family val="2"/>
        <scheme val="minor"/>
      </rPr>
      <t xml:space="preserve">Next update at 17:00, 23/08
</t>
    </r>
    <r>
      <rPr>
        <sz val="10"/>
        <color rgb="FF000000"/>
        <rFont val="Aptos Narrow"/>
        <family val="2"/>
        <scheme val="minor"/>
      </rPr>
      <t>11:57 - It has been identified that although target systems are not enabled as part of workstream recovery but source system (CSSM) sending files is causing the slowness. We are deciding with CSSM team to clear the files which should resolve the issue. Next update at 15:00
11:20 -  The files are getting transferred to Duty Master, however, the slowness exists between On prem &amp; Azure MQFTE agents. There are currently 4 failures and we need to understand the reason behind the latency issue. Next update at 17:00
21/08
23:21: Considering that the MQFTE transfer is taking more than 5 mins and causing timeout error. we have rescheduled the file transfer job to run every 30mins instead of 5 mins. To avoid any impact to Excise duty payment in spite of the delay in the files to the duty master application.  
Next update: 09:00,22/08/2025, unless there is a significant change in status. 
22:14 The MQFTE file transfer are getting time out again. Further investigations underway with application and middleware team on MIM3. 
19:50: We performed a restart of the MQFTE agent and following which the MQFTE transfers are completing  successfully without any timeout errors. We believe there is latency between On-prem (Source) and Azure MQFTE ( Destination) agents further investigations to be made by Integration and Network team to understand the root cause. Next update: 09:00, 22/08/2025
18:30 We are observing timeout error when the file transfer is initiated from WMS to Duty master application via MQFTE (Middleware agent). We have middleware admin, Integration and network team are investigating further. Next update: 19:30,21/08/2025
17:37 - MQFTE agent responsible for the flow was validated and it was confirmed to increse the timeout config to 5 mins, however, this still did not work. Middleware team requesting Network assistance to check the latency between MQFTE agent &amp; Duty Master. Next update at 18:30</t>
    </r>
  </si>
  <si>
    <t>MIM3</t>
  </si>
  <si>
    <t>INC271</t>
  </si>
  <si>
    <t xml:space="preserve">Ollerton DC Colleagues  are unable to access the WMS application.  </t>
  </si>
  <si>
    <r>
      <rPr>
        <b/>
        <sz val="10"/>
        <color rgb="FF000000"/>
        <rFont val="Aptos Narrow"/>
        <family val="2"/>
        <scheme val="minor"/>
      </rPr>
      <t xml:space="preserve">Finance Impact: </t>
    </r>
    <r>
      <rPr>
        <sz val="10"/>
        <color rgb="FF000000"/>
        <rFont val="Aptos Narrow"/>
        <family val="2"/>
        <scheme val="minor"/>
      </rPr>
      <t>£4000
Ollerton DC picking, packing and despatch activities along with E-comm label printing. Impact to E-comm CFR (Customer miss promise) - 590 orders affected</t>
    </r>
  </si>
  <si>
    <t xml:space="preserve">22/08: 
19:00 - BY WMS application availability remain stable in site and operations confirmed no further slowness observed.
10:00 - Smart CT engineer visited site at 06:00 am and observed loose stack cabling issue between stack switches. After reseating the stack cable, the switch and impacted APs came online.
Site operations confirmed the overall service restored in Chamber 5 and no further open issues in both the chambers. Monitoring in place to ensure site stability. Next update : 22nd August 20:00
03:00 Operations confirmed Chamber 5 pack stations, label printing and HHTs are working on 22nd August at 00:10 with no recovery actions performed by Tech.
Operations leveraged CH5 workstations for packing to ensure despatches are met but still affected 590 E-comm orders CFR.
JDA WMS system remained stable in both Chamber 2 and Chamber5, except for HHT losing connection in rack location in Chamber 5 impacting picking operations.
Team suspects the issue with HHT losing connection in Chamber 5 rack location is associated with one of Network switch being down. A case raised with Smart city for the impacted switch replacement and awaiting an ETA.  The application restart was deferred as JDA application availability remain stable in both chambers. Next update: 11:00, 22/08/2025
02:00: After 2:00, we have issue with HHT drop connection from certain area of Chamber 5.  Decision on WMS app restart to be made. Next update: 04:00, 22/08/2025
01:00 Operations confirmed Chamber 5 pack stations, label printing and HHTs are working fine from 00:10.Few pack stations are not connecting due to a Network switch down issue. Network team arranging engineer for replacement of the switch.Operations to leverage CH5 workstations for packing to ensure despatches for tonight is met without affecting CFR.We will connect again with Ops (Patrycja/Matt) at 02:00 am to get system feedback on stability and review site CFR impact. Decision on WMS app restart  will be taken based on system stability for next 2 hours.Next update: 04:00, 22/08/2025
23:08 Chamber 2 is operating normally and handling ~2,000 E-comm volumes tonight to avoid CFR impact.Chamber 5 is facing issues at pack workstations—label printing and HHTs are slow.
Troubleshooting is ongoing with the DC operations team.A WMS restart is planned for 22nd August after 03:00 AM if the issue continues. Next update, 04:00, 22/08/2025
21:09 : From 20:37 onwards, users were able to successfully log in to the WMS application without any recovery actions taken by the technical team. However, issues are observed with the 14 out of 28 workstation in the packing area. Also in the workstation that are working we are observing slowness. Initial validations across the operating system, database, and network layers revealed no abnormalities Next update: 22:00, 21/08/2025
19:45: Colleagues have confirmed that they are unable to access the WMS application and perform label printing. However WMS Collagaues are able  to access the application from Stockley park. We have requested the DC collagues to share the IP address from the impact HHTs to investigate further. We are having Linux, DB and Network resource to investigate further. Next update: 21:00, 21/08/2025
19:35: DC collagues are being kicked out off the WMS session when they attempt to login. WMS performed initial check and validation and requires Linux, DB and Network to investigate further </t>
  </si>
  <si>
    <t>MIM4</t>
  </si>
  <si>
    <t xml:space="preserve">Nandhakumar </t>
  </si>
  <si>
    <t>INC272</t>
  </si>
  <si>
    <t>Delay in Relex overnight batch impacting various Foods critical flows</t>
  </si>
  <si>
    <t>Foods Final orders will be delayed to suppliers for their picking and production. The delay will cause some operational impact suppliers. However, suppliers will be advised to use  previous day's 28 day order plan if the order plan are not sent on time by 05:15, NDC allocation will be delayed impacting Bradford and Milton Keynes DC operations. Foods RDC allocations will be impacted, however contigency process will be applied to minimise the impact to store stock fullfilment until the actual store order proposal for 22/08 are generated. 28 day order plan for 22/08 will be delayed. Relex UI availabilty will be delayed.</t>
  </si>
  <si>
    <r>
      <rPr>
        <sz val="10"/>
        <color rgb="FF000000"/>
        <rFont val="Arial"/>
        <family val="2"/>
      </rPr>
      <t xml:space="preserve">23/08 10:43 Foods final orders to suppliers were sent to suppliers at 05:03 and NDC Allocations at Bradford and MK were completed at 04:23 and 04:10 respectively. Relex UI has been made available at 06:05 . Verified with Tamil and Lisy to resolve incident
17:00 - Relex batch is completed across the environments after the remediation activities to consume store balance details for 21/08.
Relex UI – Decision is made by business that UI will be kept Locked/unavailable for the rest of the day as there are no major/critical planning activity planned by the business.
Hypercare is in place for monitoring tonight Relex batch and Foods Critical Flows
</t>
    </r>
    <r>
      <rPr>
        <b/>
        <sz val="10"/>
        <color rgb="FF000000"/>
        <rFont val="Arial"/>
        <family val="2"/>
      </rPr>
      <t xml:space="preserve">Next update at 11:00, 23/08
</t>
    </r>
    <r>
      <rPr>
        <sz val="10"/>
        <color rgb="FF000000"/>
        <rFont val="Arial"/>
        <family val="2"/>
      </rPr>
      <t xml:space="preserve"> 3
11:28 - NDC allocations at Bradford and Milton Keynes DCs have completed at 09:35 and 09:28 respectively. Dublin allocations completed ta 09:25. The DCs have started picking the stock.
RDC allocations: RDC contingency files (20th files with yesterday's balance) are already loaded into the ASO.
Foods Final orders to suppliers – We have received the orders from Relex and it is currently processing in SAP before being sent to Open Text. ETA of completion : 12:00
Frozen Allocations – Contingency allocations are being processed into Bedworth. ETA: 11:30.
Relex batch is being restarted at 11:00 due to an issue with the store balance file. As the batch was restarted after midnight, the store balance file picked up the data for 22/08 instead of 21/08. Revised completion time to receive Relex files is15:00. There is no major impact to ordering and allocation due to this as the contingency has been applied. However, the Relex UI will not be available until 15:00. Business are being notified.</t>
    </r>
    <r>
      <rPr>
        <b/>
        <sz val="10"/>
        <color rgb="FF000000"/>
        <rFont val="Arial"/>
        <family val="2"/>
      </rPr>
      <t xml:space="preserve"> Next update at 16:00
</t>
    </r>
    <r>
      <rPr>
        <sz val="10"/>
        <color rgb="FF000000"/>
        <rFont val="Arial"/>
        <family val="2"/>
      </rPr>
      <t xml:space="preserve">
10:00 - </t>
    </r>
    <r>
      <rPr>
        <b/>
        <sz val="10"/>
        <color rgb="FF000000"/>
        <rFont val="Arial"/>
        <family val="2"/>
      </rPr>
      <t>NDC allocations</t>
    </r>
    <r>
      <rPr>
        <sz val="10"/>
        <color rgb="FF000000"/>
        <rFont val="Arial"/>
        <family val="2"/>
      </rPr>
      <t xml:space="preserve"> at Bradford and Milton Keynes DCs have completed at 09:35 and 09:28 respectively. Dublin allocations completed ta 09:25. The DCs have started picking the stock. </t>
    </r>
    <r>
      <rPr>
        <b/>
        <sz val="10"/>
        <color rgb="FF000000"/>
        <rFont val="Arial"/>
        <family val="2"/>
      </rPr>
      <t>RDC allocations</t>
    </r>
    <r>
      <rPr>
        <sz val="10"/>
        <color rgb="FF000000"/>
        <rFont val="Arial"/>
        <family val="2"/>
      </rPr>
      <t xml:space="preserve">: RDC contingency files (20th files with yesterday's balance) are already loaded into the ASO, BAU files we are awaiting from Relex (10:30 AM), post which we will load it to ASO.
</t>
    </r>
    <r>
      <rPr>
        <b/>
        <sz val="10"/>
        <color rgb="FF000000"/>
        <rFont val="Arial"/>
        <family val="2"/>
      </rPr>
      <t>Foods Final orders to suppliers</t>
    </r>
    <r>
      <rPr>
        <sz val="10"/>
        <color rgb="FF000000"/>
        <rFont val="Arial"/>
        <family val="2"/>
      </rPr>
      <t xml:space="preserve"> – We have received the orders from Relex and it is currently processing in SAP before being sent to Open Text. ETA of completion : 11:00
</t>
    </r>
    <r>
      <rPr>
        <b/>
        <sz val="10"/>
        <color rgb="FF000000"/>
        <rFont val="Arial"/>
        <family val="2"/>
      </rPr>
      <t>Frozen Allocations</t>
    </r>
    <r>
      <rPr>
        <sz val="10"/>
        <color rgb="FF000000"/>
        <rFont val="Arial"/>
        <family val="2"/>
      </rPr>
      <t xml:space="preserve"> – We are working with Bedworth DC and have shared the contingency volume to the site and awaiting a decision from the business. 
Relex batch being restarted at 11:00 due to an issue with the store balance file. As the batch was restarted after midnight, the store balance file picked up the data for 22/08 instead of 21/08. Revised completion time to receive Relex files by 15:00.
 Impact: 
Contingency applied to RDC, NDC and Supplier orders - no impact. 
Colleagues will not be able to access Relex UI until 15:00. Next update at 11:00
08:43 - There are two parts to this issue: SFTP issue is resolved (files are sent from FOAL to RELEX) and Relex will process the files(which are currently in progress : the workflow is Relex-&gt;FOAL-&gt;ASO-&gt;WMS End-users)
NDC allocations at Bradford and Milton Keynes DCs: We are loading the NDC FOAL files to ASO via the contingency route (20th files with yesterday's balance) and will take 75-90 mins for overall completion (around 9.45 AM). 
RDC allocations : RDC contingency files (20th files with yesterday's balance) are already loaded into the ASO, BAU files we are awaiting from Relex (10:30 AM), post which we will load it to ASO.
Foods Final orders to suppliers - we are yet to receive the source file from Relex, The ETA 12 PM, we have updated OFP banner to use 28DOP for suppliers incase required
06:25 - There are two parts to this issue: SFTP issue is resolved (files are sent from FOAL to RELEX) and Relex will process the files(which are currently in progress : the workflow is Relex-&gt;FOAL-&gt;ASO-&gt;WMS End-users)
Master data files are consumed into Relex and batch process is in progress. ETA for critical flows will be shared (around 8:00hrs) once all the files are ingested into Relex.
RDC Contingency allocation is loaded at 3:27hrs for picking and no operations impact.
M&amp;S Integration team has fixed the SFTP file transfer issue, Initial root cause is a rotation of service principles under CHG2142 (not specific to Foods) and this required an update across all the foods specific interfaces to resolve the issue and are monitoring all the Foods external transfers.
02:50 All the input files have been manually sent to Relex. The Relex batch has been started to process the file by 2:38, however the ETA for the completion of critical batches can be ascertained once Relex have consumed all the files. Next update: 04:30, 22/08
1:39: The SFTP files transfer are failing from 22:00,  from FOAL to  Relex impacting the overnight batch as the input files are not sent to Relex. 
Team attempted to manually transfer the file from source path to destination path which seems to be working, hence team is InProgress of transferring all 20 interface files to Relex manually to resume the Relex batch as a workaround. Cloud integration team will continue to investigate the issue and fix the issue once the workaround is complete. Next Update: 22/08/2025 03:30
00:40:  The Foods Relex batch is on hold as we are observing an issue in sending the input files to Relex from FOAL. Further investigations underway.</t>
    </r>
  </si>
  <si>
    <t>CHG2142</t>
  </si>
  <si>
    <t>INC273</t>
  </si>
  <si>
    <t>SSI WCS (Warehouse Control System) automation system unavailable at Castle Donington DC.</t>
  </si>
  <si>
    <r>
      <rPr>
        <b/>
        <sz val="10"/>
        <color rgb="FF000000"/>
        <rFont val="Aptos Narrow"/>
        <family val="2"/>
        <scheme val="minor"/>
      </rPr>
      <t>Finance Impact:</t>
    </r>
    <r>
      <rPr>
        <sz val="10"/>
        <color rgb="FF000000"/>
        <rFont val="Aptos Narrow"/>
        <family val="2"/>
        <scheme val="minor"/>
      </rPr>
      <t xml:space="preserve"> £10,800
The automation failure has significantly impacted operational continuity at the Castle Donington site. The surge in pending events indicates a backlog in system processing, which could lead to delays in order fulfillment, inventory inaccuracies, and potential customer dissatisfaction. The global stop and user logout directive have effectively paused all warehouse activities, risking SLA breaches and financial implications. Immediate resolution is critical to restore normal operations and mitigate downstream effects across the supply chain.</t>
    </r>
  </si>
  <si>
    <r>
      <rPr>
        <sz val="10"/>
        <color rgb="FF000000"/>
        <rFont val="Arial"/>
        <family val="2"/>
      </rPr>
      <t xml:space="preserve">29/08 - As the database is stable after the tactical fix of log purging in place along with extended monitoring. The corrective actions review is planned at 12:00 today to narrow down the root cause and plan the permanent fix to avoid issue recurrence. 
28/08 Status remains as being monitored until Oracle’s reboot database nodes recommendations complete. Currently challenge that this requires 90 min downtime however site only has an agreed outage window of 60mins. Dicsussion ongoing.  
27/08 
15:00  The action plan to implement Oracle recommendations (reboot the both the database nodes) has been finalized.  However, considering the overall plan including the WMS app and SSI services stop and start, we need a total 90 minutes downtime and the outage with the site has been agreed for only 60 minutes.  Infra team will relook to optimize the action plan to see if we can get both the database nodes rebooted within an hour.  Incident is resolved for now and further actions will be tracked via PIR. 
13:00: CD Service Lead going through the plan for tomorrow's planned activity with CD IT, Linux and Oracle DB teams.  This to implement the recommendations from Oracle vendor between 6:00 AM and 7:00 tomorrow as we have agreed an outage with the site.  MIM team will co-ordinate this activity on a MIM bridge. 
27/08: 11:00 A catch up call has been scheduled to device the plan and align the resource for the acitivity. Next update: 13:00, 27/08/2025
26/08 : 15:30 :No further issues have been reported from the site regarding this incident. A planned restart of CD SSI WCS has been scheduled on   Thursday, 28th August, between 06:00–07:00 based on Oracle guidelines. The issue is caused as grid user (the Oracle cluster will be managed by this user) has reached its open file limit  in WCS SSI DB. Considering  the monitoring and alerting is  yet to be recovered, team were unable to identify and recover the issue on time. A temporary automated solution for file truncation is in place. </t>
    </r>
    <r>
      <rPr>
        <b/>
        <sz val="10"/>
        <color rgb="FF000000"/>
        <rFont val="Arial"/>
        <family val="2"/>
      </rPr>
      <t xml:space="preserve">Next Update: 27/08/2025 12 PM
</t>
    </r>
    <r>
      <rPr>
        <sz val="10"/>
        <color rgb="FF000000"/>
        <rFont val="Arial"/>
        <family val="2"/>
      </rPr>
      <t xml:space="preserve">12:00 - No further issues reported from site with regards to pending events over the long weekend. Oracle have provided below steps to follow by Unix and Database team:
1) Immediate Action – Increase File Descriptor Limits:
Request the Unix team to raise the file descriptor limit for both Grid and Oracle users.
This adjustment is expected to mitigate recurrence of the issue under similar workload conditions.
2) Contingency Plan – Server Restart:
If the issue persists post-limit adjustment, a controlled, sequential restart of affected servers may be required to fully resolve residual system constraints.
We are coordinating closely with the Unix and Database teams to implement these steps and will continue to monitor the environment closely. </t>
    </r>
    <r>
      <rPr>
        <b/>
        <sz val="10"/>
        <color rgb="FF000000"/>
        <rFont val="Arial"/>
        <family val="2"/>
      </rPr>
      <t xml:space="preserve">Next update at 26/08 17:00
</t>
    </r>
    <r>
      <rPr>
        <sz val="10"/>
        <color rgb="FF000000"/>
        <rFont val="Arial"/>
        <family val="2"/>
      </rPr>
      <t xml:space="preserve">
23/08 - 17:00 - Following a database cluster restart, the Oracle Notification Service (ONS) remains unavailable on one node. While WCS functionality is unaffected, this may lead to increased file system usage. A case has been raised with Oracle for permanent resolution. To mitigate future risk, automated scripts will be implemented to monitor file system utilization and proactively manage log files. Database health is currently stable post log cleanup and restart, with extended monitoring planned over the long weekend. Next Update on Tuesday, 26/08.
22/08 - 17:00 - Services have remained stable and no further issues have been reported from the site. Below is the overview from the 16:30 -  
Oracle Engagement &amp; ONS Fix - A service request has been raised with Oracle. Although the issue is not live-impacting, the Infra team will engage the Technical Account Manager at Oracle to escalate this as a critical case and ensure appropriate support from Oracle to resolve the ONS issue.
File System Health Checks &amp; Mitigations
- A purge script has been configured to truncate Oracle Notification Service logs every 30 minutes, with appropriate backup. This ensures log file growth is controlled and file system utilization remains within threshold.
- Email alerts have been configured to provide utilisation and database status updates every hour. Alerts are directed to the Linux and Database teams, who provide 24x7 support with defined escalation contacts.
- Based on the call, with the purge script in place, the issue is not expected to reoccur.
Resourcing &amp; Monitoring
- The contact repository will be updated with engineer shift details, escalation contacts, and MOD availability for the weekend.
-A closed channel has been spun up with the infra, WMS and MIM teams to monitor the database health status over the weekend.
 - The incident will remain under overnight monitoring and is targeted for resolution by end of day tomorrow. </t>
    </r>
    <r>
      <rPr>
        <b/>
        <sz val="10"/>
        <color rgb="FF000000"/>
        <rFont val="Arial"/>
        <family val="2"/>
      </rPr>
      <t xml:space="preserve">Next update: 17:00, 23/08
</t>
    </r>
    <r>
      <rPr>
        <sz val="10"/>
        <color rgb="FF000000"/>
        <rFont val="Arial"/>
        <family val="2"/>
      </rPr>
      <t xml:space="preserve">
14:45 - Following the database cluster restart, an issue was identified with ONS (oracle notification service) in the database which is currently unavailable on one of the database nodes. This should not cause any functional impact to the WCS application, however, this service being non functional on one node will result in the file system space utilisation. Therefore, a case is being raised with Oracle to fix the ONS issue permanently. In addition, automated scripts will be induced to monitor the file system utilisation and truncate the log files before it breaches the threshold. However, as the database health is now normal following the log file deletion &amp; restart, the site has been advised to resume operations since 14:40. We will have a catch up call later in the afternoon to plan the database monitoring over the long weekend. Extensive monitoring will continue. Next update at 18:00
13:56 - Truncation of log files across the database servers is now completed. Final validation checks on the database health is underway. We are now able to login to WCS console and SSI has confirmed that the pending events have now processed as expected. There were issues observed with one of the database nodes , therefore, we are currently performing a database cluster restart before handing over to the site to ensure stability. Next update at 15:00
13:21 :It was confirmed that the file system space within the WCS database had reached its 100% utilisation. Therefore, a decision was taken to empty the historic export file from 2020 from the primary database server followed by emptying the some heavily loaded log files from the primary database servers - we have observed the file system space is at its 61% utilisation. Deletion ongoing for the log files on the secondary database server/ Next update at 14:00
12:47:  SSI Schaefer joined the MIM bridge and confirmed an issue with WCS database servers. M&amp;S Database &amp; Linux team are validating the database and the database servers. Next update at 13:15.
12:23 - The Castle Donington site is currently experiencing a critical disruption in warehouse operations due to a halt in automation systems, specifically affecting SCS (Supply Chain Systems), BCS (Business Control Systems), and related components. This has led to a spike in pending events, reaching approximately 50k. In response, a global stop was evoked, and all users of the Warehouse Management System (WMS) and Warehouse Control System (WCS) were instructed to log out to prevent further system strain and data inconsistency. Critical case raised with SSI and a MIM bridge is opened to triage further with SSI.</t>
    </r>
  </si>
  <si>
    <t xml:space="preserve">SSI </t>
  </si>
  <si>
    <t>INC274</t>
  </si>
  <si>
    <t>Sterling OMS UI not allowing to make changes</t>
  </si>
  <si>
    <t>Sterling OMS UI was not allowing to make changes.  Without this business Ops team cannot manage configuration to meet the business needs.</t>
  </si>
  <si>
    <t>Sterling OMS UI was not allowing us to make changes. Without this business Ops team cannot manage configuration to meet the business needs. Hence, additional space was added  to gain some space and changes can be done using UI. Further actions are to be done from DB and Applications team to gain more space.</t>
  </si>
  <si>
    <t>CHG2430</t>
  </si>
  <si>
    <t>INC275</t>
  </si>
  <si>
    <t>False Order Delay Email Triggered to 11k+ Customers</t>
  </si>
  <si>
    <r>
      <rPr>
        <b/>
        <sz val="10"/>
        <color rgb="FF000000"/>
        <rFont val="Aptos Narrow"/>
        <family val="2"/>
        <scheme val="minor"/>
      </rPr>
      <t xml:space="preserve">Finance Impact: </t>
    </r>
    <r>
      <rPr>
        <sz val="10"/>
        <color rgb="FF000000"/>
        <rFont val="Aptos Narrow"/>
        <family val="2"/>
        <scheme val="minor"/>
      </rPr>
      <t>No finance impact 
Approx 11000 customers have received an email that their orders would be delayed leading to customer dissatisfaction. Also saw an issue with the order flow on OMS queue manager, potentially delaying the customer orders placed on the website.</t>
    </r>
  </si>
  <si>
    <t>16:31 - From 3:00 PM onwards, the order messages that had piled up in the OMS queue managers began to clear. By 15:50, all outstanding messages had been successfully processed, and service was fully restored. As a follow-up, the OMS team will conduct a review to identify the root cause of the underlying issue that led to the hung sessions and evaluate measures to prevent a recurrence. PIR will be scheduled to deep dive the RCA and establish preventive actions if any.
14:40 - Following the ongoing investigation, teams have identified that long-running queries on the OMS database are causing the pile-ups observed on the queue managers. Database Administrators and Cloud Operations Engineers have joined the bridge and are actively working to terminate these queries to restore normal service. In addition to the previously reported impact on delayed customer email communications, the issue has now extended to order flow queue managers on OMS, reulting in delays in processing customer orders placed on the website. Both issues have been traced back to the same root cause—long-running queries on the OMS database. Once these queries are successfully terminated, teams will verify that the orders held in the queue managers are being processed in a timely manner.
11:30 - WMS (Warehouse Management System) and Middleware have confirmed that these orders were sent out from the respective systems by 3 AM, however the orders were processed at OMS (Order Management System) at 06:51 AM. Teams are still investigating on the cause of the delay and will keep us posted
10:50 - WMS team checked some sample orders and could see that they processed at 02:50 and even more
10:09 - Aadil had already checked with CD and confirmed that the orders were dispatched at 3 in the morning , Sterling received all orders between 8-9 and messages seem to have delayed. (Flow EDC - WMS - Mule - OMS)</t>
  </si>
  <si>
    <t>CHG2431</t>
  </si>
  <si>
    <t>INC276</t>
  </si>
  <si>
    <t>Out-of-Stock Error Displayed During Checkout on Website and Apps</t>
  </si>
  <si>
    <t xml:space="preserve">Customers are able to add the products to the basket, however they are unable to check out /place orders on the website and apps due to the OOS Scenario resulting in potential loss of revenue and poor customer experience. </t>
  </si>
  <si>
    <t>13:20 - The OMS team manually triggered the job at around 08:15 AM to expedite processing, which was completed by 10:50, restoring service. Out-of-stock volumes have remained stable over the past few hours, hence marking as resolved.
11:25 - OMS (Order Management System) Team identified a delay in processing inventory this morning. OMS team have manually triggered the job around 08:15am to ensure the inventory is processed as soon as possible. The processing seems to have completed approx. at 10:50 and service appears to be restored. Teams will continue to monitor and investigate the cause of the issue.
10:50 Number of errors seem to have dropped now and OMS team also said that the inventory file got processed. Team is still checking on the root cause[ Impact is specific to products for Donington )
10:42 There is a delay in processing inventory and OMS is investigating on the issue</t>
  </si>
  <si>
    <t>INC277</t>
  </si>
  <si>
    <t>URL (googleads.googleapis.com:443) not whitelisted</t>
  </si>
  <si>
    <t xml:space="preserve">Offline store transaction data is not being transmitted from POS (upstream) to Google (downstream). This results in gaps in data availability, impacting reporting, analytics, and reconciliation processes. </t>
  </si>
  <si>
    <r>
      <rPr>
        <sz val="10"/>
        <color rgb="FF000000"/>
        <rFont val="Arial"/>
        <family val="2"/>
      </rPr>
      <t xml:space="preserve">28/08: The incident is being resolved now , after a period of monitoring. Got a confirmation from Rahul to resolve the issue. A retro change request has been placed with the change management team.
27/08 16:30: Additional hostname patterns for googleapis were added to the NSG rules, post which the error message has not surfaced. Monitoring the incident until tomorrow. </t>
    </r>
    <r>
      <rPr>
        <b/>
        <sz val="10"/>
        <color rgb="FF000000"/>
        <rFont val="Arial"/>
        <family val="2"/>
      </rPr>
      <t xml:space="preserve">Next update is at 28/08 16:00
</t>
    </r>
    <r>
      <rPr>
        <sz val="10"/>
        <color rgb="FF000000"/>
        <rFont val="Arial"/>
        <family val="2"/>
      </rPr>
      <t xml:space="preserve">26/08: 15:30 : CHG1866 was implemented two weeks before, and the affected url was already added to the  rule, however apart from remaining URLs are all getting blocked, so Network team has allowed wild card for the googleads with *.googleads. Rahul has to validate if it is working, and if so, Network shall procure approval from the Infosec and put the rule to fix this incident. </t>
    </r>
    <r>
      <rPr>
        <b/>
        <sz val="10"/>
        <color rgb="FF000000"/>
        <rFont val="Arial"/>
        <family val="2"/>
      </rPr>
      <t xml:space="preserve">Next update is at 27/08 13:00
</t>
    </r>
    <r>
      <rPr>
        <sz val="10"/>
        <color rgb="FF000000"/>
        <rFont val="Arial"/>
        <family val="2"/>
      </rPr>
      <t xml:space="preserve">09:45 : Manikandan from network team is working on the incident. </t>
    </r>
    <r>
      <rPr>
        <b/>
        <sz val="10"/>
        <color rgb="FF000000"/>
        <rFont val="Arial"/>
        <family val="2"/>
      </rPr>
      <t xml:space="preserve">Next update is at 26/08 14:00
</t>
    </r>
    <r>
      <rPr>
        <sz val="10"/>
        <color rgb="FF000000"/>
        <rFont val="Arial"/>
        <family val="2"/>
      </rPr>
      <t xml:space="preserve">06:45: The change owner (Yaswant) has confirmed that the impacted application URL was not part the requirement shared by the application team for the change and hence the change that was implemented for other application URL's were successfull and the change has been closed a weekago(20/08). We will now have to understand why the issue has been raised on 25/08, when they were encountering the issue on 19/08. 
25/08 
Getting "Socket exception connection reset" error for the URL "googleads.googleapis.com:443". This URL needs to be whitelisted, and it was missed as part of CHG1866 (Hardening the Marketing &amp; Customer Subscription on Azure (Level 1 and Level 2)). Need network resource to check and assist on this further. Next update at 26/08 10:00
Spoke to Manish Rai from Network and he informed to get it assigned to Naveen / Manikandan and they would be able to look in to this issue tomorrow. </t>
    </r>
  </si>
  <si>
    <t>CHG1866</t>
  </si>
  <si>
    <t>Rahul Ghadage</t>
  </si>
  <si>
    <t>INC278</t>
  </si>
  <si>
    <t>Performance issue observed on HHTS while performing dispatch operations in Castle Donnington DC</t>
  </si>
  <si>
    <t xml:space="preserve">10-15 Second delay on HHTs (hand held terminals) observed while scanning each  parcel on each stage of the SYW (Shop your Way) Consolidation resulting a capability loss of  9.3K singles until now since 25/08.
 </t>
  </si>
  <si>
    <r>
      <t xml:space="preserve">10:30: The system performance remained stable throughout the night and during the busy C&amp;C ( Click &amp; Collect) closedown period with no further issues. Hence the incident is being marked as resolved.
15:30 :  Indexing was performed on the WMS database to optimise the performance after securing an outage between 14:00 and 14:30. The system health checks were completed successfully  and Site has been asked to resume the operations by  15:15. WMS &amp; Oracle team have confirmed that performance improvements are observed after implementing the indexing.  Will continue to monitor throughout the evening. </t>
    </r>
    <r>
      <rPr>
        <b/>
        <sz val="10"/>
        <color rgb="FF000000"/>
        <rFont val="Aptos Narrow"/>
        <family val="2"/>
        <scheme val="minor"/>
      </rPr>
      <t xml:space="preserve">Next Update: 27/08/2025 12 PM 
</t>
    </r>
    <r>
      <rPr>
        <sz val="10"/>
        <color rgb="FF000000"/>
        <rFont val="Aptos Narrow"/>
        <family val="2"/>
        <scheme val="minor"/>
      </rPr>
      <t xml:space="preserve">12:47: Murali was able to get the window between 2 to 2:30 today to work on the indexing activity. MIM call to reconvene at 13:50 today with all the required teams. </t>
    </r>
    <r>
      <rPr>
        <b/>
        <sz val="10"/>
        <color rgb="FF000000"/>
        <rFont val="Aptos Narrow"/>
        <family val="2"/>
        <scheme val="minor"/>
      </rPr>
      <t xml:space="preserve">Next update at 26/08 16:00
</t>
    </r>
    <r>
      <rPr>
        <sz val="10"/>
        <color rgb="FF000000"/>
        <rFont val="Aptos Narrow"/>
        <family val="2"/>
        <scheme val="minor"/>
      </rPr>
      <t>12:00: MIM call to reconvene at 12:30 today with all the required teams to further work on the steps for indexing. 
10:55 Engineering Manager has requested details to be reviewed on the implementation plan and team is getting that actioned. Next update : 11:30
10:03 Approvals secured and team is reviewing the implementation plan with technical teams . Next update : 26/08 11:00
09:30 . Performance issues identified with one of the application functionality due to a long running SQL query. A recommendation was given by DB team to have indexing done and team is reviewing with Engineering Manager (Douglas).
09:10: The issue was observed on 25/08, however the impact was minimnal due to the lower volume planned during long weekend. If the issue continues to persist, the incident will soon escalate to P2 or P1. We have joined on the MIM1 triaging this incident with WMS and DB team together for recovery</t>
    </r>
  </si>
  <si>
    <t>Murali Srinivasan/Mark Davies</t>
  </si>
  <si>
    <t>INC279</t>
  </si>
  <si>
    <t xml:space="preserve">One identity Database inaccesible </t>
  </si>
  <si>
    <t>Complete BAU was impacted for the One Identity team - M&amp;S account related changes, assignment the 0365, MFA license and inaddition its impacting the recovery related activities. No impact to customer as the account creation was working as expected</t>
  </si>
  <si>
    <r>
      <t xml:space="preserve">26/08: 
14:39 - The traffic was being blocked by the default deny rule on the NSG. A new rule was added to allow the traffic by the Network team to restore the services.  Tom Caunce confirmed that the One Identity Database is now accessible. Steve Broomfield will get in touch with Change Management to raise a Retro Change for the fix that was implemented.
12:00 - Network team (Shilpa) is troublehooting the issue with the user. </t>
    </r>
    <r>
      <rPr>
        <b/>
        <sz val="10"/>
        <color rgb="FF000000"/>
        <rFont val="Aptos Narrow"/>
        <family val="2"/>
        <scheme val="minor"/>
      </rPr>
      <t xml:space="preserve">Next update at 26/08 16:00
</t>
    </r>
    <r>
      <rPr>
        <sz val="10"/>
        <color rgb="FF000000"/>
        <rFont val="Aptos Narrow"/>
        <family val="2"/>
        <scheme val="minor"/>
      </rPr>
      <t xml:space="preserve">11:00 - One identity was recovered was around 8th Aug 2025, however team has lost the access to the One identity Database on 20/08, Network team is being engaged to investigate further. If the issue continues to persist the number of user getting impacted due to license assignment &amp; laptop collection will be increased. Thomas have already spoken to BT (Chris) to investigate on this issue and we in process engaging the NW PM to investigate further. Below are the Source and  destination details.
Source: 10.150.247.14, 10.150.247.15 and 10.150.247.16
Destination: bc672bf5-83db-4925-856c-1c3f15af0de7.public.85ef6549be22.database.windows.net 172.166.227.77
Port 3342
</t>
    </r>
    <r>
      <rPr>
        <b/>
        <sz val="10"/>
        <color rgb="FF000000"/>
        <rFont val="Aptos Narrow"/>
        <family val="2"/>
        <scheme val="minor"/>
      </rPr>
      <t>Next update at 16:00 26/08</t>
    </r>
  </si>
  <si>
    <t>INC280</t>
  </si>
  <si>
    <t>Pantheon, Whitecity Travel Money stores are having intermittent Transaction failure in the PEDs</t>
  </si>
  <si>
    <t>There's on an average at least one transaction getting failed in every 3 transactions through the PEDs. Estimated financial impact is 20K GBP per week.</t>
  </si>
  <si>
    <r>
      <t xml:space="preserve">15/09 - Stores have confirmed that the issue is now resolved following the implementation of CHG3084.
12/09 - 
18:00 - Change implemented, store level validations to be performed by Monday. Next update at 17:00, 15/09.
17:00 - CHG3084 was approved in the ECAB and implementation is currently in progress. Next update at 19:00
14:00 - Network team is still chasing for Infosec approval. Change implementation plan is not yet approved. Will have to wait for Monday afternoon for further update. </t>
    </r>
    <r>
      <rPr>
        <b/>
        <sz val="10"/>
        <color rgb="FF000000"/>
        <rFont val="Aptos Narrow"/>
        <family val="2"/>
        <scheme val="minor"/>
      </rPr>
      <t xml:space="preserve">Next Update 15/09 17:00 
</t>
    </r>
    <r>
      <rPr>
        <sz val="10"/>
        <color rgb="FF000000"/>
        <rFont val="Aptos Narrow"/>
        <family val="2"/>
        <scheme val="minor"/>
      </rPr>
      <t xml:space="preserve">10/09 -  Network team have submitted the design to IDR today, but it was refused, as they wanted a comprehensive document covering both SDWAN and non. Documents are in the process of being consolidated, aiming for offline approval and if not, tomorrow at 11:00. Implementation Plan is also being worked on in Parallel so it's ready to submit as soon as the design is approved. Plans to present in CAB is on 12/09 with implementation window on the same day. </t>
    </r>
    <r>
      <rPr>
        <b/>
        <sz val="10"/>
        <color rgb="FF000000"/>
        <rFont val="Aptos Narrow"/>
        <family val="2"/>
        <scheme val="minor"/>
      </rPr>
      <t xml:space="preserve">Next update at 12/09 17:00
</t>
    </r>
    <r>
      <rPr>
        <sz val="10"/>
        <color rgb="FF000000"/>
        <rFont val="Aptos Narrow"/>
        <family val="2"/>
        <scheme val="minor"/>
      </rPr>
      <t xml:space="preserve">
09/09: The Network team is proceeding with the change for SD-WAN also. They will go to IDR for design review tomorrow, aiming to implement on Thursday or Friday latest. </t>
    </r>
    <r>
      <rPr>
        <b/>
        <sz val="10"/>
        <color rgb="FF000000"/>
        <rFont val="Aptos Narrow"/>
        <family val="2"/>
        <scheme val="minor"/>
      </rPr>
      <t xml:space="preserve">Next Update 10/09 17:00
</t>
    </r>
    <r>
      <rPr>
        <sz val="10"/>
        <color rgb="FF000000"/>
        <rFont val="Aptos Narrow"/>
        <family val="2"/>
        <scheme val="minor"/>
      </rPr>
      <t xml:space="preserve">
08/09: Received reply from Barclaycard who state that the failed transactions related to genuine declines for valid reasons. In other words there is no suggestion that the interaction between the PEDs/Verifone/Barclaycard caused the failures. Based on this, Network team is planning to move to SDWAN considerations for the changes that we completed in non-SDWAN. Awaiting on Nick to provide evidence of similar alerts being seen on SDWAN also, before proceeding with the change. Next Update: </t>
    </r>
    <r>
      <rPr>
        <b/>
        <sz val="10"/>
        <color rgb="FF000000"/>
        <rFont val="Aptos Narrow"/>
        <family val="2"/>
        <scheme val="minor"/>
      </rPr>
      <t xml:space="preserve">Next Update: 09/09 17:00
</t>
    </r>
    <r>
      <rPr>
        <sz val="10"/>
        <color rgb="FF000000"/>
        <rFont val="Aptos Narrow"/>
        <family val="2"/>
        <scheme val="minor"/>
      </rPr>
      <t xml:space="preserve">
05/09: 
15:00 - Verifone confirmed that response back was "they all failed to auth due to a "do not honour" response from the bank." EuroChange team has asked Barclays for more details. Regarding transactions showing as success on PED dashboard and not registering transactions that is still under investigation but we can't see any for Pudsey, Eden High Wycombe yesterday. They need more details from the store to investigate. Verifone Android platform team have also confirmed that we use the DoT on their devices, and needs enabling port 853. The Network team is validating the request. </t>
    </r>
    <r>
      <rPr>
        <b/>
        <sz val="10"/>
        <color rgb="FF000000"/>
        <rFont val="Aptos Narrow"/>
        <family val="2"/>
        <scheme val="minor"/>
      </rPr>
      <t xml:space="preserve">Next Update: 08/09 17:00
</t>
    </r>
    <r>
      <rPr>
        <sz val="10"/>
        <color rgb="FF000000"/>
        <rFont val="Aptos Narrow"/>
        <family val="2"/>
        <scheme val="minor"/>
      </rPr>
      <t xml:space="preserve">
04/09: 
15:15 - No issues reported on the network. DNS over TLS failure alerts have since abated. Change yesterday was only applied to non-SDWAN Sites. Baldwin, Nick to check logs for SDWAN Sites and confirm whether we are seeing the same alerts (Expectation is Yes). We will then proceed with similar change for SDWAN.Still unclear how/why the PED's are requesting DNS access over TLS. Verifone haven't categorically confirmed - we still need this confirmation please Januz Kursumljija. Verifone development team were conducting testing for this yesterday, still awaiting the outcome. Allowing DNS over TLS, while sensible as a security hardening measure, still means an architectural design change which we need to align internally as a follow on. As it stands, we have 2 contactless payments that failed yesterday and need to understand why. The general consensus is, this is not a network issue as the errors seen on failure, point to payment provider restrictions. Johnny Oliver is engaging Barclaycard with the Transaction Details to see whether they're able to determine why the transactions were declined. At the same time, Verifone have today pushed out a minor update on PED 2 at both White City and Pantheon. Johnny Oliver to confirm why this has been done and what issue it aims to resolve. Also, serial numbers for PED 2 that received the update.  </t>
    </r>
    <r>
      <rPr>
        <b/>
        <sz val="10"/>
        <color rgb="FF000000"/>
        <rFont val="Aptos Narrow"/>
        <family val="2"/>
        <scheme val="minor"/>
      </rPr>
      <t xml:space="preserve">Next update: 05/09 17:00
</t>
    </r>
    <r>
      <rPr>
        <sz val="10"/>
        <color rgb="FF000000"/>
        <rFont val="Aptos Narrow"/>
        <family val="2"/>
        <scheme val="minor"/>
      </rPr>
      <t xml:space="preserve">
03/09: 
17:00 - CHG2736 was implemented, the Network engineers verified the DNS over TLS traffic TCP-853 traffic are successfully going through the Firewall. Tested in Pantheon: Transactions between 16:15 - 16:55 03/09/2025, Contactless payment went through successfuly. Got  a positive feedback from White City. More conclusive Test results to come out tomorrow. </t>
    </r>
    <r>
      <rPr>
        <b/>
        <sz val="10"/>
        <color rgb="FF000000"/>
        <rFont val="Aptos Narrow"/>
        <family val="2"/>
        <scheme val="minor"/>
      </rPr>
      <t xml:space="preserve">Next update: 04/09 17:00
</t>
    </r>
    <r>
      <rPr>
        <sz val="10"/>
        <color rgb="FF000000"/>
        <rFont val="Aptos Narrow"/>
        <family val="2"/>
        <scheme val="minor"/>
      </rPr>
      <t xml:space="preserve">
02/09: 
17:00 - The Network team is planning for a change with two seperate implementation plan for SD-WAN and Non SDWAN stores. 
</t>
    </r>
    <r>
      <rPr>
        <b/>
        <sz val="10"/>
        <color rgb="FF000000"/>
        <rFont val="Aptos Narrow"/>
        <family val="2"/>
        <scheme val="minor"/>
      </rPr>
      <t xml:space="preserve">TLS over DNS Enablement for non-SDWAN Sites.
Whitelisting 8.8.4.4 for non-SDWAN Sites
</t>
    </r>
    <r>
      <rPr>
        <sz val="10"/>
        <color rgb="FF000000"/>
        <rFont val="Aptos Narrow"/>
        <family val="2"/>
        <scheme val="minor"/>
      </rPr>
      <t xml:space="preserve">Implementation plan is nearly complete and will be submitted for IDR approval today. They have verbal info-sec approval (Jamille), sending over via email for written confirmation and approval code. Once approved (both Imp Plan and Info-sec) we will attend CAB tomorrow at either 10:00 or 14:00 - depending on timings of approvals and implement in the afternoon. Once tested and agreed to have been resolved, we will revisit the above and go through the process again for SD-WAN Stores. The DNS over TLS Traffic is being denied and the exercise to enable is on the one hand, to rule this out and on the other hand, a hope that this will resolve. Once confirmed, They will proceed to implement on SDWAN sites. </t>
    </r>
    <r>
      <rPr>
        <b/>
        <sz val="10"/>
        <color rgb="FF000000"/>
        <rFont val="Aptos Narrow"/>
        <family val="2"/>
        <scheme val="minor"/>
      </rPr>
      <t xml:space="preserve">Next update 03/09 17:00 
</t>
    </r>
    <r>
      <rPr>
        <sz val="10"/>
        <color rgb="FF000000"/>
        <rFont val="Aptos Narrow"/>
        <family val="2"/>
        <scheme val="minor"/>
      </rPr>
      <t xml:space="preserve">01/09 : Verifone Android Platform team, have confirmed that, this is not configured on the PED OS settings. Both Verifone Android Platform and Payment teams, are in process of testing, and they will provide an update by tomorrow mid day. </t>
    </r>
    <r>
      <rPr>
        <b/>
        <sz val="10"/>
        <color rgb="FF000000"/>
        <rFont val="Aptos Narrow"/>
        <family val="2"/>
        <scheme val="minor"/>
      </rPr>
      <t xml:space="preserve">Next update at 02/09, 16:00.
</t>
    </r>
    <r>
      <rPr>
        <sz val="10"/>
        <color rgb="FF000000"/>
        <rFont val="Aptos Narrow"/>
        <family val="2"/>
        <scheme val="minor"/>
      </rPr>
      <t xml:space="preserve">29/08 - We are still awaiting feedback from Verifone on the source of the issue. Logging has been enabled to investigate this further. Next update 01/09, 17:00.
28/08 - We are still awaiting feedback from Eurochange on the source of the issue. Logging has been enabled to investigate this further. Next update 29/08, 17:00.
27/08: Eurochange and verifone is still investigating the issue. It's still not with the Network team. Waiting for more details on investigation details from Verifone via Eurochange. Next Update: 28/08 17:00
26/08: 
16:30 - Ignite engineers were involved to troubleshoot, however they can only check if a device is heart beating, nothing historical. EC will ask Verifone to check their records against the timestamps and will revert with the answer as soon as possible. Network team has noticed few denies in the central FW log. EC is doing further drill down to each transaction to check the underlying reason for the error message. Next update: 27/08 17:00
14:00 - 
Between 21/08 to 25/08, failure rate was 34%, so 1 in 3 transactions not successful. Reason for failure was Device Unavailable and sub-reason POI Temporarily Unavailable. A separate chat has been opened with Network, Eurochange and Ignite. 
</t>
    </r>
  </si>
  <si>
    <t>CHG2736, CHG3084</t>
  </si>
  <si>
    <t>INC281</t>
  </si>
  <si>
    <t>FH&amp;B SOH (Stock on Hand) data mismatch between CSSM systems and SAP StockHub (Reporting system)</t>
  </si>
  <si>
    <t>Stock positions are incorrect in StockHub, however there is no impact to the D&amp;F as the data from SAP is not used</t>
  </si>
  <si>
    <r>
      <rPr>
        <sz val="10"/>
        <color rgb="FF000000"/>
        <rFont val="Aptos Narrow"/>
        <family val="2"/>
        <scheme val="minor"/>
      </rPr>
      <t xml:space="preserve">29/08 : The BAU purge job was released and the deletion was completed successfully by 18:00 on 28/08. Business validations have completed that the issue is resolved.
28/08 10:30 - The team released the BAU purging jobs yesterday (27th Aug) and is currently monitoring them. The one off deletion will be carried out today in Stock hub system and team will verify with other system after tonight's run. </t>
    </r>
    <r>
      <rPr>
        <b/>
        <sz val="10"/>
        <color rgb="FF000000"/>
        <rFont val="Aptos Narrow"/>
        <family val="2"/>
        <scheme val="minor"/>
      </rPr>
      <t xml:space="preserve">Next update at 17:00, 29th Aug.
</t>
    </r>
    <r>
      <rPr>
        <sz val="10"/>
        <color rgb="FF000000"/>
        <rFont val="Aptos Narrow"/>
        <family val="2"/>
        <scheme val="minor"/>
      </rPr>
      <t xml:space="preserve">27/08: 
10:53 - SAP teams validated that the absence of purge cycles is the primary driver of discrepancies in Stock Hub. A one-off cutover purge is required to normalize current data, followed by enabling BAU purge jobs in Control-M going forward. D&amp;F: According to Nanda, D&amp;F is not impacted at present, potential risk only when the interface goes live (Yet to validate)
There's a query being built in the Dev and the SAP team needs at least 2 days to build that query considering the complexity of the task, understanding the data mismatch and so on. Then they will have to do the testing and execution plan. Pawan is working on the Commnication and will share it shortly. MIM bridge is adjourned until further update. </t>
    </r>
    <r>
      <rPr>
        <b/>
        <sz val="10"/>
        <color rgb="FF000000"/>
        <rFont val="Aptos Narrow"/>
        <family val="2"/>
        <scheme val="minor"/>
      </rPr>
      <t xml:space="preserve">Next Update: 29/08 17:00
</t>
    </r>
    <r>
      <rPr>
        <sz val="10"/>
        <color rgb="FF000000"/>
        <rFont val="Aptos Narrow"/>
        <family val="2"/>
        <scheme val="minor"/>
      </rPr>
      <t>26/08 -
21:40 - The MIM team has just concluded the MIM bridge and SAP teams are investigating, if the data mismatch has been present since the day of the incident or if it originated earlier. The exact start date of the issue is still unclear and under review. If it is confirmed to have begun on the day of the incident, it will be addressed as part of the recovery tasks. Otherwise, the incident priority will be downgraded to P3, as there is no end-user impact. 
For the time being, the incident stands cancelled until further update from the SAP teams
21:00 - SAP teams are currently investigating the issue internally, with next steps to be agreed upon in consultation with the D&amp;F team.</t>
    </r>
  </si>
  <si>
    <t>INC282</t>
  </si>
  <si>
    <t xml:space="preserve">Power BI servers are inaccessible to generate P5 report by Finance Business colleagues </t>
  </si>
  <si>
    <t xml:space="preserve">19 Finance colleagues  were unable to generate P5 reports impacting their P5 closing activities </t>
  </si>
  <si>
    <t xml:space="preserve">27/08: 
10:50: Business colleagues have confirmed that they are able to refresh the report without any issue. Hence we can close this incident 
09:39: The on-premises data gateway service was in stopped state and it has been restarted. we are yet to understand the RCA on why  the on-prem data gateway service went to stopped state.  At the moment, there is no alerting capability due to the security incident, hence team couldn't identify the issue. Awaiting user validation to resolve the issue. Next  update: 11:00, 27/08
 We believe that issue has started  yesterday after 18:00,  the finance colleague  are able to access Powerbi gateway server MSHSRMNSUKPU096 &amp; MSHSRMNSUKPU097. Engaging wintel to investigate this issue. Next update: 10:00, 27/08
</t>
  </si>
  <si>
    <t>INC283</t>
  </si>
  <si>
    <t>Post store movement, Store colleagues are unable to login to ECS (Electronic Shelf Edge) application.</t>
  </si>
  <si>
    <t>In Progress</t>
  </si>
  <si>
    <t>Store colleagues are unable to print the pricing info at the store for shelf items, and apperantly they are unable to access store planograms and locations etc. for the new store (after movement). The user manager has gone live June 9th. Since then colleagues started reporting the issue.</t>
  </si>
  <si>
    <r>
      <t xml:space="preserve">29/09 - The next steps will be to get a new Y account created, post this AD team will need to create a new DA document or seek approval to bring this as an AOB on the original DA. Next update at 17:00, 01/10.
25/09 - 
Rejected at DA due to highly privileged Y account which hasn't been properly scoped. It will be necessary to split the Y accounts by script and implement a full controlled scoping them by necessary access. The next step is to decide on new approach as it was rejected due to security concerns, aim to get an initial plan in place by Monday (29/09) EOD. </t>
    </r>
    <r>
      <rPr>
        <b/>
        <sz val="10"/>
        <color rgb="FF000000"/>
        <rFont val="Arial"/>
        <family val="2"/>
      </rPr>
      <t xml:space="preserve">[Next Update at 29/09, 17:00]
</t>
    </r>
    <r>
      <rPr>
        <sz val="10"/>
        <color rgb="FF000000"/>
        <rFont val="Arial"/>
        <family val="2"/>
      </rPr>
      <t xml:space="preserve">
24/09 - The DA approval is scheduled today, once approved, the implementation plan will be written before presenting in the CAB. Next update at 17:00, 25/09
23/09 - The design document is awaiting approval from the DA before raising a change and proceed with implementation. Next update at 17:00, 25/09</t>
    </r>
    <r>
      <rPr>
        <b/>
        <sz val="10"/>
        <color rgb="FF000000"/>
        <rFont val="Arial"/>
        <family val="2"/>
      </rPr>
      <t xml:space="preserve">
</t>
    </r>
    <r>
      <rPr>
        <sz val="10"/>
        <color rgb="FF000000"/>
        <rFont val="Arial"/>
        <family val="2"/>
      </rPr>
      <t>22/09 - reached out to Valli to get the latest on this issue, if no response I will engage David Thomas from AD team. Next update 17:00 23/09
18/09: David Thomas is working on the implementation plan from AD team. Next Update 22/09 17:00
17/09: We are still awaiting updates from AD on the implemetnation review and and plan for implementation.Next update at 17:00 on 18/09.
15/09 - The final design doc has been sent to Infosec to get the sign off. Implementation plan being written by AD and ECS team. Next update at 17:00 on 17/09.
12/09 - AD team continue to work with Security team for the required approvals, Next update on 15/09, 17:00
10/09 - A preferred approach has been agreed to restore the existing process, with ECS team able to amend claims within 1–2 days if needed. Security validations on scripts and data are underway, and the infra team is confirming required security agents on the required servers. Next steps include full security checks, securing DA approval, and confirming safe implementation with the AD SME. Next update on 12/09, 17:00
09/09 - Due to INC313, the AD team could not manage to speak to the ECS team, a meeting is scheduled tomorrow at 09:00 to confirm on the approach. Next update at 17:00, 10/09.
04/09 - Although the approach is identified by the AD team, this still requires further concurrence with the ECS application team - Mark Charlwood will be returning on 08/09. The plan is to schedule a call with Mark and Thomas (will be done by Thomas) to agree on the right approach after which the implementation plan will be written before raising a change. Note: Infosec has already approved the approach. Next update at 16:00, 09/09.
03/09 : Thomas has confirmed that Infosec is aligned to both the approach and a change will be raised to execute this. Next update at 17:00, 04/09
02/09: Thomas Stacey from AD team is still chasing InfoSec team for approval. AD team has scheduled a call with Infosec team for the review tomorrow 03/09. Next Update: 03/09 17:00
01/09: Thomas Stacey from AD team is still chasing InfoSec team for approval. Next Update: 02/09 17:00
29/08: 16:30 - AD team need to reconnect the Y accounts to the associated scripts which are used to amend the custom attribute which needs a change to implement and requires InfoSec approval. AD team is still chasing InfoSec for the approval. Next Update: 01/09 17:00
28/08 : 17:30 - AD team have restored one users  access to the key vault for the associated Y account which operates the script. They have identified the script and server with its last run date on the 22nd of April. Separately, they are exploring how to best re-activate this. Lastly it appears that the cert for the applications has expired which may need to be rotated. Next update 29/08 17:00 
27/08:
15:30 - User's movement in AD is reflected for the new stores, however in the ECS application colleagues are still having their old stores details and that doesn't allow them to enter the new store details. AD team has been engaged to analyse the issue, Next update: 28/08 17:00</t>
    </r>
  </si>
  <si>
    <t>INC284</t>
  </si>
  <si>
    <t>SAP offshore colleagues are unable to login in PRA portal</t>
  </si>
  <si>
    <t xml:space="preserve">BAU operation are impacted, team will not be able to monitor or address any issue. Around 15 finance colleagues from Offshore have reported the issue. </t>
  </si>
  <si>
    <t>09:45:  Colleagues are able to access the PRA portal without any issue after clearing cache to login. Hence the incident is being marked as resolved. 
09:30: WIntel have confirmed that server domain connectivity is broken and it has been fixed by performing a domain disjoin and rejoin following which the credential error has been resolved. Team is encountering another error which is being investigated further. Next update: 11:00,28/08/2025
08:49 Few users are experiencing ' Could not set up connection to the server' error. Wintel team have also been engaged to validate further. Next update: 10:00,28/08/2025
08:20: We have checked with few colleagues from other team who have confirmed the they can access the PRA portal without any issues. We have now confirmed that this is not a central issue. Active directory has also been enagaged to check if there is any issues with M&amp;S account for the impacted users. Next update: 10:00,28/08/2025
07:51: The colleagues are getting incorrect credential error.  PRA team and access management is being engaged. Next update: 10:00,28/08/2025</t>
  </si>
  <si>
    <t>Indhuja Venkatachalam</t>
  </si>
  <si>
    <t>INC285</t>
  </si>
  <si>
    <t xml:space="preserve">Middleware ACE node 3 is currently unresponsive </t>
  </si>
  <si>
    <t>Foods, Stores</t>
  </si>
  <si>
    <r>
      <rPr>
        <b/>
        <sz val="10"/>
        <color rgb="FF000000"/>
        <rFont val="Aptos Narrow"/>
        <family val="2"/>
        <scheme val="minor"/>
      </rPr>
      <t xml:space="preserve">Finance Impact: </t>
    </r>
    <r>
      <rPr>
        <sz val="10"/>
        <color rgb="FF000000"/>
        <rFont val="Aptos Narrow"/>
        <family val="2"/>
        <scheme val="minor"/>
      </rPr>
      <t>No finance impact 
FITS : Supplier ASN (Advanced Shipment Notice) from FITS to GIST is impacted due to which GIST will not be able to receipt the stock which may cause rejection across depots.
ASO: GR (goods receipt) messages will not be received into ASO intermittently, so GIST will not receive the allocation instruction back from ASO. As a mitigation we have requested GIST to go on DWS backup mode.
CSSM: Potential impact to deliveries and sales messages for few stores to CSSM resulting in stock inaccuracy. The impact is being quantified across the stores.
Relex allocation: Relex batch is updated not to run tonight and moved to Contingency plan for tonight.
OMS: Approx. 300 online orders taken in stores payment has not been received and will auto-cancel due to payment not reaching OMS. Orders cancel 8 hours after they are placed.
Finance Sales:- The sales value, as well as brands/dropship sales and payments, will have potential impacts in SAP ECC.
Stock:- Adjustments to stock may be necessary due to the missing sales quantities.
EDW:- The Day-1 sales value will likely be underestimated</t>
    </r>
  </si>
  <si>
    <r>
      <rPr>
        <sz val="10"/>
        <color rgb="FF000000"/>
        <rFont val="Aptos Narrow"/>
        <family val="2"/>
        <scheme val="minor"/>
      </rPr>
      <t xml:space="preserve">30/08:
11:50 - The overnight foods flows and CSSM stock position have remained stable. All pending messages have been processed. The Linux cluster issue and reintroducion of Node 3 will be planned under the Problem management process.
09:00 - Overnight all the pending messages have been processed to the downstream systems and NDC allocations and supplier order flows completed with BAU stock file.
29/08
17:20 - CSSM stock position - After multiple layers of reconciliations, it was concluded that there is a stock discrepancy of 2913 UPCs vs 350 store combinations in CSSM. After validating with business, it has been confirmed to be of minimal impact and therefore, no tech actions are required. Stores will be advised to perform gap scanning (if required) to correct the stock position.
Foods Ordering &amp; Allocation - Business has confirmed that tonight batch will use the BAU stock file to generate the supplier orders and NDC allocation. Overnight monitoring will be in place.
GIST Deliveries - Throughout the day, no manual intervention was required for NDC and RDC ASNs (Advanced shipment note) to GIST and therefore, it is believed that the flow is back to BAU. However, if GIST highlights an issue, the manual retrigger will follow the BAU route.
Pending messages in Middleware - Majority of the messages have been processed from Middleware to the relevant downstream systems, there is ~9k messages pending across SAP and STEP applications. Action plan being made to process these messages to the downstream systems overnight. 
Hypercare &amp; Monitoring - Manual Monitoring is in place to ensure stability across the middleware layer.
RCA &amp; Permanent fix - Work is in progress to fix the Linux cluster issue after which the ACE BROKER NODE3 will be restored by rebuilding the queue managers and recreating the subscription from the backup.
A call will be scheduled on Monday to understand the state of play in terms of RCA and permanent fix.
Note: If no further issues are observed overnight,, this incident will be resolved by EOD tomorrow (provided critical batches complete successfully and all pending messages are processed), the RCA and permanent fix will be addressed through Problem management. </t>
    </r>
    <r>
      <rPr>
        <b/>
        <sz val="10"/>
        <color rgb="FF000000"/>
        <rFont val="Aptos Narrow"/>
        <family val="2"/>
        <scheme val="minor"/>
      </rPr>
      <t xml:space="preserve">Next update at 16:00. 30/08
</t>
    </r>
    <r>
      <rPr>
        <sz val="10"/>
        <color rgb="FF000000"/>
        <rFont val="Aptos Narrow"/>
        <family val="2"/>
        <scheme val="minor"/>
      </rPr>
      <t xml:space="preserve">13:30 - After performing further reconciliation in CSSM, CSSM product team has confirmed that there is no impact on CSSM stock file other than the 2913 Food store/Upc combinations. Considering the small number of upc impacted, this can be ignored after confirmation with Business - business confirmation awaited.
For ASNs retrigger for supplier orders &amp; NDC deliveries to GIST - Manual retrigger continues as an when requested by GIST. If there are no further requests from GIST until EOD, it is anticipated that the flow is back to BAU. Retriggering pending messages from middleware layer to downstream systems - Majority of the messages have been retriggered. We will schedule a call by EOD to understand the state of play before stepping into the weekend. Foods ordering and allocations will follow the BAU route to generate supplier orders and NDC allocations. Next update : 18:00
10:47 - Middleware Integration team will continue to work with PIM and SAP Sales team to trigger the pending messages. Most of the missing 3k sales messages were related to 2 new store config issues in CSSM and rest were valid exceptions. This will be handled as BAU. </t>
    </r>
    <r>
      <rPr>
        <b/>
        <sz val="10"/>
        <color rgb="FF000000"/>
        <rFont val="Aptos Narrow"/>
        <family val="2"/>
        <scheme val="minor"/>
      </rPr>
      <t xml:space="preserve">Next update at 14:00
</t>
    </r>
    <r>
      <rPr>
        <sz val="10"/>
        <color rgb="FF000000"/>
        <rFont val="Aptos Narrow"/>
        <family val="2"/>
        <scheme val="minor"/>
      </rPr>
      <t xml:space="preserve">06:00 - Based on logs, vendor IBM recommended to create the 2 subscriptions manually as we are unable to recover 2 subscriptions.
Sev1 case raised with IBM vendor to recover the impacted node, additional logs have been uploaded to the case as requested by IBM for further investigation.
- As agreed with Business, using contingency the overnight critical food critical flows 
NDC allocations completed by MK - 03:39 and Bradford - 03:53, while FFO at 05:23.Next update : 29/08 10:00 AM
04:00 - Integration team have processed all the critical interface messages with interface ID, have been processed and there are around 11k messages which requires further investigation in the morning as they don't have any interface ID.
01:50 - Sev1 case raised with IBM vendor to recover the impacted node, additional logs have been uploaded to the case as requested by IBM for further investigation.
- Integration team are currently working on processing the remainder of the backlog messages from the impacted node (approx. 73K transactions) related to other interfaces. Team have processed 44.5K currently and are working towards processing the backlog messages
28/08
23:55 - POS Sales data recovery - we have retrieved approx. 146k sales messages from the middleware layer and the same have been processed to downstream systems
- Online orders - 188 out of 242 orders placed on the website were cancelled as the payment confirmation messages were not received in OMS before the 8 hours cut off from the time the order was placed
- Sev1 case raised with IBM vendor to recover the impacted node, additional logs have been uploaded to the case as requested by IBM for further investigation.
- Integration team are currently working on processing the remainder of the backlog messages from the impacted node (approx. 73K transactions) related to other interfaces
22:00 - Further reconciliation were performed between CSSM and WMS for Foods &amp; FH&amp;B deliveries - majority of the ASNs have reached CSSM with no impact to Foods and FH&amp;B deliveries. 
- In terms of POS Sales data recovery - we have retrieved approx. 146k messages from the middleware layer, a group of 20 messages were replayed from middleware to CSSM and these messages have been successfully received in CSSM. Middleware team is currently processing remaining messages to CSSM. Once the messages are received in CSSM, a further recon will be performed between CSSM and POS to conclude the final impact to store stock position. 
- Online orders - 300 orders might get auto cancelled if there is a delay in receiving order payment messages to Order Management System.
- Foods ordering and allocation will follow the contingency route with overnight validation in place. The Relex stock job and the negative job has been held in CSSM. 
- Work is being done with IBM vendor to try and identify an approach to process all the impacted messages from the middleware layer.
20:30 - Reconciliation was performed between POS and CSSM, we have confirmed 13% of sales are missing in CSSM when compared with the overall volume. Note: 286k sales transactions are missing in CSSM impacting the store stock position
A decision has been taken to invoke contingency (using previous days 28 day order plan for supplier orders and previous day's store order proposal file for NDC allocations) - No impact to Foods critical flows.
Further reconciliation being performed between CSSM and Foods &amp; FH&amp;B deliveries - majority of the ASNs have reached CSSM, detailed impact being assessed.
Online orders - 300 orders might get auto cancelled if there is a delay in receiving order payment messages to Order Management System.
Recovery of data - The backup file system has been restored, however, further discussions are underway to build the MQ to recover and retrigger the data to downstream systems.
18:40 - Due to the messages between 09:00 and 13:00 being wiped out from the ACE broker node 3, we are now planning contingency for stock inaccuracy, stock reporting, Relex ordering &amp; allocations, GIST deliveries. Note: Manual workaround in place to retrigger any ASNs called out by GIST.
A reconciliation is being performed between POS Beanstore &amp; CSSM, C&amp;H and Foods deliveries to identify the scale of impact on the store stock position. Discussions ongoing with business to fall back to contingency plan for ordering &amp; allocations. 
There is no option to recover the data from the backup file system, as the backup was taken before the repair. Also, due to the technical complexity, the option is still being discussed and we might not be able to recover on time. Next update at 20:00
18:00 - The live messages continue to process as expected through the other 5 middleware nodes (excluding the problematic node) and no further issues were observed.
We have observed an issue with the middleware subscriptions being wiped out from the queue manager, which means the backlog messages have been wiped out from the queue of ACE node3  and have not been sent to the downstream systems.
This will cause a wider impact to the ASNs deliveries, stock inaccuracy impacting reporting and potential impact to Relex allocations.
GIST ASNs are being retriggered from FITS to mitigate impact, there is currently no option available to push the POS sales data between 09:00 and 13:00 from ACE node 3 to CSSM.
Options being explored to restore the data from the backup and process it to the downstream systems. Next update at 20:00
17:00 - The live messages continue to process as expected through the other 5 middleware nodes (excluding the problematic node) and no further issues were observed.
With the help of Redhat engineers, the file system were repaired successfully following which the file system was successfully mounted and the ACE node 3 was brough up in an isolated manner. The backlog messages processing have resumed since 16:31. ETA of completion is 18:00. Once the backlog messages are processed, store counts will be unblocked. Discussions around root cause behind the disk corruption is yet to be understood from Redhat. As a proactive measure, Linux team needs to update on auto log rotation within the file systems across all other 5 nodes to avoid issue recurrence. The problematic node will remain isolated until it is proved to be healthy. </t>
    </r>
    <r>
      <rPr>
        <b/>
        <sz val="10"/>
        <color rgb="FF000000"/>
        <rFont val="Aptos Narrow"/>
        <family val="2"/>
        <scheme val="minor"/>
      </rPr>
      <t xml:space="preserve">Next update at 18:00
</t>
    </r>
    <r>
      <rPr>
        <sz val="10"/>
        <color rgb="FF000000"/>
        <rFont val="Aptos Narrow"/>
        <family val="2"/>
        <scheme val="minor"/>
      </rPr>
      <t xml:space="preserve">15:30 - The live messages continue to process as expected through the other 5 middleware nodes (excluding the problematic node).To process the backlog messages stuck in ACE node 3, a reboot of the cluster services was attempted on both the servers, however, this was not successful. Thereafter, the cluster services were attempted to be brought up on one of the server as a standalone, this was not successful either. A critical case was raised with Redhat and it is confirmed that there is a disk corruption issue which has resulted in the file system mounting to be failing across all the servers. Therefore, Redhat has suggested to perform a repair of the disk to treat the issue.  Decision is being taken to validate with the business colleagues to proceed with the repair as there is a potential chance of data loss on the queue managers ((~14k messages stuck in ACE node 3) . We are trying to run the Redhat recommended commands on a test server to check the data loss intensity before we run on the actual production servers. Next update at 17:30.
13:58 - Technical teams have now isolated the problematic middleware component which has now resumed the flow of live GRs, ASN messages &amp; POS sales to the relevant downstream systems. GIST has been advised to put the depots back on live allocation since 13:40. The impacted is now isolated to the backlog of messages currently stuck in the problematic node and technical actions are being performed to reprocess the impacted messages. Next update at 15:30.
12:19 - A MIM bridge is being opened to investigate the issue with Integration &amp; Middleware admin team along with Foods team. The quick solution is to isolate the problematic node to restore services tactically </t>
    </r>
  </si>
  <si>
    <t>INC286</t>
  </si>
  <si>
    <t>Online, Supply Chain, FH&amp;B, Finance</t>
  </si>
  <si>
    <r>
      <t xml:space="preserve">FH&amp;B Supply Chain Impact
Order flow between Warehouse Management System (WMS) and Order Management System (OMS):
Ecom order fulfilment process to be affected due to the communication disruption between systems due to scheduled Control M jobs.
              Castle Donington proposition moved +24 hours for C&amp;C and NDD at 11:00 am
</t>
    </r>
    <r>
      <rPr>
        <b/>
        <sz val="10"/>
        <color rgb="FF000000"/>
        <rFont val="Aptos Narrow"/>
        <family val="2"/>
        <scheme val="minor"/>
      </rPr>
      <t>Castle Donington</t>
    </r>
    <r>
      <rPr>
        <sz val="10"/>
        <color rgb="FF000000"/>
        <rFont val="Aptos Narrow"/>
        <family val="2"/>
        <scheme val="minor"/>
      </rPr>
      <t xml:space="preserve"> - No finance impact
WMS – WCS (Warehouse Control System) communication
Potential Stock integrity issue between WMS and WCS due to broken communication.
Sorted Calls
Impact in Consignment generation as quote calls are affected
Reports
Latest Shipping manifest and operations report will not be available
M&amp;S DotCom:
Ecom order fulfilment process to be affected due to the communication disruption between systems due to scheduled Control M jobs.
Inaccurate store stock positions for all ISF stores
Delay in getting product updates from PIM to WCS
Foods Impact:
Delay in sending Foods Purchase Orders / Purchase Order Amendments to Supplier - OFP Banner is added for supplier notification.
ASN Business validations will be based on purchase orders amendments received prior to the issue start time.
Delay in sending Self-bill invoices to Foods suppliers
No impact to Foods WMS 4 wall operations at Bradford and Milton Keynes.  However, downstream data flows (Customs Excise files, Export/SIGHT, International orders to JDA/IFOS, and WLM files) will be delayed during the issue and will resume/flow post ControlM fix.
             ASNs to GIST/CSSM mitigated with WMS BY Schedule since 11:05 am.
</t>
    </r>
    <r>
      <rPr>
        <b/>
        <sz val="10"/>
        <color rgb="FF000000"/>
        <rFont val="Aptos Narrow"/>
        <family val="2"/>
        <scheme val="minor"/>
      </rPr>
      <t xml:space="preserve">Finance impact: </t>
    </r>
    <r>
      <rPr>
        <sz val="10"/>
        <color rgb="FF000000"/>
        <rFont val="Aptos Narrow"/>
        <family val="2"/>
        <scheme val="minor"/>
      </rPr>
      <t>No finance impact
Finance:
 Outbound ASNs, Deliveries, Shipments will not be sent to down streams
Pricing details for UK will not be triggered to down streams
OFP Purchase order amendments is not possible 
Day -1 delay in EDW 
Invoices and payments processing will have delay to suppliers
Brands:
If business approves any product, those will not be reached to PIM
FH&amp;B Commercial Trading:
Landed Cost Price, Create &amp; Update Article, Adopted Colourway &amp; Seasonality changes made in PLM  for the impacted articles will not be reflecting as expected in downstream applications such as C&amp;H Domain Services &amp; Range Planner applications.</t>
    </r>
  </si>
  <si>
    <r>
      <t xml:space="preserve">31/08
14:00 - Control M refresh completed successfully this morning, all portfolios have remained stable. Similar monitoring will continue over the weekend to ensure stability on Control M refresh before we plan the permanent fix though a planned change. A catch up call has been scheduled at 12:00 tomorrow to plan the permanent fix after which this incident will be resolved. Next update at 14:00, 01/09.
07:30 - Control M refresh completed successfully and health checks are Green. Next update at 14:00, 31/08
30/08
07:30 - Control M refresh completed successfully and health checks are Green. Similar monitoring will continue over the weekend to monitor the Control M refreshes until Monday. </t>
    </r>
    <r>
      <rPr>
        <b/>
        <sz val="10"/>
        <color rgb="FF000000"/>
        <rFont val="Aptos Narrow"/>
        <family val="2"/>
        <scheme val="minor"/>
      </rPr>
      <t xml:space="preserve"> Next update at 14:00, 31/08 unless there is a significant change in the status.
</t>
    </r>
    <r>
      <rPr>
        <sz val="10"/>
        <color rgb="FF000000"/>
        <rFont val="Aptos Narrow"/>
        <family val="2"/>
        <scheme val="minor"/>
      </rPr>
      <t>29/08
17:30 - Update: Donington - As of 15:15 Donington order fulfilment (OF) messages have now processed for all NDD orders and shouldn’t cause any CFR impact
All 18k OF messages have now fully processed. Next update at 14:00, 30/08
16:20 - Donington - All must-go orders have received OF messages (no CFR risk). Around 7k orders are pending OF messages, expected to be processed by 17:00. (this count should have gone down by now). The incident will be set to "Being Monitored" once these 7k have processed.
 Weekend stability: 
Recovery &amp; Monitoring Plan: . A call is scheduled with Infra and MIM teams at 7am tomorrow to monitor control M refresh. If control M refresh have not completed by 7:30am, below recovery actions will be taken, leading to ~1 hour outage across teams (no additional impact since jobs would be affected anyway, with BMC support engaged).
                     1. All 6 Servers CPU Upgrade to 8 Core
                     2. Move the Secondary Control M App Servers from Stockley to Swindon
                     3. Failover the DB to Primary
Stability &amp; Next Steps: If the control refreshes as usual, monitoring and hypercare will continue over the weekend. Further actions include planning for CPU upgrades, moving control and application servers to Swindon, and failing over to the primary database server after securing necessary portfolio approvals through a planned change.</t>
    </r>
    <r>
      <rPr>
        <b/>
        <sz val="10"/>
        <color rgb="FF000000"/>
        <rFont val="Aptos Narrow"/>
        <family val="2"/>
        <scheme val="minor"/>
      </rPr>
      <t xml:space="preserve"> Next update: 18:00
</t>
    </r>
    <r>
      <rPr>
        <sz val="10"/>
        <color rgb="FF000000"/>
        <rFont val="Aptos Narrow"/>
        <family val="2"/>
        <scheme val="minor"/>
      </rPr>
      <t>13:40 - All portfolios are back to BAU with the exception of Castle Donington which still has a backlog of 18k orders missing OF (Order fulfilment) payment message which includes 3.5k of NDD (next day delivery) orders. which could result in potential customer miss promised orders.  Order Fulfilment messages are actively progressing and systems are catching up with the backlog. Monitoring continues to ensure full recovery. A catch up call is scheduled at 15:00 to understand the next plan of actions to recover the primary database servers. Next update: 17:00
12:20 - The control M services were failed over to the secondary database server after which the control M components have now connected to the gateway which has resumed the execution of all the jobs since 11:52. An extensive validation is being performed across all the portfolios to ensure all the critical jobs are running as expected. Additional force triggers will be accommodated to avoid further impact to business. Focus is on Donington, Finance reporting and Foods OFP.  Next update: 14:30
11:30 - A clean restart of the database servers was performed followed by restarting the control M services, to no avail. Therefore, a decision was taken to failover the control M services to the secondary database server. This activity is now completed and initial checks look positive, further validations are in progress. Next update: 13:00
10:30 - A clean restart of the database servers was performed followed by restarting the control M services, to no avail. We are awaiting participation from vendor BMC for further triage.Next update: 12:00
09:20 - A control M service was restarted however, that did not fix the issue. We are planning to perform a clean database restart to try and fix the issue. Case raised with Vendor BMC. Next update at 10:30.</t>
    </r>
  </si>
  <si>
    <t>Srira Muthupandi</t>
  </si>
  <si>
    <t>INC287</t>
  </si>
  <si>
    <t>Delay in EDW Day-1 Reporting flow</t>
  </si>
  <si>
    <t xml:space="preserve">29/08 - There is a delay in generating the Finance Day-1 reports to the colleagues with an OLA of 10:00.  This is also impacting the Finance P5 closure activities. 
01/09 - There is a delay in generating the Finance Day-1 reports to the colleagues with an OLA of 11:00
</t>
  </si>
  <si>
    <r>
      <rPr>
        <sz val="10"/>
        <color rgb="FF000000"/>
        <rFont val="Aptos Narrow"/>
        <family val="2"/>
        <scheme val="minor"/>
      </rPr>
      <t xml:space="preserve">02/09
11:50: EDW Day-1 flow is complete at 07:16 without any issues,  root cause investigation is underway. However, the issue has not reoccured for after 01/09. NFU
08:00 - EDW Finance Day -1 jobs got completed today at 07:48 BST using the DS nodes 6, 7 &amp; 8 with no issues. We will keep the incident under monitoring to ensure successful completion of tonight's batch. Middleware Admin team continue to work on root cause related to the DS nodes. </t>
    </r>
    <r>
      <rPr>
        <b/>
        <sz val="10"/>
        <color rgb="FF000000"/>
        <rFont val="Aptos Narrow"/>
        <family val="2"/>
        <scheme val="minor"/>
      </rPr>
      <t xml:space="preserve">[Next Update: 03/09/25 12:00]
</t>
    </r>
    <r>
      <rPr>
        <sz val="10"/>
        <color rgb="FF000000"/>
        <rFont val="Aptos Narrow"/>
        <family val="2"/>
        <scheme val="minor"/>
      </rPr>
      <t xml:space="preserve">01/09 
12:30 - Post isolation of Node 4, all the Jobs were processed under Node 7 &amp; 8 as expected. Day -1 jobs got completed today at 12:28 BST. We will keep the incident under monitoring to ensure successful completion of tonight's batch. </t>
    </r>
    <r>
      <rPr>
        <b/>
        <sz val="10"/>
        <color rgb="FF000000"/>
        <rFont val="Aptos Narrow"/>
        <family val="2"/>
        <scheme val="minor"/>
      </rPr>
      <t xml:space="preserve">Next Update: 02/09 12:00
</t>
    </r>
    <r>
      <rPr>
        <sz val="10"/>
        <color rgb="FF000000"/>
        <rFont val="Aptos Narrow"/>
        <family val="2"/>
        <scheme val="minor"/>
      </rPr>
      <t xml:space="preserve">09:00 - This morning, further issues were reported with job slowness impacting the EDW Finance Day-1 reports generation. Datastage admin team identified an issue with DS Node 4 and therefore it is isolated. The EDW jobs are currently running in DS Node 7 &amp; 8 and we have triggered the Day-1 jobs which are currently being monitored. There is currently no ETA, business comms being sent to the colleagues. Next update at 10:30.
30/08: 07:30 - EDW Finance Day-1 reports were generated by 07:16 and the Middleware team continue to understand the issue with the Datastage node 5 which continues to be in isolation.
29/08: 13:00 - EDW Finance Day-1 reports were generated by 12:39 and colleague comms have been sent. We will keep the incident under monitoring to ensure successful completion of tonight's batch. We are also connecting with the Middleware team to understand the issue with the Datastage node 5 which continues to be in isolation. Next update at 14:00, 30/08
12:20 - As the control issue is resolved as of 11:52, the pending Day-1 jobs are currently executing as expected and the ETA of completion is 13:30. Colleague notification is sent to advise on the delay. Next update at 14:00
11:00 - Post the isolation of DS Node 5, the EDW Day -1 problematic jobs got completed as expected. There is a dependency on the Control M issue under INC286 to trigger the remaining Day-1 jobs for overall completion. 
For Control M resolution, a failover of database server is performed in concurrence with vendor BMC. </t>
    </r>
    <r>
      <rPr>
        <b/>
        <sz val="10"/>
        <color rgb="FF000000"/>
        <rFont val="Aptos Narrow"/>
        <family val="2"/>
        <scheme val="minor"/>
      </rPr>
      <t xml:space="preserve">Next update at 13:00
</t>
    </r>
    <r>
      <rPr>
        <sz val="10"/>
        <color rgb="FF000000"/>
        <rFont val="Aptos Narrow"/>
        <family val="2"/>
        <scheme val="minor"/>
      </rPr>
      <t>09:30 - There was an issue in executing the Day-1 Master data jobs due to an issue with the Datastage node 5, once this node 5 was isolated, the master data jobs are procesing as expected. The Control M issue will also have a cascading effect to the Day-1 completion. Next update at 11:00</t>
    </r>
  </si>
  <si>
    <t>Middleware Admin</t>
  </si>
  <si>
    <t>INC288</t>
  </si>
  <si>
    <t>EDW DR database is currently down</t>
  </si>
  <si>
    <t>No impact to critical EDW reports and business will run the reports from PROD database over the weekend.</t>
  </si>
  <si>
    <r>
      <t>01/09 - Business colleagues are able to log in to the EDW DR database. The only outstanding issue is with the failover option thats currently disabled due to a due to a missing file system, the TSA cluster on the DR server has become Broken state . As a result, Database team will need to rebuild the DB2 cluster which is being rebuilt on Monday morning.
31/08 - The database was brought up successfully and the production and DR database have completely synced. There is an issue with the resilient DB server which is currently being addressed. We will further await a confirmation from the Finance colleagues to validate the database access. Next update at 16:00, 01/09.
30/08 - After following Redhat's recommendations, the db file system was mounted successfully across all servers, awaiting final health check stats from Database team. Next update at 14:00, 31/08
29/08 - 22:00 Rear backup completed and all 7 nodes were restarted, However the disk issue remains unresolved. Hence further logs uploaded with IBM.</t>
    </r>
    <r>
      <rPr>
        <b/>
        <sz val="10"/>
        <color rgb="FF000000"/>
        <rFont val="Aptos Narrow"/>
        <family val="2"/>
        <scheme val="minor"/>
      </rPr>
      <t xml:space="preserve"> Next update:30/08 17:00
</t>
    </r>
    <r>
      <rPr>
        <sz val="10"/>
        <color rgb="FF000000"/>
        <rFont val="Aptos Narrow"/>
        <family val="2"/>
        <scheme val="minor"/>
      </rPr>
      <t>18:00 - IBM has requested to restart all the 7 nodes for EDW DR database. Team have initated the rear backup which is a time intensive activity post which the restart will be performed. Next update at 17:00, 30/08.
13:00 - A GPFS cluster restart was performed by the Linux team however a disk issue has been encountered, this is further being raised with IBM for triage. Next update at 14:00., 01/09.
10:50 - A DB restart will be performed to restore services. Next update at 15:00</t>
    </r>
  </si>
  <si>
    <t>INC289</t>
  </si>
  <si>
    <t>Ollerton DC colleagues are unable to log in to WMS UI across HHTs and pack benches impacting refund processing</t>
  </si>
  <si>
    <t xml:space="preserve">DC is unable to process the Postal refund. </t>
  </si>
  <si>
    <r>
      <rPr>
        <sz val="10"/>
        <color rgb="FF000000"/>
        <rFont val="Aptos Narrow"/>
        <family val="2"/>
        <scheme val="minor"/>
      </rPr>
      <t xml:space="preserve">31/08 : No further issues were reported by the site and services have remained stable, therefore, the incident is now resolved.
30/08 - This morning, similar issues were reported with 4 HHTs and 3 pack benches at the site for a brief period, however, without any technical actions, services restored. Network team has been engaged and relevant MAC &amp; IP addresses of the affected devices have been shared to investigate futher. Monitoring the stability will continue overnight today. </t>
    </r>
    <r>
      <rPr>
        <b/>
        <sz val="10"/>
        <color rgb="FF000000"/>
        <rFont val="Aptos Narrow"/>
        <family val="2"/>
        <scheme val="minor"/>
      </rPr>
      <t xml:space="preserve">next update at 14:00, 31/08
</t>
    </r>
    <r>
      <rPr>
        <sz val="10"/>
        <color rgb="FF000000"/>
        <rFont val="Aptos Narrow"/>
        <family val="2"/>
        <scheme val="minor"/>
      </rPr>
      <t xml:space="preserve">29/08
14:30 -  While troubleshooting with one of the DC colleagues (Chamber 5) it was reported that the services are restored on it's own. No corrective action was taken from the tech side. HHTs are also back online. There is no anomaly noticed from the Network side. However, both Network and DC team will keep things under monitoring for the rest of the day. As agreed with the Tech team and the Service Lead, if there's no recurrence of the issue, we will resolve it tomorrow. </t>
    </r>
    <r>
      <rPr>
        <b/>
        <sz val="10"/>
        <color rgb="FF000000"/>
        <rFont val="Aptos Narrow"/>
        <family val="2"/>
        <scheme val="minor"/>
      </rPr>
      <t xml:space="preserve">Next Update: 30/08 at 17:00.
</t>
    </r>
    <r>
      <rPr>
        <sz val="10"/>
        <color rgb="FF000000"/>
        <rFont val="Aptos Narrow"/>
        <family val="2"/>
        <scheme val="minor"/>
      </rPr>
      <t xml:space="preserve">
13:17 - WMS team have now performed a clearance of RDT tables in WMS, we are awaiting feedback from the site on the HHT performance. 
13:00- MIM 3 has been initiated, along with DB and NW team.</t>
    </r>
  </si>
  <si>
    <t>INC290</t>
  </si>
  <si>
    <t>Issues with SAP BTP interfaces impacting GR flow &amp; Site Master flows.</t>
  </si>
  <si>
    <t>Below flows are impacted: 
Goods receipt flows from Foods WIAS (Warehouse Integration Adaptor Service)system to SAP ECC is impacted potentially impacting the stock integrity reports.
Site master - Store master data flows from SAP ECC to downstream systems are currently impacted.</t>
  </si>
  <si>
    <r>
      <rPr>
        <sz val="10"/>
        <color rgb="FF000000"/>
        <rFont val="Aptos Narrow"/>
        <family val="2"/>
        <scheme val="minor"/>
      </rPr>
      <t xml:space="preserve">01/09
20:10 - The 253 pending messages were retriggered from WIAS and processed by SAP and sent to downstream at 18:12.
12:00 - WIAS team working with Cloud team to get the required access. However , discussions to happen between product teams for incident recovery. </t>
    </r>
    <r>
      <rPr>
        <b/>
        <sz val="10"/>
        <color rgb="FF000000"/>
        <rFont val="Aptos Narrow"/>
        <family val="2"/>
        <scheme val="minor"/>
      </rPr>
      <t xml:space="preserve">Next update : 02/09 16:00
</t>
    </r>
    <r>
      <rPr>
        <sz val="10"/>
        <color rgb="FF000000"/>
        <rFont val="Aptos Narrow"/>
        <family val="2"/>
        <scheme val="minor"/>
      </rPr>
      <t>30/08: The live messages are processing as expected from Foods WIAS system to SAP ECC. Due to the issue, there are 253 pending messages that requires a retrigger from WIAS, however, due to access issues owing to network hardening, it needs further investigations to process the pending messages. Next update at 01/09, 15:00
29/08
21:57 Still waiting for an update from the WIAS team on the retrigger on the 253 messages . Next update : 30/08 12:00
19:15 AMQP restart done and SAP PO confirmed no errors now. WIAS flow is re-enabled now and successful messages seen in BTP. 253 messages shows as failed in BTP and team is retriggering 
19:08 Team confirmed that no further inflow received in the past 5 mins. if any messages received during the AMQP restart , messages will fail in WIAS and can be retriggered. Hence AMQP restart is being done
19:01 - Even though the WIAS flow is stopped , team still continue to receive flows and team is investigating into the reason of this issue. Once done , Integration team will restart the AMQP service
18:19 - WIAS system has held the inflow of messages to SAP while we investigate the issue with SAP ECC AMQP service (middleware service). Service lead will engage Middleware admin team.150 messages have been piled up, the plan is to retrigger the messages once the AMQP service is up. Next update at 22:00.</t>
    </r>
  </si>
  <si>
    <t>INC291</t>
  </si>
  <si>
    <t>High Customer Failure Rate in Sherburn DC for 24th Aug</t>
  </si>
  <si>
    <t>Customers orders placed on the website on 24th August have not been fulfilled by Sherburn DC. ~4k orders are impacted resulting in poor customer experience.</t>
  </si>
  <si>
    <r>
      <rPr>
        <sz val="10"/>
        <color rgb="FF000000"/>
        <rFont val="Aptos Narrow"/>
        <family val="2"/>
        <scheme val="minor"/>
      </rPr>
      <t xml:space="preserve">02/09
07:20 - We got confirmation from the Sherburn WMS team that the all the pending orders in OMS queue were replayed and processed by 04:22. 
01/09
16:30 Still awaiting an update from Sherburn WMS team (not managed by TCS). Escalated to product team. </t>
    </r>
    <r>
      <rPr>
        <b/>
        <sz val="10"/>
        <color rgb="FF000000"/>
        <rFont val="Aptos Narrow"/>
        <family val="2"/>
        <scheme val="minor"/>
      </rPr>
      <t xml:space="preserve">Next update : 02/09 10:30 AM
</t>
    </r>
    <r>
      <rPr>
        <sz val="10"/>
        <color rgb="FF000000"/>
        <rFont val="Aptos Narrow"/>
        <family val="2"/>
        <scheme val="minor"/>
      </rPr>
      <t>11:23 OMS team retriggered the 368 orders as requested by the WMS team post which WMS team will validate the order status. No impact to existing orders. Next update : 16:30
01/09
23:00 On validations , WMS team confirmed that 368 orders are yet to be synced. Team will check on the orders report tomorrow morning to identity for any other orders mismatch between OMS and WMS systems. Next update : 01/09 11 AM
20:51- WMS team confirmed on the receipt of orders sent from OMS and validations are ongoing with the site next update: 23:00
18:42- OMS replayed all identified 2922 orders at 17:53 and WMS team yet to confirm the receipt of orders. next update 21:00
15:46- Due to an issue with OMS (Order Management System) database on 24th Aug, orders for 24th Aug were not sent from OMS to WMS so that Sherburn DC can process these orders. OMS team will now replay these 4k orders followed by validations by WMS team. Next update at 19:00.</t>
    </r>
  </si>
  <si>
    <t>INC292</t>
  </si>
  <si>
    <t>Multiple store colleagues are unable to access Intelligent Waste functionality within CSSM application.</t>
  </si>
  <si>
    <t>Stores were unable to complete waste / counting or any operations on Foods and FH&amp;B stock in CSSM application in honeywells.</t>
  </si>
  <si>
    <r>
      <t>01/09 : 08:30 - CSSM team purged backup data and had free up some space in the CSSM F drive which then allowed the transaction log backup job to execute as expected which restored services.
Manual monitoring on the CSSM database drives and configuring Email alert if the drive space is reaching more than 80% utilization until we have the SCOM alerts back up.
The current back up is being taken up in the CSSM server since TSM backup in yet to be recovered. Teams will discuss further regarding reinstating the TSM back up. 
Next update: 12:00, 01/09.
08:00 - It has been confirmed that the database transaction log backup job went into a hung state as one of the CSSM database drives (F drive) was full. As the F drive went full and the log backup job could not run which breached the E drive utilisition which caused the database to not accept any new transactions between 07:10 and 07:50. CSSM team purged some backup data (deleted 2 days worth data) to free up some space in the CSSM F drive which then allowed the T log backup job to run which restored services. 
Potential fix: 
1. Configure TSM backups to avoid backing up data in the database server.
2. Manual monitoring on the CSSM database drives - Email alert if the drive space is reaching more than 80% utilisation.</t>
    </r>
    <r>
      <rPr>
        <b/>
        <sz val="10"/>
        <color rgb="FF000000"/>
        <rFont val="Aptos Narrow"/>
        <family val="2"/>
        <scheme val="minor"/>
      </rPr>
      <t xml:space="preserve"> Next update: 12:00, 01/09.
</t>
    </r>
    <r>
      <rPr>
        <sz val="10"/>
        <color rgb="FF000000"/>
        <rFont val="Aptos Narrow"/>
        <family val="2"/>
        <scheme val="minor"/>
      </rPr>
      <t xml:space="preserve">
07:45 - We are in a MIM bridge investigating the issue. An IVR has been placed by Service Desk. Initial investigations are pointing to transaction logs being filled up in the database - this is further being investigated. Next update at 09:00.</t>
    </r>
  </si>
  <si>
    <t>Service Desk</t>
  </si>
  <si>
    <t>INC293</t>
  </si>
  <si>
    <t>Intermittent VPN tunnel connectivity issue in Czech DC and headoffice</t>
  </si>
  <si>
    <t>Headoffice collegaues are unable to perform finance related activity via eSAP and DC operation are impacted.</t>
  </si>
  <si>
    <r>
      <t xml:space="preserve">03/09: 
10:24 No new issues reported after the tunnel reset. CZ IT Manager confirmed incident resolution.
07:45 - Jan confirmed there were no issues observed today morning after the tunnel reset which was performed on 02/09 by network team. Incident to be kept under monitoring status till 04/09 morning to monitor the connectivity. </t>
    </r>
    <r>
      <rPr>
        <b/>
        <sz val="10"/>
        <color rgb="FF000000"/>
        <rFont val="Arial"/>
        <family val="2"/>
      </rPr>
      <t xml:space="preserve">[Next update at 04/09 10:00]
</t>
    </r>
    <r>
      <rPr>
        <sz val="10"/>
        <color rgb="FF000000"/>
        <rFont val="Arial"/>
        <family val="2"/>
      </rPr>
      <t xml:space="preserve">02/09: 
19:20 - The Network engineer has Reset the tunnel, they are currently monitoring the status for next 24 hours. </t>
    </r>
    <r>
      <rPr>
        <b/>
        <sz val="10"/>
        <color rgb="FF000000"/>
        <rFont val="Arial"/>
        <family val="2"/>
      </rPr>
      <t xml:space="preserve">[Next update at 03/09 17:00]
</t>
    </r>
    <r>
      <rPr>
        <sz val="10"/>
        <color rgb="FF000000"/>
        <rFont val="Arial"/>
        <family val="2"/>
      </rPr>
      <t xml:space="preserve">17:31 - VPN Tunnel flapped again at 15:30, further discussion are ongoing to reset the tunnel after 7 PM today.  </t>
    </r>
    <r>
      <rPr>
        <b/>
        <sz val="10"/>
        <color rgb="FF000000"/>
        <rFont val="Arial"/>
        <family val="2"/>
      </rPr>
      <t xml:space="preserve">[Next update at 02/09 20:00]
</t>
    </r>
    <r>
      <rPr>
        <sz val="10"/>
        <color rgb="FF000000"/>
        <rFont val="Arial"/>
        <family val="2"/>
      </rPr>
      <t>15:00 Upon investigation, team has observed that 'Key Lifetime' parameter is reaching is threshold. because which its flapping after 8 hours which is configured at the moment, Team is discussing internally if the parameter can be changed. Inaddition, further discussion is underway if the Auto-negotiation and Auto-keepalive option can enabled to keep the tunnel active even if there is no active traffic. Next update:18:30, 02/09/2025
Though issue was observed on the Friday 29/08 and the operation were not impacted however the impact started increasing over the weekend as the frequency of the issue increased. Next Update: 02/09 16:00</t>
    </r>
  </si>
  <si>
    <t>Jennifer Stokell</t>
  </si>
  <si>
    <t>INC294</t>
  </si>
  <si>
    <t xml:space="preserve">Intermittent issue while accessing  eSAP in Czech &amp; Greece Headoffice &amp; Stores </t>
  </si>
  <si>
    <t>Potential delay to perform supply chain related activity across the Czech &amp; Greece stores. Headoffice colleagues are unable perform finance related activity via eSAP</t>
  </si>
  <si>
    <r>
      <t xml:space="preserve">18/09 After couple of days of monitoring, business has confirmed to resolve the incident
17/09: A return traffic firewall rule was missed in Swindon SRX as a part recovery; the firewall rule has been added now. The incident is currently under monitoring. 
</t>
    </r>
    <r>
      <rPr>
        <b/>
        <sz val="10"/>
        <color rgb="FF000000"/>
        <rFont val="Aptos Narrow"/>
        <family val="2"/>
        <scheme val="minor"/>
      </rPr>
      <t xml:space="preserve">[Next Update at 18/09 11:00]
</t>
    </r>
    <r>
      <rPr>
        <sz val="10"/>
        <color rgb="FF000000"/>
        <rFont val="Aptos Narrow"/>
        <family val="2"/>
        <scheme val="minor"/>
      </rPr>
      <t xml:space="preserve">
16/09: A return traffic firewall rule was missed in Swindon SRX as a part recovery, the firewall rule has been added now. The incident is currently undermonitoring until tomorrow, EOD. Next update: 18:00,17/09
Tech details: SW SRX return traffic not there for the 10.144.0.0 / 16 to 10.250.0.0/16 and 10.255.0.0/16 in SW SRX OUT to IN and IN to OUT
15/09: Network team has asked for the error logs from the eSap back end and is currently awaiting a test user to connect to eSAP via the SAP router, no drops observed from SP to SW SAP backend servers and SRX, and no change at Czech and Greence for the ports or any domains. Next update at 17:00, 16/09.
11/09 - 
Network team was unable to capture the failure logs, however have requested Jan to share the nslookup for webapps and awaiting details. Additionally SAP team will arrange chennai support for testing eSAP via with SAProuter, similar to how CZ and GR accessing eSAP. Next update at 12/09, 17:00
10/09 - 
It was agreed with business that these were changes since April 28th ( security incident)
1. SRX firewall has been introduced in SP and SW
2. May be due to the routing between SP &amp; SW for NAT (Network Access Toppology) IP for Czech &amp; Greece
3. SP users accessing the eSAP using the servers directly (backend)
4. There is no VPN Tunnel in between SW and Czech &amp; Greece
</t>
    </r>
    <r>
      <rPr>
        <u/>
        <sz val="10"/>
        <color rgb="FF000000"/>
        <rFont val="Aptos Narrow"/>
        <family val="2"/>
        <scheme val="minor"/>
      </rPr>
      <t>Actions</t>
    </r>
    <r>
      <rPr>
        <sz val="10"/>
        <color rgb="FF000000"/>
        <rFont val="Aptos Narrow"/>
        <family val="2"/>
        <scheme val="minor"/>
      </rPr>
      <t xml:space="preserve"> -  To check on NAT with SAP Basis team and Jan's team to capture the logs by 11/09. Will share the logs in the FGT TAC.Next update at 17:00, 11/09
09/09 - 
18:00 - Network team has raised with FortiGate TAC (FGT TAC ticket number - 11084067) for further investigation. Network team need to provide the debug logs taken during the issue time, which TAC team has asked for further investigation. A call scheduled with Network team tomorrow @ 3:30 PM BST for further investigation/updates. Next update at 10/09 17:00
08/09 - Network team to get the error logs during the issue time, post which they will raise the FGT TAC and regarding the solarwinds network team to check the option for esap router and other SAP servers with service ports. Next update at 09/09 14:00
05/09 - After a detailed network investigations, no issues were identified with VPN Tunnels, No errors or drops seen in FGT firewall capture, no issues observed from CZ/GR tunnels to eSAP during checks.Tunnel reset for Czech resolved previous issue for VPN tunnel intermittent. Packet captures and log reviews show no errors during troubleshooting windows.
Pending actions: 
- Need to check for monitoring in SolarWinds for eSAP backend to main.
- Raise a case with FortiGate TAC for deeper investigation. Next update at 17:00, 08/09
04/09: Network team is still investigating the issue. It is suspected that there was some change in internal routing between various SAP servers post incident and before going live that is causing this issue. Next Update: 05/09 17:00
03/09 : Network team is awaiting IP details from SAP along with a broader understanding of the issue when it occurs to triage further. Next update at 17:00, 04/09
02/09: 
17:30: Wintel resource observing the telnet related error and Network team is being engaged to investigate further. Next update at 03/09 14:00.
15:02: Wintel resource has been assigned and he is investigating this further. Next update: 19:00, 02/09/2025
SAP platform and network teams investigated and needs the investigation to be performed at OS level based on the error messages. Wintel team needs to be enagaged to investigate further. Next Update: 02/09 16:00</t>
    </r>
  </si>
  <si>
    <t>Wintel team</t>
  </si>
  <si>
    <t>INC295</t>
  </si>
  <si>
    <t>Name.Name account has expired for Shyam</t>
  </si>
  <si>
    <t>Retail DFS and DNS services including production POS development recovery delayed due to access issues</t>
  </si>
  <si>
    <t>02/09:
15:34: Shyam (Incident Reportee) has confirmed he can access the account now and hence the incident can be resolved. 
14:52: The name.name account has been enabled, it take some time to get the activation to be synched. Next update: 18:00,02/09/2025
 Engaged AD team for enabling the name.name account. Next Update: 02/09 16:00</t>
  </si>
  <si>
    <t>Shyam Vadgama</t>
  </si>
  <si>
    <t>INC296</t>
  </si>
  <si>
    <t xml:space="preserve">Assist application taking 15-20 minutes to load for about 10 stores. </t>
  </si>
  <si>
    <t xml:space="preserve">This is impacting store colleagues to support the incoming customers who are not able to use the application leading to poor customer experience and causing delays while checking out. </t>
  </si>
  <si>
    <r>
      <rPr>
        <sz val="10"/>
        <color rgb="FF000000"/>
        <rFont val="Aptos Narrow"/>
        <family val="2"/>
        <scheme val="minor"/>
      </rPr>
      <t xml:space="preserve">08/09 - The network team made firewall changes for few URL's part of assist app, and implemented on 05/09 and monitored over the weekend. Stores have confirmed that the performance has improved and hence resolving the incident.
06/09 - Valli updated that today the stores confirmed they have better performance. Incident to be kept under monitoring till monday (08/09 afternoon). </t>
    </r>
    <r>
      <rPr>
        <b/>
        <sz val="10"/>
        <color rgb="FF000000"/>
        <rFont val="Aptos Narrow"/>
        <family val="2"/>
        <scheme val="minor"/>
      </rPr>
      <t xml:space="preserve">Next update at 08/09 14:00
</t>
    </r>
    <r>
      <rPr>
        <sz val="10"/>
        <color rgb="FF000000"/>
        <rFont val="Aptos Narrow"/>
        <family val="2"/>
        <scheme val="minor"/>
      </rPr>
      <t xml:space="preserve">
05/09 - 
17:00 - Upon receiving positive response from Leeds White Rose, the change was pushed across the stores and we have received confirmation from stores that the application is now functioning as expected. This will be monitored over the weekend. Next update at 17:00,  06/09. Contact Valli. 
16:30 - Network team have implemented a firewall rule change only in one device at Leeds White Rose store - through technical validation, it seemed to have worked a little faster. Therefore, the change has now been done on the VLAN107 at Leeds White Rose and are currently awaiting a feedback from the store, Once confirmed successful, the implementation plan is created to be presented in the CAB hopefully on 08/09 to deploy the change across the stores. Next update at 18:00.
04/09: 
17:30 -  Store Device Support team tried to do some testing remotely. White city - Couldn't get images to load due to ssl inspection. Basket and checkout loaded fast in testing. Croydon - Images always appear to work. Basket loaded fast first time. Then 2 minutes for checkout and basket. Hastings - Couldn't get images to load. Slow basket and checkout. They need to get a network engineer who can disable inspection from one device. The is not identified yet- so network team suggested we can validate the network changes done during the recovery and take it further. </t>
    </r>
    <r>
      <rPr>
        <b/>
        <sz val="10"/>
        <color rgb="FF000000"/>
        <rFont val="Aptos Narrow"/>
        <family val="2"/>
        <scheme val="minor"/>
      </rPr>
      <t xml:space="preserve">Next Update: 17:00 05/09
</t>
    </r>
    <r>
      <rPr>
        <sz val="10"/>
        <color rgb="FF000000"/>
        <rFont val="Aptos Narrow"/>
        <family val="2"/>
        <scheme val="minor"/>
      </rPr>
      <t xml:space="preserve">
03/09: Some colleagues from Store Device Support team have tested the app on a honeywell in stores and found, devices were running on the old version of the app, it was taking about 2-5 minutes for the basket to load. After they did the release of the new app, and force restarted connection to the newer version. Reference change id: </t>
    </r>
    <r>
      <rPr>
        <b/>
        <sz val="10"/>
        <color rgb="FF000000"/>
        <rFont val="Aptos Narrow"/>
        <family val="2"/>
        <scheme val="minor"/>
      </rPr>
      <t xml:space="preserve">CHG - 2676. </t>
    </r>
    <r>
      <rPr>
        <sz val="10"/>
        <color rgb="FF000000"/>
        <rFont val="Aptos Narrow"/>
        <family val="2"/>
        <scheme val="minor"/>
      </rPr>
      <t xml:space="preserve">It's Loading the basket in 15 seconds. Loading the checkout took around 2 minutes. Clicking See next steps to load the QR code for payment at the tills took 15 seconds. Valli to reach out to a few stores on the revised build to see if that is sorting the issue.  If not, the Network engineers would be engaged tomorrow. </t>
    </r>
    <r>
      <rPr>
        <b/>
        <sz val="10"/>
        <color rgb="FF000000"/>
        <rFont val="Aptos Narrow"/>
        <family val="2"/>
        <scheme val="minor"/>
      </rPr>
      <t xml:space="preserve">Next Update: 04/09 14:00
</t>
    </r>
    <r>
      <rPr>
        <sz val="10"/>
        <color rgb="FF000000"/>
        <rFont val="Aptos Narrow"/>
        <family val="2"/>
        <scheme val="minor"/>
      </rPr>
      <t xml:space="preserve">
02/09: The Product Manager, Paul Dasan-Cutting who has reached out to the WCS team for initial investigation. Valli to chase Paul Dasan-Cutting for further update. If the issue doesn't get fixed by tomorrow 1 PM by the WCS team, Valli will update us at or before 2 PM that she needs a separate chat group with the technical teams to further investigate this issue. </t>
    </r>
    <r>
      <rPr>
        <b/>
        <sz val="10"/>
        <color rgb="FF000000"/>
        <rFont val="Aptos Narrow"/>
        <family val="2"/>
        <scheme val="minor"/>
      </rPr>
      <t>Next Update 03/09 14:00</t>
    </r>
  </si>
  <si>
    <t>WCS</t>
  </si>
  <si>
    <t>CHG2882</t>
  </si>
  <si>
    <t>Valli Ramasamy</t>
  </si>
  <si>
    <t>INC297</t>
  </si>
  <si>
    <t xml:space="preserve">High number of missed online order returns by Evri </t>
  </si>
  <si>
    <t>1. Contact Centre have called out an increase in their contact volumes since Friday with customers chasing their late orders and status
2. Poor customer experience and increase in CFR
3. Number of Evri Collection Requests has significantly dropped since last week (Teams are examining this data to confirm whether the drop is related to communications sent to customers informing them that they can now process their returns directly in store or whether this drop is related to a wider issue with Evri receiving return requests but with missing customer details)</t>
  </si>
  <si>
    <r>
      <rPr>
        <sz val="10"/>
        <color rgb="FF000000"/>
        <rFont val="Aptos Narrow"/>
        <family val="2"/>
        <scheme val="minor"/>
      </rPr>
      <t xml:space="preserve">07/09: 
10:00 - The number of customer complaints to the contact centre for this issue has continued to drop over the last few days. A follow up call will be held with Evri on Monday to discuss next steps for Root cause analysis, alerting and preventative measures. Hence incident marked for resolved. 
8:30 - The issue was observed on 18/08  and resolved at 29/08 by EVRI, But the incident  start date was 03/09, as the issue was escalated due number of shouts to Contact Center. 
05/09 - Evri confirmed that the issue affecting M&amp;S online returns was due to an incident with their routing services, starting on 18th August at 10:11 and resolved on 29th August at 15:20. Initially thought to affect only deliveries (MOD service), it was later found to also impact returns (MOC service), which M&amp;S uses. The issue caused incorrect customer data for returns during that period. Returns placed after 30th August are working correctly, and customer complaints have been decreasing since then. The incident remains open for monitoring over the weekend. </t>
    </r>
    <r>
      <rPr>
        <b/>
        <sz val="10"/>
        <color rgb="FF000000"/>
        <rFont val="Aptos Narrow"/>
        <family val="2"/>
        <scheme val="minor"/>
      </rPr>
      <t xml:space="preserve">Next Update: 08/09 17:00
</t>
    </r>
    <r>
      <rPr>
        <sz val="10"/>
        <color rgb="FF000000"/>
        <rFont val="Aptos Narrow"/>
        <family val="2"/>
        <scheme val="minor"/>
      </rPr>
      <t xml:space="preserve">
05/09 - 12:00 - A call was held with Evri this morning and three examples were shared with Evri during the call - Evri checked and concluded that the wrong address details have been populated on their end. The correct details were sent for these three examples by M&amp;S. Evri will focus their investigation on these three examples </t>
    </r>
    <r>
      <rPr>
        <b/>
        <sz val="10"/>
        <color rgb="FF000000"/>
        <rFont val="Aptos Narrow"/>
        <family val="2"/>
        <scheme val="minor"/>
      </rPr>
      <t xml:space="preserve">[Next update: 05/09, 18:00]
</t>
    </r>
    <r>
      <rPr>
        <sz val="10"/>
        <color rgb="FF000000"/>
        <rFont val="Aptos Narrow"/>
        <family val="2"/>
        <scheme val="minor"/>
      </rPr>
      <t xml:space="preserve">04/09 
18:10 - Investigation at Evri is still ongoing, no conclusive feedback received.
As a next step to identify the scale of the orders being sent by M&amp;S vs processed at Evri, team plans to collate. Returns created for past 15 days from 24th Aug onwards (downward trend in collection was reported in Evri data). Volume of request successfully sent to Evri via Carrier Gateway. SFMC email count for CFH Evri returns. Based on the data points team will be able to compare with Evri provided data to take the analysis further. Follow up call is schedule for tomorrow morning 9:00 AM with Evri. </t>
    </r>
    <r>
      <rPr>
        <b/>
        <sz val="10"/>
        <color rgb="FF000000"/>
        <rFont val="Aptos Narrow"/>
        <family val="2"/>
        <scheme val="minor"/>
      </rPr>
      <t xml:space="preserve">Next Update:  05/09 12:00
</t>
    </r>
    <r>
      <rPr>
        <sz val="10"/>
        <color rgb="FF000000"/>
        <rFont val="Aptos Narrow"/>
        <family val="2"/>
        <scheme val="minor"/>
      </rPr>
      <t xml:space="preserve">
16:40 - A call is scheduled with Evri at 17:00. next update at 18:00.
11:25 Evri have advised that they are still investigating and will provide an update on their investigation later this morning. A call has been setup with Evri at 13:30 to discuss their findings so far. </t>
    </r>
    <r>
      <rPr>
        <b/>
        <sz val="10"/>
        <color rgb="FF000000"/>
        <rFont val="Aptos Narrow"/>
        <family val="2"/>
        <scheme val="minor"/>
      </rPr>
      <t xml:space="preserve">Next update : 16:00
</t>
    </r>
    <r>
      <rPr>
        <sz val="10"/>
        <color rgb="FF000000"/>
        <rFont val="Aptos Narrow"/>
        <family val="2"/>
        <scheme val="minor"/>
      </rPr>
      <t xml:space="preserve">
03/09 : 
19:45 - The relevant teams joined the call at 17:30 and attempted to recreate the issue through a return initiated on the portal used by the contact centre. The teams confirmed they were still unable to reproduce the issue through this method.Further examples of recent returns orders were shared with Evri as requested by them.  Evri have acknowledged that their does seem to be an anomaly in some of the examples they have previously looked into. They will review the latest examples and provide a full update on their investigation tomorrow morning. </t>
    </r>
    <r>
      <rPr>
        <b/>
        <sz val="10"/>
        <color rgb="FF000000"/>
        <rFont val="Aptos Narrow"/>
        <family val="2"/>
        <scheme val="minor"/>
      </rPr>
      <t xml:space="preserve">Next Update: 04/09 12:00
</t>
    </r>
    <r>
      <rPr>
        <sz val="10"/>
        <color rgb="FF000000"/>
        <rFont val="Aptos Narrow"/>
        <family val="2"/>
        <scheme val="minor"/>
      </rPr>
      <t xml:space="preserve">16:45: Returns team attempted to reproduce the issue so that the details could be tracked through both M&amp;S and Evri systems, however, all returns that were initiated appeared to have flown through the M&amp;S and Evri systems correctly and we were unable to reproduce the scenario. Further investigations with Evri has confirmed that there is no issue within M&amp;S landscape Evri engineer will continue to investigate and has requested if further examples from the last 7 days can be shared with them to further investigate on a potential issue with geocoordinates internal to Evri. A call has been setup at 17:30 with Evri to get an update on their investigation and to attempt to further reproduce the issue by placing a return using the portal that the contact centre uses to process returns. </t>
    </r>
    <r>
      <rPr>
        <b/>
        <sz val="10"/>
        <color rgb="FF000000"/>
        <rFont val="Aptos Narrow"/>
        <family val="2"/>
        <scheme val="minor"/>
      </rPr>
      <t xml:space="preserve">Next update: 20:00, 03/09
</t>
    </r>
    <r>
      <rPr>
        <sz val="10"/>
        <color rgb="FF000000"/>
        <rFont val="Aptos Narrow"/>
        <family val="2"/>
        <scheme val="minor"/>
      </rPr>
      <t xml:space="preserve">11:12 - Evri have investigated example impacted return orders that were shared with them, and they have advised that there appears to be missing customer information which has meant they have been unable to generate a collection on their end. Next update: 16:00, 03/09
The Returns team have checked and could see that the correct customer details were sent to Evri. Evri have requested example logs of the requests so that they can examine further why these failed to reach them.
The requested logs were shared with Evri yesterday evening and Evri is currently investigating. </t>
    </r>
    <r>
      <rPr>
        <b/>
        <sz val="10"/>
        <color rgb="FF000000"/>
        <rFont val="Aptos Narrow"/>
        <family val="2"/>
        <scheme val="minor"/>
      </rPr>
      <t xml:space="preserve">Next update: 03/0916:00
</t>
    </r>
    <r>
      <rPr>
        <sz val="10"/>
        <color rgb="FF000000"/>
        <rFont val="Aptos Narrow"/>
        <family val="2"/>
        <scheme val="minor"/>
      </rPr>
      <t xml:space="preserve"> 10:35 -  EVRI cannot reach out to the customer address since return label is printed at DC address instead of customer address, although M&amp;S has correctly printed the Return Label. MIM 1 initiated,EVRi tech team has been scheduled for a call this afternoon to investigate and resolve the issue. However looking to expediate the traige</t>
    </r>
  </si>
  <si>
    <t>EVRI (Vendor)</t>
  </si>
  <si>
    <t>INC298</t>
  </si>
  <si>
    <t>High Volume of Customers Receive Incorrect Order Delayed Email</t>
  </si>
  <si>
    <t>Poor customer experience as they will receive a notification advising them that their order is delayed. although orders were shipped on time.
Revenue loss due NDD delivery charges been refunded to customers (to be determined)</t>
  </si>
  <si>
    <r>
      <rPr>
        <sz val="10"/>
        <color rgb="FF000000"/>
        <rFont val="Aptos Narrow"/>
        <family val="2"/>
        <scheme val="minor"/>
      </rPr>
      <t xml:space="preserve">6/09 - Mis promise Control-M daily schedule got triggered at 07:00 AM and was successfully completed as expected. Team verified that all the genuine delays comms were triggered successfully.
05/09 - The miss promise job hs been moved to run at 07:00 under CHG2509 and no issues were reported today. We will monitor tommorrw's run before resolving the incident. </t>
    </r>
    <r>
      <rPr>
        <b/>
        <sz val="10"/>
        <color rgb="FF000000"/>
        <rFont val="Aptos Narrow"/>
        <family val="2"/>
        <scheme val="minor"/>
      </rPr>
      <t xml:space="preserve">Next update at 14:00, 06/09
</t>
    </r>
    <r>
      <rPr>
        <sz val="10"/>
        <color rgb="FF000000"/>
        <rFont val="Aptos Narrow"/>
        <family val="2"/>
        <scheme val="minor"/>
      </rPr>
      <t xml:space="preserve">04/09 
11:25 Mis-Promise Control-M job daily schedule change ( Part of CHG2509) will be implemented tonight; post change the future runs will be scheduled at 07:00 AM and will be monitored. </t>
    </r>
    <r>
      <rPr>
        <b/>
        <sz val="10"/>
        <color rgb="FF000000"/>
        <rFont val="Aptos Narrow"/>
        <family val="2"/>
        <scheme val="minor"/>
      </rPr>
      <t xml:space="preserve">Next update : 05/09 11:00 AM
</t>
    </r>
    <r>
      <rPr>
        <sz val="10"/>
        <color rgb="FF000000"/>
        <rFont val="Aptos Narrow"/>
        <family val="2"/>
        <scheme val="minor"/>
      </rPr>
      <t xml:space="preserve">08:15 - Control M job time change, from 5 am to 7 am every day, was not implemented yesterday due to the P3 incident; the change shall be implemented today, and shall be monitored tomorrow for the first run and beyond. </t>
    </r>
    <r>
      <rPr>
        <b/>
        <sz val="10"/>
        <color rgb="FF000000"/>
        <rFont val="Aptos Narrow"/>
        <family val="2"/>
        <scheme val="minor"/>
      </rPr>
      <t xml:space="preserve">Next update at 9:00, 05/09.
</t>
    </r>
    <r>
      <rPr>
        <sz val="10"/>
        <color rgb="FF000000"/>
        <rFont val="Aptos Narrow"/>
        <family val="2"/>
        <scheme val="minor"/>
      </rPr>
      <t xml:space="preserve">03/09 - 14:00 - We have had agreement from business that the customer miss promise job in OMS will be moved to 07:00. We will monitor the execution of the customer miss promise job tomorrow morning before we set to Resolved. </t>
    </r>
    <r>
      <rPr>
        <b/>
        <sz val="10"/>
        <color rgb="FF000000"/>
        <rFont val="Aptos Narrow"/>
        <family val="2"/>
        <scheme val="minor"/>
      </rPr>
      <t xml:space="preserve">Next update at 8:00, 04/09.
</t>
    </r>
    <r>
      <rPr>
        <sz val="10"/>
        <color rgb="FF000000"/>
        <rFont val="Aptos Narrow"/>
        <family val="2"/>
        <scheme val="minor"/>
      </rPr>
      <t xml:space="preserve">12:15 - As part of CHG2602 - Azure Kubernetes service (AKS) Cluster upgrade for Dotcom portfolio omsprod01 &amp;omsdr0001, the OMS API services were down and were brought back after 03:00. We have confirmed that there is no delay from WMS or Mule layers, however, all the messages that were processed between 23:00 and 03:00 (during the outage), had failed in the Mule backout queues. 
 Through an automated script in Mule (recently introduced), these messages were processed to OMS once the outage was completed which resulted in a delay in processing the messages within Order Management system after the 5am cut off. 
 Note: Pre incident, the script was not configured and through alerting failures were identified within Mule layer which imposed the engagement of OMS team to hold the job until the backlog is processed.
The miss promise job ran at 05:00 as expected while the failed messages were still processing which resulted in the delivery of delayed messages to customers. 
Actions agreed: 
1. OMS Miss promise job to be held and involvement of Mule team during future upgrades. Due to lack of alerting, the failure in Mule was not identified which could have avoided the issue by holding the OMS miss promise jobs - Tech action
2. OMS Miss promise job to be rescheduled after 07:00 after analysing the regular stats of the ASN processing from WMS to OMS. - Business decision.
 </t>
    </r>
    <r>
      <rPr>
        <b/>
        <sz val="10"/>
        <color rgb="FF000000"/>
        <rFont val="Aptos Narrow"/>
        <family val="2"/>
        <scheme val="minor"/>
      </rPr>
      <t xml:space="preserve">Next update at 17:00
</t>
    </r>
    <r>
      <rPr>
        <sz val="10"/>
        <color rgb="FF000000"/>
        <rFont val="Aptos Narrow"/>
        <family val="2"/>
        <scheme val="minor"/>
      </rPr>
      <t xml:space="preserve">10:53 - Usually, the dispatch comms job in OMS runs at 05:00 - this job is responsible to send "Delayed" comms to customers for missing ASN (Advanced Shipment Notifications) from WMS. This morning, around 14k orders missed its ASN informations in OMS due to which bulk delayed emails were sent to customers. We are investigating the root cause with WMS, OMS and Middleware layer to avoid recurrence and identify a fix, there is no resolution action for this incident as the emails have been sent. </t>
    </r>
    <r>
      <rPr>
        <b/>
        <sz val="10"/>
        <color rgb="FF000000"/>
        <rFont val="Aptos Narrow"/>
        <family val="2"/>
        <scheme val="minor"/>
      </rPr>
      <t xml:space="preserve">Next update: 03/0913:00
</t>
    </r>
    <r>
      <rPr>
        <sz val="10"/>
        <color rgb="FF000000"/>
        <rFont val="Aptos Narrow"/>
        <family val="2"/>
        <scheme val="minor"/>
      </rPr>
      <t>10:42 - MIM2 is initiated for the issue. WMS team is being engaged along with .com teams to triage the issue.  Next update at 13:00
Flow : OMS -&gt; WMS -&gt; OMS for fulfilment.</t>
    </r>
  </si>
  <si>
    <t>CHG2602</t>
  </si>
  <si>
    <t>CHG2509</t>
  </si>
  <si>
    <t>INC299</t>
  </si>
  <si>
    <t xml:space="preserve">Network connectivity issue in Stockley park first floor </t>
  </si>
  <si>
    <t>Being Monitored</t>
  </si>
  <si>
    <t xml:space="preserve">Potential impact to support colleagues BAU and recovery related activities. Both Salina &amp; Allicudi Wifi's are slow. Team has workaround of moving other side of the First floor where the WiFI is stable. However, its nor feasible solution for entire team to move and work on the other side. </t>
  </si>
  <si>
    <r>
      <t xml:space="preserve">29/09 - Network team have installed a LAN Cable on one of the desks to monitor the network performance, parallely, laptop slowness issues are being addressed by the Workplace Tech team. Next update at 30/09, 17:00
26/09 - Sakthi has confirmed that the network is still not good in SP 1st floor around meeting room 1.04. Investigations will commence. </t>
    </r>
    <r>
      <rPr>
        <b/>
        <sz val="10"/>
        <color rgb="FF000000"/>
        <rFont val="Arial"/>
        <family val="2"/>
      </rPr>
      <t xml:space="preserve">Next update 29/09, 17:00 </t>
    </r>
    <r>
      <rPr>
        <sz val="10"/>
        <color rgb="FF000000"/>
        <rFont val="Arial"/>
        <family val="2"/>
      </rPr>
      <t xml:space="preserve">
23/09 - Praveen from Foods team confirmed that the performance is good for him, while monitoring for other team members. Hence, moving it to monitored. [Next Update at 26/09 @16:00]</t>
    </r>
    <r>
      <rPr>
        <b/>
        <sz val="10"/>
        <color rgb="FF000000"/>
        <rFont val="Arial"/>
        <family val="2"/>
      </rPr>
      <t xml:space="preserve">
</t>
    </r>
    <r>
      <rPr>
        <sz val="10"/>
        <color rgb="FF000000"/>
        <rFont val="Arial"/>
        <family val="2"/>
      </rPr>
      <t>18/09 - Network team has added an Access Point in the area and performance has not improved, Network team is closely working with Foods Team.</t>
    </r>
    <r>
      <rPr>
        <b/>
        <sz val="10"/>
        <color rgb="FF000000"/>
        <rFont val="Arial"/>
        <family val="2"/>
      </rPr>
      <t xml:space="preserve"> </t>
    </r>
    <r>
      <rPr>
        <sz val="10"/>
        <color rgb="FF000000"/>
        <rFont val="Arial"/>
        <family val="2"/>
      </rPr>
      <t>[Next Update at 23/09 @16:00]
17/09 - Network team has added an Access Point in the area and performance has not improved and is being monitored. Next update at 16:00, 19/09
16/09 - Network team has agreed to enable the LAN ports and a feedback in network performance will be provided by 18/09. Next update at 17:00, 18/09
12/09 - Network team is monitoring the network performance from the SP First floor along with Foods team to decide on the next steps, Next update at 16/09, 15:00
10/09 - The WMS teams are currently working from Waterside due to the degraded network. As a workaround, Network team has agreed to install RED LAN cables around SP room 1.04 across 20-25 desks to restore the network performance. Next update at 12/09, 17:00
08/09: Sakthi confirmed that the network performance was better today without any actions taken from network. Additional LAN cables are yet to be installed by network. Advised Sakthi to escalate to Kamal. Next update: 10/09, 16:00
05/09: 14:30 Additional LAN cables are yet to be installed by network. Next update: 08/09, 16:00
03/09: 
17:10 Network team to secure additional LAN to reduce the load on WiFi. Next update: 05/09, 16:00
Network has been engaged and investigating if the network bandwidth needs to be increased.  Next update: 16:00, 04/09/2025</t>
    </r>
  </si>
  <si>
    <t>INC300</t>
  </si>
  <si>
    <t>Foods RDC Goods Receipts not flowing to ASO due to a middleware issue</t>
  </si>
  <si>
    <t>Foods RDC goods receipts flow into ASO was impacted affecting the generation of allocation instructions. All foods depots was operating in backup allocation between 13:14 and 13:30.</t>
  </si>
  <si>
    <r>
      <rPr>
        <sz val="10"/>
        <color rgb="FF000000"/>
        <rFont val="Aptos Narrow"/>
        <family val="2"/>
        <scheme val="minor"/>
      </rPr>
      <t xml:space="preserve">16:30 - Services have remained stable and the middleware team is trying to explore options to enable manual monitoring to avoid business impact. 
14:00 - One of the Middleware channel (MQ channel) went into a "retry state" due to a network disruption (this is a known issue) and this was manually restarted to restore services by 13:25. Pre incident, ignio automation was enabled for this channel which allowed an automatic restart after the channel goes in to "retry state" - this is NOT RECOVERED yet.
 Pending action: Middleware team to check with SME to configure a manual monitoring mechanism as an interim solution to avoid impact. </t>
    </r>
    <r>
      <rPr>
        <b/>
        <sz val="10"/>
        <color rgb="FF000000"/>
        <rFont val="Aptos Narrow"/>
        <family val="2"/>
        <scheme val="minor"/>
      </rPr>
      <t xml:space="preserve">Next Update: 17:00 
</t>
    </r>
    <r>
      <rPr>
        <sz val="10"/>
        <color rgb="FF000000"/>
        <rFont val="Aptos Narrow"/>
        <family val="2"/>
        <scheme val="minor"/>
      </rPr>
      <t>13:30 - One of the middleware channels went into a "retry state" which was restarted to resume the flow of messages. Due to the disruption of an hour, we are trying to assess any residual impact in SAP layer before we discuss on the root cause. GIST has been advised to put the depots back to live allocation at 13:30. Next update at 14:30 
13:20 - MIM2 will be initiated to assess the impact. Middleware team being engaged. Next update at 14:10</t>
    </r>
  </si>
  <si>
    <t xml:space="preserve">Middleware admin </t>
  </si>
  <si>
    <t>INC301</t>
  </si>
  <si>
    <t>Sync issue between OMS primary and secondary Database.</t>
  </si>
  <si>
    <t>Impact to reporting of orders, CFR, Returns volume from the secondary OMS Oracle database resulting in an inaccurate performance matrix.</t>
  </si>
  <si>
    <r>
      <rPr>
        <sz val="10"/>
        <color rgb="FF000000"/>
        <rFont val="Aptos Narrow"/>
        <family val="2"/>
        <scheme val="minor"/>
      </rPr>
      <t xml:space="preserve">10:24 DB team did a config change to property parameter LogXptMode from SYNC to ASYNC which seems to have resolved the issue. Keeping the incident under monitoring. </t>
    </r>
    <r>
      <rPr>
        <b/>
        <sz val="10"/>
        <color rgb="FF000000"/>
        <rFont val="Aptos Narrow"/>
        <family val="2"/>
        <scheme val="minor"/>
      </rPr>
      <t xml:space="preserve">Next update : 16:00
</t>
    </r>
    <r>
      <rPr>
        <sz val="10"/>
        <color rgb="FF000000"/>
        <rFont val="Aptos Narrow"/>
        <family val="2"/>
        <scheme val="minor"/>
      </rPr>
      <t xml:space="preserve">10:15 DB sync issue seems to be fixed now, awaiting fix details .
07:50 - OMS team and Oracle DB teams have been looking into the incident and believes there could be a network issue which is yet to be confirmed. Network resource being arranged to triage further. </t>
    </r>
    <r>
      <rPr>
        <b/>
        <sz val="10"/>
        <color rgb="FF000000"/>
        <rFont val="Aptos Narrow"/>
        <family val="2"/>
        <scheme val="minor"/>
      </rPr>
      <t>Next Update 11:00 AM</t>
    </r>
  </si>
  <si>
    <t>OMS, Oracle Database &amp; Network</t>
  </si>
  <si>
    <t>INC302</t>
  </si>
  <si>
    <t>Some tills across 15+ stores are not accepting colleague discounts</t>
  </si>
  <si>
    <t>Colleagues are unable to redeem their discounts across the self check-out tills and manned tills across 15+ stores.</t>
  </si>
  <si>
    <r>
      <rPr>
        <sz val="10"/>
        <color rgb="FF000000"/>
        <rFont val="Aptos Narrow"/>
        <family val="2"/>
        <scheme val="minor"/>
      </rPr>
      <t xml:space="preserve">05/09 : 
14:00 - No issues reported in colleague discount since today morning files copy and automated MRS reboots of Tills.
Health checks on the discount files on few impacted stores from yesterday , seem to be fine. No issues observed.
</t>
    </r>
    <r>
      <rPr>
        <b/>
        <u/>
        <sz val="10"/>
        <color rgb="FF000000"/>
        <rFont val="Aptos Narrow"/>
        <family val="2"/>
        <scheme val="minor"/>
      </rPr>
      <t xml:space="preserve">Root cause identified:
</t>
    </r>
    <r>
      <rPr>
        <u/>
        <sz val="10"/>
        <color rgb="FF000000"/>
        <rFont val="Aptos Narrow"/>
        <family val="2"/>
        <scheme val="minor"/>
      </rPr>
      <t>Waterside</t>
    </r>
    <r>
      <rPr>
        <sz val="10"/>
        <color rgb="FF000000"/>
        <rFont val="Aptos Narrow"/>
        <family val="2"/>
        <scheme val="minor"/>
      </rPr>
      <t xml:space="preserve"> : As part of incident recovery and stabilization, there was a change of Y-account for POS Tills. This was trialled from Waterside as pilot and the colleague discount application folder had lost the access to the bootstrap file causing impacts to the discount file being loaded. Teams will be amending the folder permission to give rights to the new Y account.
</t>
    </r>
    <r>
      <rPr>
        <u/>
        <sz val="10"/>
        <color rgb="FF000000"/>
        <rFont val="Aptos Narrow"/>
        <family val="2"/>
        <scheme val="minor"/>
      </rPr>
      <t>Other stores</t>
    </r>
    <r>
      <rPr>
        <sz val="10"/>
        <color rgb="FF000000"/>
        <rFont val="Aptos Narrow"/>
        <family val="2"/>
        <scheme val="minor"/>
      </rPr>
      <t xml:space="preserve">: The file had a corruption error message after copying the file yesterday morning. Teams are investigating further on the reason for the corruption.
09:00 - No further issues were reported by the stores this morning. We have agreed to monitor the performance until lunch time before resolving the incident.
</t>
    </r>
    <r>
      <rPr>
        <b/>
        <sz val="10"/>
        <color rgb="FF000000"/>
        <rFont val="Aptos Narrow"/>
        <family val="2"/>
        <scheme val="minor"/>
      </rPr>
      <t xml:space="preserve">Next update : 05/09 14:00
</t>
    </r>
    <r>
      <rPr>
        <sz val="10"/>
        <color rgb="FF000000"/>
        <rFont val="Aptos Narrow"/>
        <family val="2"/>
        <scheme val="minor"/>
      </rPr>
      <t>04/09
17:21 The stores with server issues also confirmed the discount applied fine after Tills/SCO’s reboots. Teams are still working on identifying the root cause of the issue and will be monitoring the systems post the planned discount file updates and automated reboots tomorrow morning.</t>
    </r>
    <r>
      <rPr>
        <b/>
        <sz val="10"/>
        <color rgb="FF000000"/>
        <rFont val="Aptos Narrow"/>
        <family val="2"/>
        <scheme val="minor"/>
      </rPr>
      <t xml:space="preserve">Next update : 05/09 09:00
</t>
    </r>
    <r>
      <rPr>
        <sz val="10"/>
        <color rgb="FF000000"/>
        <rFont val="Aptos Narrow"/>
        <family val="2"/>
        <scheme val="minor"/>
      </rPr>
      <t xml:space="preserve">15:00 With the help of POS, SIT (Store Infra team) teams, the PSA launcher was manually triggered to upload the colleague discount files for Waterside and the issue is RESOLVED across all tills. For other stores, store have been advised to reboot the problematic tills to resolve the issue. A handful of stores have confirmed that this has worked, we are awaiting a confirmation from the remaining stores. 
Root cause investigations underway with POS &amp; SIT teams.
A view of the estate wide tills that could potentially get impacted. </t>
    </r>
    <r>
      <rPr>
        <b/>
        <sz val="10"/>
        <color rgb="FF000000"/>
        <rFont val="Aptos Narrow"/>
        <family val="2"/>
        <scheme val="minor"/>
      </rPr>
      <t xml:space="preserve">Next update at 17:00
</t>
    </r>
    <r>
      <rPr>
        <sz val="10"/>
        <color rgb="FF000000"/>
        <rFont val="Aptos Narrow"/>
        <family val="2"/>
        <scheme val="minor"/>
      </rPr>
      <t xml:space="preserve">12:20 -  With the help of POS, SIT (Store Infra team) teams, we have now identified the below scenarios to explain why the colleague discount file was not reflecting in few tills at few stores. 
Waterside store - Although the file has been copied as expected, however, the underlying PSA Launcher responsible to download the colleague discount file on the tills did not work as expected. Therefore, we have now manually triggered the PSA launcher to few impacted tills and have confirmed that colleague discounts have started working on these tills. Similar action being performed for the remaining tills.
Other stores - After the 04:30 reboot for 50% tills (this is an usual activity overnight), it is believed that the PSA Launcher did not kick in as expected, therefore, a further reboot of the impacted tills have now confirmed that the tills have started working as expected. Therefore, stores have been advised to reboot the impacted tills to restore services.
Root cause needs to be investigated for the PSA Launcher not working as expected. Also requires a further review of the solution of the interim solution of copying the files from the Waterside proxy server through MECM. </t>
    </r>
    <r>
      <rPr>
        <b/>
        <sz val="10"/>
        <color rgb="FF000000"/>
        <rFont val="Aptos Narrow"/>
        <family val="2"/>
        <scheme val="minor"/>
      </rPr>
      <t xml:space="preserve">Next update at 15:00.
</t>
    </r>
    <r>
      <rPr>
        <sz val="10"/>
        <color rgb="FF000000"/>
        <rFont val="Aptos Narrow"/>
        <family val="2"/>
        <scheme val="minor"/>
      </rPr>
      <t xml:space="preserve">11:09 - Since the incident, the colleague discount file was pulled through the store proxy server at Waterside from the CDCS application (Colleague Discount Cache service). As the store proxy servers are shaky across the store estate, a manual workaround was enabled to push the colleague discount file from the Waterside proxy server though MECM on all the tills across the store estate (irrespective of the fact that the stores have a healthy store proxy server). POS Team are now attempting to delete the existing colleague discount file from one of the impacted tills at Waterside store to allow the download of the colleague discount file again followed by a reboot of the till and verify if this restores service. Once proven, similar action will be carried out for other impacted tills across the reported stores. </t>
    </r>
    <r>
      <rPr>
        <b/>
        <sz val="10"/>
        <color rgb="FF000000"/>
        <rFont val="Aptos Narrow"/>
        <family val="2"/>
        <scheme val="minor"/>
      </rPr>
      <t xml:space="preserve">Next update at 13:00.
</t>
    </r>
    <r>
      <rPr>
        <sz val="10"/>
        <color rgb="FF000000"/>
        <rFont val="Aptos Narrow"/>
        <family val="2"/>
        <scheme val="minor"/>
      </rPr>
      <t xml:space="preserve">10:50 - Since the incident, the colleague discounts files are uploaded to the tills across the tills estate using a temporary tactical solution overnight. Whilst the overnight solution ran on 4th Sep, we have observed multiple tills across 15+ stores have not received the file this morning. When attempted to re-upload the file on the database, the file is getting corrupted and this will be further investigated with the POS and POG team along with SIT. </t>
    </r>
    <r>
      <rPr>
        <b/>
        <sz val="10"/>
        <color rgb="FF000000"/>
        <rFont val="Aptos Narrow"/>
        <family val="2"/>
        <scheme val="minor"/>
      </rPr>
      <t>Next update at 12:00</t>
    </r>
  </si>
  <si>
    <t>POS, SIT</t>
  </si>
  <si>
    <t>INC303</t>
  </si>
  <si>
    <t xml:space="preserve">License for Impress automate has expired </t>
  </si>
  <si>
    <t>Tool is needed for the H1 Finance recovery tasks. As the license has expired , tool is inaccessible for finance colleagues and is needed for the recovery tasks</t>
  </si>
  <si>
    <r>
      <rPr>
        <b/>
        <sz val="10"/>
        <color rgb="FF000000"/>
        <rFont val="Aptos Narrow"/>
        <family val="2"/>
        <scheme val="minor"/>
      </rPr>
      <t xml:space="preserve">05/09
</t>
    </r>
    <r>
      <rPr>
        <sz val="10"/>
        <color rgb="FF000000"/>
        <rFont val="Aptos Narrow"/>
        <family val="2"/>
        <scheme val="minor"/>
      </rPr>
      <t xml:space="preserve">15:34 License is updated with help of BSC team admin via remote access and the Flows looks fine now. Service Lead confirmed inc closure
11:53 Service Lead updated the user needs to be in Manchester SALINA to update the license. Update expected by EOD today or on Monday.
</t>
    </r>
    <r>
      <rPr>
        <b/>
        <sz val="10"/>
        <color rgb="FF000000"/>
        <rFont val="Aptos Narrow"/>
        <family val="2"/>
        <scheme val="minor"/>
      </rPr>
      <t xml:space="preserve">Next update : 05/09 17:30
04/09
</t>
    </r>
    <r>
      <rPr>
        <sz val="10"/>
        <color rgb="FF000000"/>
        <rFont val="Aptos Narrow"/>
        <family val="2"/>
        <scheme val="minor"/>
      </rPr>
      <t xml:space="preserve">16:15 Service Lead updated that network team is needed to check the blocking on port 690 , but later confirmed that the issue got resolved without any technical actions. Howver the licensing will happen tomorrow. </t>
    </r>
    <r>
      <rPr>
        <b/>
        <sz val="10"/>
        <color rgb="FF000000"/>
        <rFont val="Aptos Narrow"/>
        <family val="2"/>
        <scheme val="minor"/>
      </rPr>
      <t xml:space="preserve">Next update : 05/09 12:00
</t>
    </r>
    <r>
      <rPr>
        <sz val="10"/>
        <color rgb="FF000000"/>
        <rFont val="Aptos Narrow"/>
        <family val="2"/>
        <scheme val="minor"/>
      </rPr>
      <t>14:41 Wintel restarted the service , but vendors facing some error again and hence teams are working with vendor.</t>
    </r>
    <r>
      <rPr>
        <b/>
        <sz val="10"/>
        <color rgb="FF000000"/>
        <rFont val="Aptos Narrow"/>
        <family val="2"/>
        <scheme val="minor"/>
      </rPr>
      <t xml:space="preserve"> Next update : 05/09 12:00
</t>
    </r>
    <r>
      <rPr>
        <sz val="10"/>
        <color rgb="FF000000"/>
        <rFont val="Aptos Narrow"/>
        <family val="2"/>
        <scheme val="minor"/>
      </rPr>
      <t xml:space="preserve">10:50 Vendor is already involved by the product team . Impress automate service has to be restarted with the help of wintel team. SL is already working with the wintel team for the recovery. </t>
    </r>
    <r>
      <rPr>
        <b/>
        <sz val="10"/>
        <color rgb="FF000000"/>
        <rFont val="Aptos Narrow"/>
        <family val="2"/>
        <scheme val="minor"/>
      </rPr>
      <t>Next update : 15:00</t>
    </r>
  </si>
  <si>
    <t>INC304</t>
  </si>
  <si>
    <t xml:space="preserve">Colleagues are unable to access the Pension tool via SSO on the web. </t>
  </si>
  <si>
    <t>Colleagues are unable to view their pensions through the web app, But the mobile app works fine</t>
  </si>
  <si>
    <r>
      <rPr>
        <sz val="10"/>
        <color rgb="FF000000"/>
        <rFont val="Aptos Narrow"/>
        <family val="2"/>
        <scheme val="minor"/>
      </rPr>
      <t xml:space="preserve">14:57 Service Lead - Mudassar confirmed resolution.
14:20 Zscaler support escalated with their internal security team for further assessment and confirmed its a false positive and the same has been unblocked. Some colleagues confirmed that the links work now. Monitoring the situation till EOD. </t>
    </r>
    <r>
      <rPr>
        <b/>
        <sz val="10"/>
        <color rgb="FF000000"/>
        <rFont val="Aptos Narrow"/>
        <family val="2"/>
        <scheme val="minor"/>
      </rPr>
      <t xml:space="preserve">Next Update: 04/09 17:00
</t>
    </r>
    <r>
      <rPr>
        <sz val="10"/>
        <color rgb="FF000000"/>
        <rFont val="Aptos Narrow"/>
        <family val="2"/>
        <scheme val="minor"/>
      </rPr>
      <t xml:space="preserve">12:45 Initial investigations point to Zscaler blocking the site. Security team are reviewing the security risk along with Zscaler before the site is unblocked. </t>
    </r>
    <r>
      <rPr>
        <b/>
        <sz val="10"/>
        <color rgb="FF000000"/>
        <rFont val="Aptos Narrow"/>
        <family val="2"/>
        <scheme val="minor"/>
      </rPr>
      <t xml:space="preserve">Next update : 16:00
</t>
    </r>
    <r>
      <rPr>
        <sz val="10"/>
        <color rgb="FF000000"/>
        <rFont val="Aptos Narrow"/>
        <family val="2"/>
        <scheme val="minor"/>
      </rPr>
      <t xml:space="preserve">11:15 50%( 20K - 25K) of the colleagues seem to be aware to use the app via mobile , but 50% are not aware. Service Desk is already informed to help colleagues with the mobile app. SL will reach out to security team and let us know further updates . </t>
    </r>
    <r>
      <rPr>
        <b/>
        <sz val="10"/>
        <color rgb="FF000000"/>
        <rFont val="Aptos Narrow"/>
        <family val="2"/>
        <scheme val="minor"/>
      </rPr>
      <t>Next update : 16:00</t>
    </r>
  </si>
  <si>
    <t>Security</t>
  </si>
  <si>
    <t>INC305</t>
  </si>
  <si>
    <t>Issue with Returns operations at Stores, warehouses &amp; Online.</t>
  </si>
  <si>
    <t>Stores, Online, Supply Chain</t>
  </si>
  <si>
    <t>Order history unavailable for customers
Stores were unable to process returns using honey-well app &amp; self-serve Kiosk/Tablet
Ollerton DC return processing also impacted
Poor customer return experience
Potential spike in customer complaints to contact center</t>
  </si>
  <si>
    <r>
      <rPr>
        <sz val="10"/>
        <color rgb="FF000000"/>
        <rFont val="Aptos Narrow"/>
        <family val="2"/>
        <scheme val="minor"/>
      </rPr>
      <t xml:space="preserve">05/09
11:11 - Order returns and history services remain stable, with alerting and monitoring in place; order API Team will review the root cause of the CPU throttle issue and implement measures to prevent its recurrence.
04/09
16:00 - Investigations revealed CPU throttling across the application PODs, therefore, the CPU was increased across the Order API application pods - request CPU 200m -&gt; 500m, max CPU 500m -&gt; 1000m which has now resolved the issue across stores, Online and Ollerton DC at 15:45 - Monitoring continues. We are not sure of the reason behind the CPU throttling, and alerting capability to identify the pod restarts/ CPU usage.  </t>
    </r>
    <r>
      <rPr>
        <b/>
        <sz val="10"/>
        <color rgb="FF000000"/>
        <rFont val="Aptos Narrow"/>
        <family val="2"/>
        <scheme val="minor"/>
      </rPr>
      <t xml:space="preserve">Next update at 05/09, 12:00
</t>
    </r>
    <r>
      <rPr>
        <sz val="10"/>
        <color rgb="FF000000"/>
        <rFont val="Aptos Narrow"/>
        <family val="2"/>
        <scheme val="minor"/>
      </rPr>
      <t xml:space="preserve">14:30 - A config change was made on the Order APIs this morning which involved restart of pods to get the new data from the OMS database. After the change, the Order API services connect to the primary database instead of the secondary database. Workaround being performed to direct the Order APIs to point to the secondary OMS database. </t>
    </r>
    <r>
      <rPr>
        <b/>
        <sz val="10"/>
        <color rgb="FF000000"/>
        <rFont val="Aptos Narrow"/>
        <family val="2"/>
        <scheme val="minor"/>
      </rPr>
      <t xml:space="preserve">Next update at 15:30
</t>
    </r>
    <r>
      <rPr>
        <sz val="10"/>
        <color rgb="FF000000"/>
        <rFont val="Aptos Narrow"/>
        <family val="2"/>
        <scheme val="minor"/>
      </rPr>
      <t>13:55 API requests to the click and collect API return a 500 error. Teams are working with Ollerton DC as the DC are processing refunds</t>
    </r>
  </si>
  <si>
    <t>CHG2751</t>
  </si>
  <si>
    <t xml:space="preserve">Order API </t>
  </si>
  <si>
    <t>Valli</t>
  </si>
  <si>
    <t>INC306</t>
  </si>
  <si>
    <t>Approx 500 Capita Contact Center colleagues are having issues with their P Account and are locked out currently</t>
  </si>
  <si>
    <t>Contact Center</t>
  </si>
  <si>
    <t>c.a. 500 users impacted. Capita Cape Town Contact Centre colleagues cannot logon to Sharepoint (One Truth Hub), email, etc. Cannot log onto SSO apps such as Zendesk and Google CCAIP. Currently impacting ability to service customer contacts leading to poor customer experience. But as users need to log onto SSO apps then it will effectively close the CT operation.</t>
  </si>
  <si>
    <r>
      <rPr>
        <sz val="10"/>
        <color rgb="FF000000"/>
        <rFont val="Aptos Narrow"/>
        <family val="2"/>
        <scheme val="minor"/>
      </rPr>
      <t xml:space="preserve">05/09 : There was no change raised to deploy the change and a retro change will be raised. 
17:00 - Resolved the issue by removing South Africa from the blocked country list. Confirmed all end-users back to normal. Confirmed this also impacted the D&amp;T Computacenter colleagues also operating out of South Africa CT.
16:08 - As part of a Azure hardening activity requested by security we implemented a restriction based on their recommendation to specific countries which blocked access based on the location. Unfortunately, included within it was SA. AD team have removed this nation from the list which appears to have remediated the issue.Next update at 17:30
15:53 - Thomas Stacy from AD team has already identified the issue and working on the fix. We are currently waiting for the update from the AD on the issue and detailed fix they are trying to apply. </t>
    </r>
    <r>
      <rPr>
        <b/>
        <sz val="10"/>
        <color rgb="FF000000"/>
        <rFont val="Aptos Narrow"/>
        <family val="2"/>
        <scheme val="minor"/>
      </rPr>
      <t>Next update: 17:00, 04/09</t>
    </r>
  </si>
  <si>
    <t>Change being raised</t>
  </si>
  <si>
    <t>INC307</t>
  </si>
  <si>
    <t>Multiple offshore colleagues facing intermittent issues when connecting to PRA portal</t>
  </si>
  <si>
    <t>Intermittent connection to PRA portal failing, while some users are able to connect from Home Wifi and Mobile Hotspot. Monitoring the production environment and idoc clearance will get impacted if the issue continues.
Workaround : connecting through Wifi / Mobile Hotspot.</t>
  </si>
  <si>
    <r>
      <t xml:space="preserve">29/09: 
1.	Triage with Zscaler TAC team - Accenture TRAS ,TCS Network and Infrastructure teams connected with the Vendor on 26/09, and team is working on sharing the additional logs. 
2.	Triage with TCS Network- Packet capture performed by TCS network in Siruseri TCS location has not revealed any issues from TCS network perspective, however packet capture logs have been requested to validate by M&amp;S network team. 
3.	Network team to whitelist the Zscaler IP address on the Prologis Park FortiGate firewall - Awaiting an ETA. 25/09 - 
[Next Update at 30/09, 17:00].
Below are the next steps/actions.
1. Meeting with TAC team is going on.They are capturing different scenario cases and investigating them. 
2. Network team to work with TCS IDM team to carry out a packet capture on TCS LAN/ TCS Machines and Wifi Devices to rule out any anomalies on TCS network. 
3. Network team to whitelist the Zscalar IP address on the Prologis Park fortigate firewall - change request needs to be raised &amp; a new plan need to be shared for Network &amp; Infosec approvals. 
</t>
    </r>
    <r>
      <rPr>
        <b/>
        <sz val="10"/>
        <color rgb="FF000000"/>
        <rFont val="Arial"/>
        <family val="2"/>
      </rPr>
      <t xml:space="preserve">[Next Update at 29/09, 17:00]
</t>
    </r>
    <r>
      <rPr>
        <sz val="10"/>
        <color rgb="FF000000"/>
        <rFont val="Arial"/>
        <family val="2"/>
      </rPr>
      <t xml:space="preserve">24/09 - IDM teams are working on the TCS packet capture on TCS LAN for further investigations. 
[Next Update at 25/09, 17:00]
23/09 - We continue to monitor the TRAS stability for Network &amp; BACC teams - while other product team continue to experience frequent disconnects. We will get an update on the next steps by tomorrow. Next update at 17:00, 24/09
22/09 - There have been multiple disconnects to the TRAS portal today - we are awaiting a feedback from the team. Next update at 23/09, 17:00
19/09
Over the weekend, TCP registry entry would be done to all the servers and validations will be performed on the Disconnection. In parallel, network team is working to get the Local system network capture with help of IDM [Next Update at 22/09 @19:30]
17/09
17:00 - On 16/09, an action was taken to move Network &amp; BACC teams as admins on the server. Testing ongoing to monitor the stability and teams to decide on the next steps on 18/09.[Next Update at 19/09, 16:00]
15/09 - Zscaler TAC's investigation into the reported RDP disconnection and timeout issues revealed that TCP sessions are being gracefully terminated via TCP FIN signals, often initiated by the on-prem RDP servers even during active user sessions. While earlier traces showed occasional client-initiated FINs, recent tests consistently indicate the server side as the source. These terminations affect the TCP transport layer and not necessarily the RDP session itself. Screenshots shared in the PRA Session Time Issue Teams channel confirm the environment is on-prem, not Azure, further supporting the conclusion that the disconnection issues are likely originating from the on-prem servers. No evidence suggests Zscaler infrastructure is causing forced disconnections or resets, though additional log and packet capture samples are needed to confirm any correlation with other system events. Further investigations are in progress Next update at 18:00, 16/09
12/09 - 
19:23 - MIM team along with Zscaler vendor, TRAS and network team are performing live troubleshooting and capture logs for further analysis. The only action taken ws to setting the idle connection timeout to "Default" to 120 mins and this will need to be monitored.We have secured contacts from TRAS and Zscaler vendor to support over the weekend.  Next update at 17:00, 15/09.
16:45 It has been agreed to reconvene by 17:15 or before based on ZScalar reaching out to Nishar on the P1 raised with them. Collectively, we need to request them to move the M&amp;S Zscalar services to a different Data Center and see if the TRAS performance improve. Next update at 19:00, 12/09.
13:00 A call was scheduled with Infra, Zscaler TRAS team and a plan of action has been built to catch up in another call at 14:30. Update from Zscaler from the log analysis indicates FIN packets triggered from server/user laptops which is causing the issue. Next update at 17:00, 12/09.
Note: FIN is control flag used in TCP communication to end a connection gracefully.
11/09 - There has been no update from Zscaler. At this stage, there are no escalation paths available, as the tenant currently serving TRAS is an extended tenant provided by Zscaler as part of goodwill during this recovery. We expect to hear back from Zscaler by tomorrow. In parallel, Nishar is exploring alternative options to help resolve the ongoing issues with TRAS. A call has been set up with relevant stakeholders to plan for weekend stability. Next update at 12/09, 17:00
10/09 - 16:03 - A call happenned between Zscalar, Zscalar vendor, M&amp;S Network Team and affected users - Requested logs have been shared with Zscalar support for a review and expecting an update from them by EOD. Next update : 11/09 19:00
09/09 
17:40 - Zscaler team has raised 2 seperate cases with the Zscaler TAC vendor team. 
</t>
    </r>
    <r>
      <rPr>
        <u/>
        <sz val="10"/>
        <color rgb="FF000000"/>
        <rFont val="Arial"/>
        <family val="2"/>
      </rPr>
      <t>1. Disconnection issue:</t>
    </r>
    <r>
      <rPr>
        <sz val="10"/>
        <color rgb="FF000000"/>
        <rFont val="Arial"/>
        <family val="2"/>
      </rPr>
      <t xml:space="preserve"> Call has been scheduled with Zscaler vendor team tomorrow. Zscaler MNS (Nishar) team to get users (3-4 users) with the disconnection issue in tomorrows call with the Zscaler engineer who is looking in to the disconnection issue to live troubleshoot. 
</t>
    </r>
    <r>
      <rPr>
        <u/>
        <sz val="10"/>
        <color rgb="FF000000"/>
        <rFont val="Arial"/>
        <family val="2"/>
      </rPr>
      <t>2. Portal Slowness issue:</t>
    </r>
    <r>
      <rPr>
        <sz val="10"/>
        <color rgb="FF000000"/>
        <rFont val="Arial"/>
        <family val="2"/>
      </rPr>
      <t xml:space="preserve"> Zscaler MNS (Nishar) team got into a call with Zscaler vendor team today afternoon to investigate. They looked at the portal slowness issue but the users they had at that time could not replicate the issue. Need to get enough users (3-4 users) to replicate the issue with Zscaler Vendor team. Next update : 10/09 16:00
12:00 - There were 2 issues highlighted 
1. </t>
    </r>
    <r>
      <rPr>
        <u/>
        <sz val="10"/>
        <color rgb="FF000000"/>
        <rFont val="Arial"/>
        <family val="2"/>
      </rPr>
      <t>Intermittent disconnection issues.</t>
    </r>
    <r>
      <rPr>
        <sz val="10"/>
        <color rgb="FF000000"/>
        <rFont val="Arial"/>
        <family val="2"/>
      </rPr>
      <t xml:space="preserve"> Update : TCS Associate list with issues have been shared with Zscalar team who have raised an incident with Zscalar Vendor. We are expecting an update from them by EOD. Next update : 09/09 16:00
2. </t>
    </r>
    <r>
      <rPr>
        <u/>
        <sz val="10"/>
        <color rgb="FF000000"/>
        <rFont val="Arial"/>
        <family val="2"/>
      </rPr>
      <t xml:space="preserve">Slowness connecting to PRA portal and slowness in accessing resources within portal.
</t>
    </r>
    <r>
      <rPr>
        <sz val="10"/>
        <color rgb="FF000000"/>
        <rFont val="Arial"/>
        <family val="2"/>
      </rPr>
      <t>Update: This issue is possibly linked to the undersea cable cut and expected to restore in a few days. 
10:00 - Issues with disconnections reported today as well. a joint troubleshooting today with Zscalar team is set-up at 11 AM. 
08/09: 
17:00 - There have been no further reports from the colleagues on PRA disconnects, we continue to monitor the performance. No response received from Nishar and this has been escalated to Seb. Next update at 17:00, 09/09.
09:00 - 10 collegaues reported issue today, have tried reaching Zscaler team to invesitgate this. Sebastien Martenet ( Zscaler) has confirmed that  Nishar will be investigating the issue once he reaches the office. 
07/09: Few colleagues reported slowness and Aborted error message between 02:30 and 04:00, however, the issue got auto solved after a while. Network and Zscaler team has been notified to investigate further on this issue. We will continue to monitor the over the weekend. 
[Next update at 08/09 14:00]
04:15 All the reported colleagues can access the PRA portal now, the issue is occuring randomly and restoring automatically.  Further investigation needs to be performed. Next update: 14:00, 06/09
03:50 - 5 collegaues have reported the slowness issues with PRA or the session is getting terminated error between 02:30-05:30. Engaging the  Zscaler team to investigate further. Next update: 11:00,06/09
17:10 - The pending IP addresses have been updated in the SW and SP FGT firewall. We have observed disconnections not severely impacting the offshore colleagues. This incident will be monitored until 10/09. Next update at 08/09, 14:00
13:30 - Since this morning, majority of offshore colleagues were unable to access the TRAS solution intermittently. Investigations revealed that there were 2 IP addresses getting denied on the FortiGate firewall. These IP addresses were not advised to be added by vendor Zscaler. Upon receiving a confirmation from Zscaler, the IP addresses were added to the FortiGate firewall which has resolved the issue. Owing to the fact that the TRAS solution had been shaky with frequent disconnections over the week, a review was performed a handful of IP addresses have been identified which will now be added to the FortiGate firewall - this should not impact the existing service. ETA: 18:00
Incident will be monitored over the weekend until next week. Next update at 18:00.
11:00 - It has been identified that the Fortigates governing outbound pinholes to zscaler service edges with the September IP list need to be updated.  Users cannot connect because the Austria IP address has changed and our on prem firewall is blocking the outbound requests from our connectors.Infosec has approved the change to update the IP whitelist list on the fortigate for the september Zscaler list in the link above - https://config.zscaler.com/zpatwo.net/zpa. Network team will now prepare the list of IP addresses before updating the IPs. A retro change will be raised to accommodate the change. Next update at 14:00
07:15 - TCS Network Team proposed a solution of logging out off the PRA portal and connecting via the MnSSecure WiFi and it worked for few associates. But the issue resurfaced for the same associates after a while. Network Team has now engaged the Zscalar Team and we are currently awaiting their inputs. Next Update : 10:30 AM, 05/09</t>
    </r>
  </si>
  <si>
    <t>CHG2987</t>
  </si>
  <si>
    <t>INC308</t>
  </si>
  <si>
    <t>Customers paying with cards not registering in the Xtris system intermittently across 71 Travel Money stores</t>
  </si>
  <si>
    <t>~10 Customers across 71 Travel Money stores, journey is negatively affected with longer wait times, lost trust in brand, and impact on return customer.
Assessing the impact of customers with Eurochange through Branch Ops</t>
  </si>
  <si>
    <r>
      <t xml:space="preserve">26/09 - Following a call with EC, there appears to be multiple issues under this one INC. The initial issue has been resolved following the change on 23/09. There is a further issue which is being triaged under this INC whereby a very small number of transactions are failing. Monitoring will be carried out by Techwave and EC to ensure the initial issue has gone away and the issue identified as part of this investigation/fix will continue to be worked. Next call at 09:00 30/09 - EC have confirmed </t>
    </r>
    <r>
      <rPr>
        <b/>
        <sz val="10"/>
        <color rgb="FF000000"/>
        <rFont val="Arial"/>
        <family val="2"/>
      </rPr>
      <t xml:space="preserve">Next update 30/09 17:00
</t>
    </r>
    <r>
      <rPr>
        <sz val="10"/>
        <color rgb="FF000000"/>
        <rFont val="Arial"/>
        <family val="2"/>
      </rPr>
      <t xml:space="preserve">
23/09 - Eurochange - EC' tech team called Techwave established issues and found there were times with brief loss of connectivity (split second) causing the issue in a number of cases. EC carried out a release on Xtris on 23/09 (see above) to allow the connection to wait longer(increased to 60 seconds)to complete the transaction. The expectation is that we are likely to see a positive output expected on the percentage of completed transactions(stats not available as yet) with a review at end of the week. Call scheduled at 09:30 26/09. Next update at 17:00, 26/09</t>
    </r>
    <r>
      <rPr>
        <b/>
        <sz val="10"/>
        <color rgb="FF000000"/>
        <rFont val="Arial"/>
        <family val="2"/>
      </rPr>
      <t xml:space="preserve">
</t>
    </r>
    <r>
      <rPr>
        <sz val="10"/>
        <color rgb="FF000000"/>
        <rFont val="Arial"/>
        <family val="2"/>
      </rPr>
      <t>22/09 - Chased Vivek for the latest update on this issue. Vivek confirmed that he would chase this incident and update. Next update 23/09 17:00
19/09 - Chased Vivek on the latest for this issue. Awaiting further updates on the change details. Next update 22/09 17:00
18/09 - Chased Vivek on the latest for this issue. Awaiting further updates on the change details. Next update 19/09 17:00
17/09 - The implementation plan for the change is still in progress. Awaiting for further updates on the change details.
16/09: The implementation plan for the change is still in progress.  Next update at 17:00, 18/09
15/09 - TM Project manager confirmed that change is currently in UAT and a plan will be made on the implementation and we are awaiting further feedback. Next update at 17:00, 16/09
12/09 - A call has been scheduled with Eurochange &amp; Network team at 11:30 on 15/09 to ensure we have significant number of impacted transaction to triage and conclude on the issue. Next update at 17:00, 15/09.
10/09 - EuroChange has enabled Xtris change in UAT with wider debugging tools to help identify the root cause of the issue, though the timeline for resolution remains unclear. Debug mode deployment is expected to assist, and the problem does not appear to be estate-wide. Between 1–8 September, there were 16 instances across 35 stores, resulting in 41 customer refunds. An operations workshop will be held to review and improve the current colleague workaround to reduce impact on colleagues and customers.</t>
    </r>
    <r>
      <rPr>
        <b/>
        <sz val="10"/>
        <color rgb="FF000000"/>
        <rFont val="Arial"/>
        <family val="2"/>
      </rPr>
      <t xml:space="preserve"> </t>
    </r>
    <r>
      <rPr>
        <sz val="10"/>
        <color rgb="FF000000"/>
        <rFont val="Arial"/>
        <family val="2"/>
      </rPr>
      <t>Next update at 12/09, 17:00
09/09: 
15:42 - Multiple transactions went failed today. Several customers were double charged on their car transactions. John from Eurochange is waiting response from Branch Support colleague to examine the service desk logs. Next Update: 10/09 17:00
08/09: 
16:40 - Multiple transactions went failed today. John from EC has asked his Branch Support colleague to examine the service desk logs and provide him with frequency data. Once he has some results to share by tomorrow. Possibly tomorrow he will have some evidence from Xtris investigations before approaching Verifone. If it turns out to be a Verifone issue he will have some evidence to present to them. Next Update: 09/09 17:00
12:39 Manish from Eurochange joined the call , possibly pointing to xtris issue
Eurochange will raise an incident internally for the below 2 scenarios:
Scenario 1: Payment Successful, but not Registering on Xtris
Scenario 2: Payment Pending/Successful, but not Registering on Verifone
Next update : 08/09 16:00
12:04 Return traffic is failing for any cards. Network team is investigating . Not sure on where the failure is ,  within these 3 networks  [PED- Verifone cloud , Verifone-Eurochange , 
Eurochange-Xtris cloud]. Issue is common for SDWAN/Non SDWAN stores.
Across X transactions a day, customers purchases with card payments are not registering on Xtris system post payment processing. This is resulting in additional colleague process and customer detriment, namely:
a) the colleague must contact operational branch support desks to confirm valid payment (using live Verifone payment portal), and handover currency once confirmed. This process can take circa. 10 minutes subject to branch support desk answer times.
b) Colleagues must re-process the transaction as cash and then complete an overs / shorts (contra) process to balance to avoid operational loss.
c) If the colleague does not complete this process, and instead re-attempts card transaction, this results in the customer being 'double charged' leading to complaints. Next update at 14:00</t>
    </r>
  </si>
  <si>
    <t>Network/ Verifone/Eurochange</t>
  </si>
  <si>
    <t>Vivek Marwaha/Chris Fenwick</t>
  </si>
  <si>
    <t>INC309</t>
  </si>
  <si>
    <t>i010 SAP INTERFACES not running in Control M for Brands</t>
  </si>
  <si>
    <t>310 article updates for Brands articles not flowing to downstreams systems impacting the selling of new brands in stores and online</t>
  </si>
  <si>
    <t>07/09: 
10:35 - Nikesh confirmed that no further issues reported post the fix, hence resolving the incident after his confirmation. 
06/09 - 
15:00 - Tried reaching out to Nikesh Mistry, yet to receive respone/update from him. Next update at 19:00, 06/09
05/09 - 
16:30 - The control M was retriggered and the hierarchy updates are flowing as expected. We will monitor the run overnight and will resolve the incident by midday tomorrow. Get the update from Nikesh Mistry. Next update at 14:00, 06/09
16:20 - Since the recovery of the interfaces on 22nd Aug, the control M jobs were tested however, due to an issue the control M jobs had not been running. Control M team will retrigger the jobs to resolve the issue. Next update at 18:00</t>
  </si>
  <si>
    <t>Theo Waredenburg</t>
  </si>
  <si>
    <t>INC310</t>
  </si>
  <si>
    <t>106 Beauty items cannot be scanned at the tills across all the stores</t>
  </si>
  <si>
    <t>Stores &amp; Online</t>
  </si>
  <si>
    <t xml:space="preserve">106 Beauty products are currently not ready to be sold online and in store.
 </t>
  </si>
  <si>
    <r>
      <t>19/09 - Discussed with Theo and he has confirmed this can be resolved in light of new workstreams being kicked off.
18/09 - Requested latest update from Theo, no update as of yet. Will continue to chase. -</t>
    </r>
    <r>
      <rPr>
        <b/>
        <sz val="10"/>
        <color rgb="FF000000"/>
        <rFont val="Arial"/>
        <family val="2"/>
      </rPr>
      <t xml:space="preserve"> Next update 19/09 at 17:00
</t>
    </r>
    <r>
      <rPr>
        <sz val="10"/>
        <color rgb="FF000000"/>
        <rFont val="Arial"/>
        <family val="2"/>
      </rPr>
      <t>10/09 : There are 736 articles that are currently impacted - 
- For 703 articles - 585 articles are resolved, remaining are currently being worked upon.
- For 33 articles - 24 articles are restored, remaining 9 are currently impacted by business issues which required further intervention from busiess and a hierarchy change Next update at 19:00, 18/09.
08/09 : There are 736 articles that are currently impacted - 
- For the 703 : 585 articles resolved, 130 have a PO raised against the wrong supplier - Theo is currently standing up a business team to agree approach to resolve
 - For the 33:  we are awaiting Alison Smith to resolve the 33 in PLM with the business team and then push to SAP this is planned for this afternoon. Next update at 16:00, 10/09. 
05/09 16:19 Articles not set-up with correct relation b/w vendor and article probably due to master data issues. SAP team is already involved to remove the incorrect relationships. Fix for  1 product seems to have worked and teams are working on the other 105 items. Next update : 08/09 14:00</t>
    </r>
  </si>
  <si>
    <t>INC311</t>
  </si>
  <si>
    <t>Xtris application not loading in tills across 8 Travel Money Stores (SDWan &amp; Non SDWan)</t>
  </si>
  <si>
    <t>Workaround has been provided and are working in 1 till out of 2 tills in each store. Stores: Edinburgh Kinnaird, Stratford, Watford, Kew, Argyle st, Manchester, Preston - slowness, 
For Eden store, workaround is not working in both the tills which is impacting the trading. </t>
  </si>
  <si>
    <r>
      <rPr>
        <sz val="10"/>
        <color rgb="FF000000"/>
        <rFont val="Aptos Narrow"/>
        <family val="2"/>
        <scheme val="minor"/>
      </rPr>
      <t>09/09 - No further issues have been reported from the stores and we have received confirmation from business stakeholder to resolve the incident. Root cause is believed to be the DFS issue related to INC312.
08/09 - 17:00 : Valli confirmed that no stores have reported any further issues and all kiosks are back online. We shall monitor it until tomorrow after the 4 am kiosks automated script gets loaded.</t>
    </r>
    <r>
      <rPr>
        <b/>
        <sz val="10"/>
        <color rgb="FF000000"/>
        <rFont val="Aptos Narrow"/>
        <family val="2"/>
        <scheme val="minor"/>
      </rPr>
      <t xml:space="preserve"> [Next update : 09/09 16:00]
</t>
    </r>
    <r>
      <rPr>
        <sz val="10"/>
        <color rgb="FF000000"/>
        <rFont val="Aptos Narrow"/>
        <family val="2"/>
        <scheme val="minor"/>
      </rPr>
      <t xml:space="preserve">
07/09: 08:30 : Dave Chaikin is currently investigating the issue. We will keep monitoring and discuss further with Travel money business after store opening hours.</t>
    </r>
    <r>
      <rPr>
        <b/>
        <sz val="10"/>
        <color rgb="FF000000"/>
        <rFont val="Aptos Narrow"/>
        <family val="2"/>
        <scheme val="minor"/>
      </rPr>
      <t xml:space="preserve"> [Next update : 08/09 16:00]
</t>
    </r>
    <r>
      <rPr>
        <sz val="10"/>
        <color rgb="FF000000"/>
        <rFont val="Aptos Narrow"/>
        <family val="2"/>
        <scheme val="minor"/>
      </rPr>
      <t>06/09 - Xtris application not directly loading in tills for 8 travel money stores. We have a workaround available to use the direct URL through browser which is working in 1 out of 2 tills across each of the 7 stores. For Eden even the workaround is not working across both the tills. Need to engage Stores Infra Support team, Store comms will be taken care by Allison depending on the number of stores reporting issues in the morning. [Next update at 07/09 09:30]</t>
    </r>
  </si>
  <si>
    <t xml:space="preserve">Active Directory,  Network </t>
  </si>
  <si>
    <t>INC312</t>
  </si>
  <si>
    <t>INC000090903873</t>
  </si>
  <si>
    <t>Franchise &amp; Mainchain stores encountering issue while login in to Workstations</t>
  </si>
  <si>
    <t>Colleagues are unable to access applications via workstations. For accessing apps like ECS/ open access / outlook / teams / user manager - managers can use surface go tablets. However, stores will be unable to connect to the network printers and will impact the printing of ECS ticketing and Open access planogram details.  
This is affecting both mainchain and franchise stores. We have 90+ stores who have reported the issues to help desk so far.</t>
  </si>
  <si>
    <r>
      <rPr>
        <sz val="10"/>
        <color rgb="FF000000"/>
        <rFont val="Aptos Narrow"/>
        <family val="2"/>
        <scheme val="minor"/>
      </rPr>
      <t xml:space="preserve">09/09:
15:40 - All stores have remained stable and no further issues reported with workstation logon delays. A PIR will be held to understand the behavioural change between the stores and the DFS servers and the underlying element within the change that caused the issue. 
11:40 - Post the network change implementation implemented yesterday, so far no stores have reported any further workstation login delay issues. Today morning few more stores (Manchester, Paddington Rail, Brighton) have confirmed they aren't seeing any login issues in their workstations. Incident is kept under monitoring till today EOD to further monitor. 
</t>
    </r>
    <r>
      <rPr>
        <b/>
        <sz val="10"/>
        <color rgb="FF000000"/>
        <rFont val="Aptos Narrow"/>
        <family val="2"/>
        <scheme val="minor"/>
      </rPr>
      <t xml:space="preserve">Next update:  09/09, 17:00
</t>
    </r>
    <r>
      <rPr>
        <sz val="10"/>
        <color rgb="FF000000"/>
        <rFont val="Aptos Narrow"/>
        <family val="2"/>
        <scheme val="minor"/>
      </rPr>
      <t xml:space="preserve">
08/09: 
17:45 - Following the network change implementation, a handful of stores have confirmed  no further delays in store workstations logon and awaiting feedback from the remaining. Store comms have been sent and Service Desk have been apprised to advise colleagues to perform a restart of the workstations incase of any issues. Minor errors are observed in DFS servers which will be picked up under the DFS recovery stream. The incident will be monitored until COP tomorrow. </t>
    </r>
    <r>
      <rPr>
        <b/>
        <sz val="10"/>
        <color rgb="FF000000"/>
        <rFont val="Aptos Narrow"/>
        <family val="2"/>
        <scheme val="minor"/>
      </rPr>
      <t xml:space="preserve">Next update:  09/09, 10:00
</t>
    </r>
    <r>
      <rPr>
        <sz val="10"/>
        <color rgb="FF000000"/>
        <rFont val="Aptos Narrow"/>
        <family val="2"/>
        <scheme val="minor"/>
      </rPr>
      <t xml:space="preserve">16:00 - The changes to allow the network ports were applied to 2 test stores and the store workstations log on have returned to normal. Therefore, same changes were deployed across all the stores on the SDWAN hub and Juniper firewall under CHG2757. 
Feedback being secured across the impacted stores. DFS servers are being monitored and the overall performance will be monitored until COP tomorrow. Next update at 18:00
15:13 - It is believed that as part of restoring DFS (Distributed File System) under CHG2757, it has interrupted the communication between the store &amp; the store proxy servers trying to connect to DFS, which could have caused the issue. A tactical fix was performed in the network layer to allow certain TCP ports which has now fixed the issue for the Heswall SF. The same change is attempted for another test store with logon issues.  Next update:  08/09, 16:30.
14:00 - For Heswall SF store which is currently reporting the login issue, team have identified that only replication ports are enabled for this workstation and not the local server port. Network team have been asked to allow DFS Connectivity from the Store Heswall (5827) to see if that fixes the login issue for this store. Network team is working on the implementation plan and also trying to get juniper engineer to support on this implementation. </t>
    </r>
    <r>
      <rPr>
        <b/>
        <sz val="10"/>
        <color rgb="FF000000"/>
        <rFont val="Aptos Narrow"/>
        <family val="2"/>
        <scheme val="minor"/>
      </rPr>
      <t xml:space="preserve">Next update:  08/09, 15:30
</t>
    </r>
    <r>
      <rPr>
        <sz val="10"/>
        <color rgb="FF000000"/>
        <rFont val="Aptos Narrow"/>
        <family val="2"/>
        <scheme val="minor"/>
      </rPr>
      <t>13:00 - Most of the impacted stores confirmed that the workstation logon is fine and they could log into applications within the desired threshold.
Technical Teams are currently investigating the DFS (Distributed File System) configuration to identify any correlations.
Network team are currently checking the FortiManager to validate the network rules. In parallel, stores team continue to investigate to isolate the issue.
Next update:  08/09, 14:30
11:30 - Paddington Store - The issue could not be reproduced, logon worked fine, stores internal applications are loading as expected.
Uxbridge Store - Initially faced delay in logins, after workstation restart login time is &lt;1 minute, however, internal applications - Outlook, Teams are taking longer to load. 
Network traces showed good connections and no issues. Network team to check on the reverse DNS settings.
A decision has been taken to dial few impacted stores and clarify if the delays in workstation logon still exists. Next update: 08/09, 13:00
10:30 - Two separate streams have been stood up to triage the issue and collect logs across Paddington &amp; Uxbridge store. We are observing two different scenarios - delays in logging in to the workstation at Uxbridge and issue in opening applications from Stores Application launcher at Paddington. Post login need to get the event logs and performance monitor to investigate further.
Meanwhile trying to reach out to CrowdStrike team to check if any updates has been made in the CrowdStrike end. Next update:  08/09, 11:30
09:30 - Below actions are ongoing:
SIT team has arranged for an engineer (Deepak) to visit the Uxbridge store to get the required logs from the workstations. ETA 15 mins
Christopher Thomas is going to Paddington store (impacted store) to fetch the required logs from the workstations. Separate MIM bridge opened to work with Microsoft in extracting the logs.
Meanwhile Network team did initial network checks and have confirmed no issues seen from network end. CPU health and memory, Firewall health checks, CPU seems good. Confirmed that there is no failover option, validating DNS logs. They are checking on the possibility of tunnel failover option now. 
Next update:  08/09, 10:30
08:30 - We are InProgress of reaching out few of the  impacted stores to understand the current scope of impact and in parallel we are extracting the logs from workstation as requested my Microsoft.  We have AD, Network, Store infra and Microsoft on the call to triage further. Next update:  08/09, 10:00
07/09:
22:18 One of the AD changes implemented last week for the DFS recovery was reverted and it did not give any improvements. Microsoft Sev A case raised and we are having support from MS on call now Teams are still trying to investigate the logs and see if they can identify the issue. Next update : 08/09 08:30 
19:34 Application and services Logs extracted and AD team are validating the logs with respect to Group policies and for any errors.Teams are working on raising a Sev A case with Microsoft to get assistance on the investigation of the issue. DFS changes done as part of recovery of DFS servers and AD changes to enable it last week are being validated to see if there could have been any impacts. Next update :22:00
18:00 - With live trouble shooting in 2 stores, we identified that the workstation logs in eventually after 20-30 mins and users are able to access apps.
We checked with further stores to see if any store is still unable to login or if its only slowness in logon which they have been experiencing. Based on store feedback it seems to be only logon slowness so far.
We are trying to get more technical resources into Stockley, so that the Stores Infra, Network and AD teams can investigate further on the potential root cause.
In parallel, working to raise a Sev1 case with Microsoft. Next Update: 07/09 20:00
16:00 - Latest Update: Post discussion with infra team SME, it has been confirmed that DFS server not responding and PDC changes during the last week, potentially would not have caused the store workstations login issues.
The DNS ports blocked in network layer is also as expected and not an issue. We have confirmed its enabled via DC's.
With live trouble shooting in 2 stores we identified that the workstation logs in eventually after 20-30 mins and users are able to access apps.
We are checking with further more stores to see if any store is still unable to login or if its only slowness in logon which they have been experiencing.
Stores Infra, Network and AD teams continue to investigate with no potential root cause being identified.
Next Update: 07/09 18:00
13:30 - Active Directory services (AD) team, Stores Infra Support team (SIT) and Network team have joined the MIM call and are troubleshooting the issue. SIT team tried few login tests in the workstations through test accounts, it is taking exact 5 minutes for them to login to the workstations. Communication between store workstations and VIP seems fine from Network end. AD suggesting to check the test logins from the reported workstations, and to do connectivity test to DNS server by bypassing the load balancer. Next update: 07/09 14:30 PM
14:40: Post triaging, Network and AD team were not able to see any issues with the traffic. 
Three observations made so far:
System is trying to hit the DFS servers and not receiving response. AD Team Suggesting we might need to reach out to Store team on understanding what changes were done on DFS on Friday (05/09) 
Also, from AD perspective there was a minor change done last Wednesday on PDC movement to SP. AD team can check on the possibility in moving the PDC back to Azure from SP
Few ports are blocked in DNA in network - but this is existing architecture and no issues observed in this so far. Next Update: 07/09 16:00
13:30 - Active Directory services (AD) team, Stores Infra Support team (SIT) and Network team have joined the MIM call and are troubleshooting the issue. SIT team tried few login tests in the workstations through test accounts, it is taking exact 5 minutes for them to login to the workstations. Communication between store workstations and VIP seems fine from Network end. AD suggesting to check the test logins from the reported workstations, and to do connectivity test to DNS server by bypassing the load balancer. 
Next update: 07/09 14:30 PM
12:30:MIM Bridge has been initiated at 11:55 PM and we are still waiting for Active Directory (AD) team (Robin Painter) to reach the Stockley park office. Stores Infra Support team has been engaged to support the AD team in triaging the issue. An IVR has been placed by the Service Desk at 09:50 to inform colleagues of the known issue while still allowing them to log incidents.
Next Update: 07/09 1:30 PM
11:14: Earlier, the issue was expected to be P2 as the stores was able to login after 30 mins. However,  Service desk has now confirmed that the stores are unable to log into workstation and access apps , hence the priority of the incident in upgraded to P1. MIM comms and store comm are being sent. Meanwhile a call will be initiated once the  tech teams who will be performing the triage reach Stockley park. ETA: 12:00. Retail Operations and Communication teams have been engaged to review and send the Store comms.  An IVR has already been placed by 09:50.  Next update: 12:30, 07/09/2025
09:45: Service desk has reported that some stores have called report issues with Workstations, Valli (SL) is validating if this is same set of stores are new. Based on the impact, the issue priority will be changed and MIM process will be invoked.  Meanwhile, we have Active Directory and Store infra resources being arranged to go to Stockley park to investigate on the issue. ETA for reaching the Stockley park- 12:00. Next update: 12:30,07/09
08:30 : We are continuing monitor, if  other stores are reporting issues today, this will to be escalated with AD team to investigate further on priority.  Next update at 07/09 18:00
06/09 - Suspecting issue with AD domain controller. Initial investigation to be done by Stores Server Infra Support team and then involve AD and network team if required to investigate on this in detail tomorrow morning. [Next update at 07/09 09:30]</t>
    </r>
  </si>
  <si>
    <t>CHG2757</t>
  </si>
  <si>
    <t>INC313</t>
  </si>
  <si>
    <t>Colleagues unable to login to Microsoft teams</t>
  </si>
  <si>
    <t xml:space="preserve">Loyalty , FH&amp;B </t>
  </si>
  <si>
    <t>Colleagues unable to colloborate and work on their daily tasks</t>
  </si>
  <si>
    <r>
      <rPr>
        <sz val="10"/>
        <color rgb="FF000000"/>
        <rFont val="Aptos Narrow"/>
        <family val="2"/>
        <scheme val="minor"/>
      </rPr>
      <t xml:space="preserve">16:00- After the AD team reinstated the Microsoft licenses, all impacted colleagues were able to log in successfully since 10:30, and no further issues have been reported, so the incident is now being resolved. 
 Root cause: On 05/09 around 15:54, One Identity ran a synch/process across all security groups. Due to a mismatch in the object ID between Azure AD (entra) and One Identity for the security group “LICMS Persona 2,” which contained 2,864 accounts, One Identity revoked Microsoft licenses for all associated users. A deeper investigation is still required to understand why the object IDs differed between the two systems, which ultimately triggered the issue.
10:00 Bridge call was initiated and got it confirmed that licenses were added to 2000+ colleagues to reinstate the access. Scott is reviewing the logs to understand the root cause. Keeping the incident under monitoring. Initiat checks with impacted colleagues confirmed incident resolution. </t>
    </r>
    <r>
      <rPr>
        <b/>
        <sz val="10"/>
        <color rgb="FF000000"/>
        <rFont val="Aptos Narrow"/>
        <family val="2"/>
        <scheme val="minor"/>
      </rPr>
      <t xml:space="preserve">Next update : 16:00 
</t>
    </r>
    <r>
      <rPr>
        <sz val="10"/>
        <color rgb="FF000000"/>
        <rFont val="Aptos Narrow"/>
        <family val="2"/>
        <scheme val="minor"/>
      </rPr>
      <t>06:00 MIM were made aware that some licenses were removed and are co-ordinating with AD team</t>
    </r>
  </si>
  <si>
    <t>INC314</t>
  </si>
  <si>
    <t>Capita Contact Centre colleagues unable to access WCS</t>
  </si>
  <si>
    <t>Contact centre colleagues are unable to address customer queries.</t>
  </si>
  <si>
    <t xml:space="preserve">13:50 - the issue was due to the Akami DoS rate limit set that had been exceeded by the CT Contact Centre causing it to block the IP addresses for 10 mins. The issue was resolved by setting DoS rate limit exclusions in the M&amp;S P1 policy, ensuring the rate limit is not applied to these contact centre IPs, post which users confirmed that they now have access. A retro change has been requested to the Change Management Team
12:52 - Investigations revealed that since the website rebuild, the rate limit has not been set for the egress Capita IP so with the volume of colleagues starting to ramp up this has been exceeded and have resulted in locking out the IP address for 10 mins. We have the relevant teams on the call trying to add the IP addresses to restore the services.
Next update: 14:00.
12:26 - When colleagues try to access WCS on the web, it is failing over to an incorrect IP address. Clearing cache has been suggested, could be a local  issue as Chester is not impacted. </t>
  </si>
  <si>
    <t>CHG2932</t>
  </si>
  <si>
    <t>INC315</t>
  </si>
  <si>
    <t>Sparks hub inaccesible on M&amp;S iOS app (Related)</t>
  </si>
  <si>
    <t>Customers are unable to view their bag, products, and access Sparks Hub.
Poor customer experience and drop in orders and revenue.
Android App, Mobile Web and Desktop are not impacted</t>
  </si>
  <si>
    <t>15:14 - No further issues reported, services have remained stable. PIR planned for 09/09.
14:14 - CHG2685 was deployed to remove unused proxies and products in Apigee and Frontend resources as part of Phoenix recommendations, but some of the deleted products were still actively used by three apps. This led to quota violations that caused navigations and store APIs to fail, impacting both iOS and Android users. The issue arose because dependencies were not fully validated before deletion, and products marked as unused were still in use. Service was restored by updating the affected apps to stop using the Phoenix product by 13:44. The incidents will now be monitored until 15:00 before resolving.
Actions for the PIR: 
a deprecation process with monitoring before deletion
 end-to-end validation of changes to prevent future recurrences.
Validation of 4 Wall changes. Next update at 15:30
12:56 - Service lead (Priyabarta Sahu) is trying to investigate the issue with iOS team. Next update at 14:00</t>
  </si>
  <si>
    <t>CHG2685</t>
  </si>
  <si>
    <t>iOS app</t>
  </si>
  <si>
    <t>INC316</t>
  </si>
  <si>
    <t>MPG (Mobile Pay Go) / Scan &amp; Shop Mobile inaccessible across iOS and Android apps across all the stores</t>
  </si>
  <si>
    <t>Scan &amp; Shop mobile app was down in impacting colleagues/customers in stores completing the transactions in Mobile app (iOS &amp; Andropd). As a workaround customers were redirected to Tills to complete the transactions during the impacted window</t>
  </si>
  <si>
    <r>
      <t xml:space="preserve">15:14 - No further issues reported, services have remained stable. PIR planned for 09/09.
14:15 - CHG2685 was deployed to remove unused proxies and products in Apigee and Frontend resources as part of Phoenix recommendations, but some of the deleted products were still actively used by three apps. This led to quota violations that caused navigations and store APIs to fail, impacting both iOS and Android users. The issue arose because dependencies were not fully validated before deletion, and products marked as unused were still in use. Service was restored by updating the affected apps to stop using the Phoenix product by 13:44. The incidents will now be monitored until 15:00 before resolving.
</t>
    </r>
    <r>
      <rPr>
        <b/>
        <sz val="10"/>
        <color rgb="FF000000"/>
        <rFont val="Aptos Narrow"/>
        <family val="2"/>
        <scheme val="minor"/>
      </rPr>
      <t xml:space="preserve">Actions for the PIR: 
</t>
    </r>
    <r>
      <rPr>
        <sz val="10"/>
        <color rgb="FF000000"/>
        <rFont val="Aptos Narrow"/>
        <family val="2"/>
        <scheme val="minor"/>
      </rPr>
      <t xml:space="preserve">- a deprecation process with monitoring before deletion
-  end-to-end validation of changes to prevent future recurrences.
Validation of 4 Wall changes. Next update at 15:30
13:17 - MIM4 being opened to triage the issue, initial investigations pointing towards a store API issue. Next update at 14:30. </t>
    </r>
  </si>
  <si>
    <t>Stores API</t>
  </si>
  <si>
    <t>INC317</t>
  </si>
  <si>
    <t>Business Colleagues from WaterSide are unable to access SAP and RangePlanner</t>
  </si>
  <si>
    <t>Finance , FH&amp;B</t>
  </si>
  <si>
    <t>Merchandisers are unable to assign Buy Ration for PLM products, directly impacting FH&amp;B purchase order creation and planning
Castle Donington has had a few users with ZScaler blocking access to WMS JDA Dispatcher &amp; shared drive.
SAP colleagues at Waterside might be unable to access SAP to raise purchase orders.</t>
  </si>
  <si>
    <r>
      <t xml:space="preserve">12/09 - Zscaler SME removed 7 impacted users from ZPA on the night of 11/09. Full retest was done with users this morning and they have confirmed WCS, Printing and M&amp;S E learning is back to normal. SAP Access is also still available. 
Actions pending outside the incident: 
Zscaler SME's to work with CD operations to prioritise other applications and servers for ZPA bypass for when they're in scope.
ZPA leads to request a full lessons learnt following closure of change
11/09 : 7 colleagues in Castle Donnington experiencing issues with Printing and Application access (WCS/M&amp;S Learning Hub). There have been multiple triage calls to investigate this issue between Networks and zScaler engineers over the last 48 hours to identify where the failure currently is which looks to have been confirmed 100% related to the Zscaler change that was deployed earlier in the week. 7 impacted users to removed from ZPA and checks will be completed once actioned. 
Zscaler SME to work with CD operations to prioritise other applications and servers for ZPA bypass for when they're in scope. Next update at 17:00, 12/09.
10/09: 
Users and Support colleagues have now confirmed that they can access the FMD UI link without any issues now, but no recovery action was performed by network to restore the services. We are liaising with network further to understand the root cause &amp; fix. The incident is under monitoring we will continue monitor for any reoccurrences before its marked as resolved. </t>
    </r>
    <r>
      <rPr>
        <b/>
        <sz val="10"/>
        <color rgb="FF000000"/>
        <rFont val="Arial"/>
        <family val="2"/>
      </rPr>
      <t xml:space="preserve">Next update at 11/09, 17:00
</t>
    </r>
    <r>
      <rPr>
        <sz val="10"/>
        <color rgb="FF000000"/>
        <rFont val="Arial"/>
        <family val="2"/>
      </rPr>
      <t xml:space="preserve">09/09: 
20:00 - Upon further investigations from TCS network team, some DNS issues are observed which require further investigations tomorrow morning with impacted colleagues. Awaiting user details and time to schedule a call. Next update at 17:00, 10/09
18:50  - We received reports from the Foods team regarding access issues with the Foods Master Data (FMD) UI. Two colleagues experienced difficulties, which we believe may be linked to a recent Zscaler change. We had a brief call with the Zscaler project team, though no concrete findings emerged as the affected colleagues were not available on the call. The key difference noted is that the FMD link should be accessed from an MNS laptop through Selina, irrespective of Zscaler, for technical users. At present, there is no major business impact since colleagues have already gone home, and technical users cannot access FMD in any case. We plan to investigate further with the business colleagues tomorrow morning, and the TCS Zscaler team is already looking into the issue.
17:00 - Lisy reported that the FMD UI is not accessible from Waterside &amp; Stockley park, we are checking with Network team if the link is accessed via the Zscaler to relate to this issue. Next update at 21:00
16:00 - No further issues reported following the fix forward. However, a conscious decision has been taken to monitor the incident until EOW as the Zscaler hardening activity will continue until 12th Sep. Next update at 17:00, 10/09
11:20 - Background behind the change: Initial investigation suggests the set of users reporting this are in the SAP scope i.e. they were onboarded to SRAS to enable them to remotely access SAP.  They shouldn't have been able to access other applications but due to the historic original configuration (pre-incident) it looks like they were able to circumvent Zscaler controls to reach these resources.
CHG2739 has remediated that security gap resulting in this circumvention route now being closed.  Until now it was unclear what traffic was circumventing Zscaler controls.
 As a fix forward , the SAP user group was moved into Discovery mode (Which permits access to all services on the M&amp;S domain, beyond SAP) and access has been restored across both Waterside and Castle Donnington users </t>
    </r>
    <r>
      <rPr>
        <b/>
        <sz val="10"/>
        <color rgb="FF000000"/>
        <rFont val="Arial"/>
        <family val="2"/>
      </rPr>
      <t xml:space="preserve">Next Update: 17:00
</t>
    </r>
    <r>
      <rPr>
        <sz val="10"/>
        <color rgb="FF000000"/>
        <rFont val="Arial"/>
        <family val="2"/>
      </rPr>
      <t xml:space="preserve">11:04 - Change made to add SAP user group to the Discovery Group
11:00 - Zscaller team is planning to create a new user Group policy to discover those impacted user  
10:50- Impacted user who wasnt able to access Range Planner is now able to access following the change. </t>
    </r>
    <r>
      <rPr>
        <b/>
        <sz val="10"/>
        <color rgb="FF000000"/>
        <rFont val="Arial"/>
        <family val="2"/>
      </rPr>
      <t xml:space="preserve">Next Update: 13:00
</t>
    </r>
    <r>
      <rPr>
        <sz val="10"/>
        <color rgb="FF000000"/>
        <rFont val="Arial"/>
        <family val="2"/>
      </rPr>
      <t>9:15:00 AM Tayyeb Patel who is the PM for Zscaler was also involved. seems like change 2739 was implemented and testing was done post which change was also marked as successful. 
Getting below errors while accessing the applications. 
Range Planner - The specified network name is no longer available. Access is blocked. 
SAP - "An extended error has occurred"</t>
    </r>
  </si>
  <si>
    <t>CHG2739</t>
  </si>
  <si>
    <t>Zscaler Project</t>
  </si>
  <si>
    <t>Promode Gnanaguru</t>
  </si>
  <si>
    <t>INC318</t>
  </si>
  <si>
    <t>INC000090924864</t>
  </si>
  <si>
    <t>Non-resilient Digital cafés (9) are down</t>
  </si>
  <si>
    <t>9 Digital Cafe stores are currently not able to take orders through the customer Kiosks- they have been advised to use their Hidden till until the issue has been resolved</t>
  </si>
  <si>
    <r>
      <t xml:space="preserve">12/09 - Root cause - Counter Solutions noticed 186 occurrences where orders failed to be sent to QSR. It was confirmed  that we experienced an issue relating to the Azure SQL Instance that holds all of our customer databases. Once alerted to the issue, investigations led us to review the infrastructure configuration assigned to both primary and secondary instances and discovered the issue came from a misconfiguration. The configuration was rectified appropriately, as well as additional alerting around our SQL infrastructure to ensure that we are made aware of any related issues before they cause issues. 
11/09 - 
10:00 - Monitoring has continued and no further issues have been seen. Confirmed with Laura, we are resolving the incident, however the actions under the PIR will be taken forward to try and understand root cause.
16:27 - An issue was identified where a UPC without a selling code in the VOD database caused POS -basket errors, affecting a high-volume product (large coffee). This likely led to customer-facing issues, either due to increased attempts from a free coffee offer or from hitting a failure limit. The teams continue to affirm this based on data &amp; facts. The issue originated from the hospitality release on 3rd September and has since been fixed. The incident remains under monitoring until tomorrow lunchtime to ensure stability before closure. </t>
    </r>
    <r>
      <rPr>
        <b/>
        <sz val="10"/>
        <color rgb="FF000000"/>
        <rFont val="Aptos Narrow"/>
        <family val="2"/>
        <scheme val="minor"/>
      </rPr>
      <t xml:space="preserve">Next update at 15:00, 11/09.
</t>
    </r>
    <r>
      <rPr>
        <sz val="10"/>
        <color rgb="FF000000"/>
        <rFont val="Aptos Narrow"/>
        <family val="2"/>
        <scheme val="minor"/>
      </rPr>
      <t>15:57 - Stores have reported that the issue has been resolved, and they are back to trading normally now. Despite digging down to logs from Network Firewall, DNS and Store QSR Servers, the Root cause has not yet been identified. So we remain under monitoring and continue with investigating on the cause at the backend for PIR. We are going to keep the incident under monitoring until tomorrow to see how the transactions go in these Cafes. Next Update: Next Update 11/09 17:00
14:00 -  All the 9 digital cafes are back online now. However, there was no definite root cause identified and hence no corrective action was taken. It was more of a self healing. We are still checking the FortiGate logs to see if there was any network denial through the firewall. Currntly Incident has been put under monitoring. Next Update: 17:00 10/09
13:00 - 1out of 9 digital cafes are back online now. London Colney- is back up and running. QSR server was rebooted- while looking through the logs- it’s showing a DNS errors. Another one at TRAFFORD CENTRE MANCHESTER is having intermittent connection issues. We have engaged Network engineers to double check if there’s anything blocking from M&amp;S Network/DNS side. We are also trying to bring AD team to investigate the DNS error. Next Update: 14:00 10/09
11:45 - Updates from the Business is that service is restoring slowly. No update from CS just yet. Next Update 13:00
11:38 - DN have raised the ticket with the vendor Counter Solutions as a Priority ticket and they are investigating at the moment and Comms to the 9 stores have been sent. 
11:22 - It initially felt like a BLIP and might be back, however, after checking with a few more stores - it was confirmed that the issue is still there.
11:15 - Vendor DN is working with Counter Solutions on the recovery.</t>
    </r>
  </si>
  <si>
    <t>Counter Solutions</t>
  </si>
  <si>
    <t>Laura Whittle</t>
  </si>
  <si>
    <t>INC319</t>
  </si>
  <si>
    <t>Connectivity issues between the WebJetadmin server and the printers in the Stores and hanger sites</t>
  </si>
  <si>
    <t xml:space="preserve">The WebJetAdmin server is used to manage HP and Lexmark printers in stores and hanger. Note Printing is not affected, this is just the functionality to mange the printers remotely.
Impact is that the team cannot remote manage printers with this tool. </t>
  </si>
  <si>
    <r>
      <t xml:space="preserve">26/09: Sarah mentioned that this incident can now be closed, as they are not seeing firewall drops. The 60 remaining printers are the usual BAU numbers and could be due to printers being switched off. They are reaching out to Stores to ask them to switch the printers on.
25/09: The network amendment was made under the change CHG3006 on 24/09. 1700 HP printers' statuses are now updating and can be remotely controlled, however there are approx. 60 which are still not pulling through. Firewall team is investigating on this further.
[Next Update 26/09, 14:00]
24/09: The network amendment was made this morning under the change CHG3006, the printer status updates now look to be pulling through, however we will monitor for next 24 hours as it will take time to pull through all updates. Sarah to provide an update tomorrow. Next update: 14:00, 25/09
23/09 - Sarah Marghoob - There was further investigation on the Forti config yesterday (22/09), it was found that there are some updates required to one of the rules. This will be amended following the change freeze/restriction, likely this evening depending on resource availability. Next Update 24/09 17:00 </t>
    </r>
    <r>
      <rPr>
        <b/>
        <sz val="10"/>
        <color rgb="FF000000"/>
        <rFont val="Arial"/>
        <family val="2"/>
      </rPr>
      <t xml:space="preserve">
</t>
    </r>
    <r>
      <rPr>
        <sz val="10"/>
        <color rgb="FF000000"/>
        <rFont val="Arial"/>
        <family val="2"/>
      </rPr>
      <t>19/09 - Sarah Marghoob has advised that work completed yesterday is still ongoing - There were some Juniper amendments made yesterday, as there looked to be some misalignments between the Plan &amp; Config. Some initial testing was done for Hangars, however we weren't able to conclude whether this was successful. 
I've asked the Network team to do a more thorough review of the Forti/NJuniper rulesets to ensure there are no further discrepancies. Once that's completed (later today/over the weekend) I will ask the SIT team to do Hangars/Stores testing to validate everything is configured correctly.- Next Update 17:00 23/09
18/09 - Sarah Marghoob has confirmed they are working on this today and they are doing some live troubleshooting and analysing the rulesets, agreed next update tomorrow - Next Update 19/09 at 17:00. 
17/09 - Implementation plan has been approved by Infosec, and a change will be raised and presented in the CAB. Awaiting for further updates on the implementation of the change. [Next update at 18/09 @17:00]
16/09 - The implementation plan has been approved by Infosec, and a change will be raised and presented in the CAB on 16/09 at 10:00. [Next update at 17/09 @11:00]
15/09 - The implementation plan has been approved by Infosec and a change will now be raised and presented in the CAB tomorrow at 10:00. Next update at 17/09, 17:00
12/09 - Network engineers confirmed that a further analysis needs to be performed to look at the existing rules and define any amendments required to devise a new implementation plan and then present in the CAB with relevant approvals. Next update at 17:00, 15/09.  
17:00 Network team has identified a fix and will implement after review. Awaiting change details. Next update at 17:00, 12/09
14:00 Troubleshooting call with required teams is in progress, Next update at 17:00, 10/09</t>
    </r>
  </si>
  <si>
    <t>CHG3006</t>
  </si>
  <si>
    <t>Rahel Miah</t>
  </si>
  <si>
    <t>INC320</t>
  </si>
  <si>
    <t>Post SCCM service recovery some stores having connectivity issue with the endpoint</t>
  </si>
  <si>
    <t>SCCM engineers are unable to connect to Store servers and endpoints and unable to take the remote access. There's a potential risk of losing access to the stores in case of any further issues.</t>
  </si>
  <si>
    <r>
      <t xml:space="preserve">15/09 - We have received confirmation from the SCCM team that following the below network actions, the issue is now resolved. A retro change will be raised and MIM team has sent the information to Change Management tem
12/09 - There were two actions taken - 
1. Fortigate firewalls - interim deny rule for specific ports which included 3389 was placed higher that the newly implemented stores rules. Remediation -&gt; move stores rule above deny.
2: Juniper firewalls - On the Swindon ruleset, there was an error in the flow direction, this was corrected by replacing the affected policies. Validations confirmed that there are residual issues, therefore, a further analysis is planned for 15/09. Next update at 17:00, 15/09
11/09
12:15 - Reached out to Network team for a Firewall and Juniper resource to look in to it. Manish is checking at the offshore. As soon as we get the reource details, will open a separate chat with the requestor and the SCCM team. Same was informed to Rahel Miah (Requestor). </t>
    </r>
    <r>
      <rPr>
        <b/>
        <sz val="10"/>
        <color rgb="FF000000"/>
        <rFont val="Aptos Narrow"/>
        <family val="2"/>
        <scheme val="minor"/>
      </rPr>
      <t>Next Update: 12/09 17:00</t>
    </r>
  </si>
  <si>
    <t>INC321</t>
  </si>
  <si>
    <t>Foods Prod SFTP server not responding</t>
  </si>
  <si>
    <t>Sales messages flowing to the Franchise partners have not reached the Franchise partners</t>
  </si>
  <si>
    <r>
      <t xml:space="preserve">12/09
Lisy confirmed that the file transfers are happening fine and agreed to resolve.
11/09 
19:00 - After the VM restart, no further issues have been identified. Integration team have confirmed that they could see file transfers happening fine and this will be monitored until 14:00 tomorrow. Next update at 14:00, 12/09
14:25 - The VM was restarted and integration team confirmed that they are able to login, awaiting confirmation from Lisy if the messages are flowing. </t>
    </r>
    <r>
      <rPr>
        <b/>
        <sz val="10"/>
        <color rgb="FF000000"/>
        <rFont val="Aptos Narrow"/>
        <family val="2"/>
        <scheme val="minor"/>
      </rPr>
      <t xml:space="preserve">Next update at 19:00, 11/09
</t>
    </r>
  </si>
  <si>
    <t>Intergration Team</t>
  </si>
  <si>
    <t>INC322</t>
  </si>
  <si>
    <t>Delay in sending FFO orders to the suppliers.</t>
  </si>
  <si>
    <t>Food Final Orders will be delayed to suppliers for their picking/production.</t>
  </si>
  <si>
    <r>
      <t>13/09
06:00: Food Final Orders completed successfully at 05:46. No further issues were observed in SAP PO, and the system has remained stable. A PIR will be scheduled to determine the root cause and identify preventive measures.
12/09:08:00 - After the archiving of the transactional log files, all purchase orders were sent out of SAP and these orders have now reached Open Text. Foods final orders were sent to suppliers at 08:19 . The incident will be kept open to monitor overnight run with an intention to resolve it by 09:00 am tomorrow post the completion of nightly batches.Hypercare in place with the relevant teams .</t>
    </r>
    <r>
      <rPr>
        <b/>
        <sz val="10"/>
        <color rgb="FF000000"/>
        <rFont val="Aptos Narrow"/>
        <family val="2"/>
        <scheme val="minor"/>
      </rPr>
      <t xml:space="preserve">Next Update: 13/09/2025 @ 09:00 [SAP Team also confirmed that there is a free space of 70-80% and teams do not expect a recurrence of the issue]
</t>
    </r>
    <r>
      <rPr>
        <sz val="10"/>
        <color rgb="FF000000"/>
        <rFont val="Aptos Narrow"/>
        <family val="2"/>
        <scheme val="minor"/>
      </rPr>
      <t>07:00 - One of the DB file system which holds the transactional log files in SAP PO seems to be full due to which SAP PO was not responding and message pile-ups happened in the system between 05:30 and 06:30 and teams working to clear it. Next Update at 12/09 08:00 AM
06:40 - Food Final Orders have not reached SAP and are stuck in SAP PO layer. One food platform banner has been updated to inform suppliers to use the 28 day order plan if needed. Teams are investigating. Next Update at 12/09 7:30 AM</t>
    </r>
  </si>
  <si>
    <t>Bhuvaneswari Sundaravadivelu</t>
  </si>
  <si>
    <t>INC323</t>
  </si>
  <si>
    <t>eSAP backups are not running for Czech &amp; Greece</t>
  </si>
  <si>
    <t>Tomorrow(13/09) critical vulnerability patching CHG1306 is planned across the eSAP estate and it is a risk in ops stability</t>
  </si>
  <si>
    <r>
      <t xml:space="preserve">29/09: The issue reoccurred again today around 9:00, The following actions were agreed to alleviate  the issue. 
1. Backup Frequency Optimization -Currently, backups are scheduled every 3 hours between 18:00 and 06:00. We propose reducing this interval to trigger backups every hour, ensuring the load remains balanced while improving backup frequency.
2. Client / Server Location Correction- Some clients, which were originally intended to be hosted in Swindon, were rebuilt in Stockley Park as part of recovery process by Fenix. These need to be moved back to Swindon to reduce VRF1 utilization. The change CHG3482has been rejected, team is working on new implementation plan. 
3. TSM Server Performance -We have observed an increased number of read requests from the TSM server, likely related to deduplication and data expiration processes. As a corrective measure, we plan to disable deduplication on the TSM server, as it may be contributing to performance degradation. (Updated IBM PMR Ticket with the same Query)
4.Session Optimization for Backups -Few Backups are currently running with a high number of sessions likely more than 10 sessions. We are identifying client nodes exceeding 10 sessions threshold and will adjust session configurations accordingly to optimize performance.
5.Database Backup Verification -Coordination is needed with the DB and SAP teams to ensure that all database backups are consistently configured to run with 10 sessions.
6.Network Bandwidth Enhancement -The network team to assess the feasibility of upgrading the current 10 Gbps bandwidth to 20 Gbps, which would improve data transfer speeds and overall system performance.Next update at 16:00, 30/09
25/09:
Following the recent interface addition between Cisco ACI and Nexus 7K for TSM Backup, both 10G links in the configured port-channel were observed to reach 100% utilization. Post-change validation indicated performance degradation and connectivity instability within the ACI fabric, suggesting that the port-channel configuration was contributing to performance issues. However, Back up team confirmed improved back up speed.
To restore stable performance, the port-channel configuration was removed, and connectivity was migrated to a single 10G physical interface located on a different port group. Current observations show improved stability on the ACI fabric under this configuration.
The next step involves validating TSM Backup performance over the new interface to ensure consistent throughput and reliability. Additionally, configuration adjustments will be applied to the newly deployed TSM servers, which are currently exhibiting high bandwidth consumption. </t>
    </r>
    <r>
      <rPr>
        <b/>
        <sz val="10"/>
        <color rgb="FF000000"/>
        <rFont val="Arial"/>
      </rPr>
      <t xml:space="preserve">Next Update: 29/09, 17:00
</t>
    </r>
    <r>
      <rPr>
        <sz val="10"/>
        <color rgb="FF000000"/>
        <rFont val="Arial"/>
      </rPr>
      <t>24/09: A network change CHG3441 for New link addition between Swindon N7K1-Prod to SWI-00BI will be implemented tomorrow between 25/09, 04:00 to 25/09, 08:00. Next update at 25/09 @15:00
19/09 - Network team (Kamal &amp; Team) is working on a fix and change will be planned on Wednesday 24/09 instead of Monday due to change restriction [Next update at 24/09 @15:00]
18/09 - Network team is working on a fix and change will be planned on Wednesday instead of Monday due to change restriction [Next update at 19/09 @15:00]
16/09: Based on the investigation from networks, it has been discovered that the network link behind the TSM is choking, further discussions are underway to spin additional link meanwhile, teams are discusing further to explore option that can alivate the sitution. Next update at 17:00, 18/09
15/09 - A call has been scheduled for tomorrow by SAP team with Backup team to derive a plan of actions. Next update at 17:00, 16/09
13/09
15:30 - Pawan confirmed that the eSAP outage is progressing fine with SNAP backup and hence agreed to further investigate by Monday. [Next update at 17:00, 15/09]
10:30 - Storage &amp; network team are unable to proceed further with the investigations as we needs input from SAP team, Considering team are already working on eSAP outage and INC326, The call has been rescheduled to 15:00. [Next update at 17:00, 13/09]
18:00 - The manual backup did not progress, a further investigation is required by Backup &amp; Network teams tomorrow to identify the issue and fix. For tomorrow's outage, there is no impact as the SNAP Bckup can be used. A catch up call has been scheduled at 10:30 to triage the issue further.Next updateat 17:00, 13/09.
16:00
2 critical servers backups have been initiated manually and is being monitored . [Next update at 13/09, 11:00] 
11:45 - There was no specifc reason found for the Back up service being blocked. Network Team wants to check if there was anything missed as part of recovery changes or any other changes. We also suggested to check from the Server/OS level and a Unix engineer is required to look in to that. The call we reconvene at 2 PM again to discuss about the findings from each end. Next Update: 12/09 17:00
10:20 MIM3 is initiated with Network and backup teams together. Last successful backup was on 24th August.
Backup team has raised - IBM Case# TS020278927</t>
    </r>
  </si>
  <si>
    <t>Network, Storage &amp; Backup team</t>
  </si>
  <si>
    <t>INC324</t>
  </si>
  <si>
    <t>MDE (MS defender Endpoint) is not enabled for all on prem servers</t>
  </si>
  <si>
    <t>Potential security threat to operations (Currently 1075/1411)</t>
  </si>
  <si>
    <r>
      <t xml:space="preserve">29/09: Awaiting updates from Arsalan Khan on the latest.  [Next Update at 30/09 @17:00]
24/09: Out of 480 servers, we have about 121 servers that are not working still. Network team seem to have missed something or there are other technical issues - since they are pulled into other projects as well. we are not getting network engineers' time and so have escalated. we will know more on monday (29/09) </t>
    </r>
    <r>
      <rPr>
        <b/>
        <sz val="10"/>
        <color rgb="FF000000"/>
        <rFont val="Arial"/>
        <family val="2"/>
      </rPr>
      <t>[Next Update at 29/09 @17:00]</t>
    </r>
    <r>
      <rPr>
        <sz val="10"/>
        <color rgb="FF000000"/>
        <rFont val="Arial"/>
        <family val="2"/>
      </rPr>
      <t xml:space="preserve">
23/09: The Network port has enabled under change CHG3174, however we continue to encounter an issue and the relavant logs have been shared with Network to investigate further. [Next Update at 25/09 @17:30]
19/09 - Harsha updated that the team continue to test the implementation.  [Next Update at 23/09 @16:00]</t>
    </r>
    <r>
      <rPr>
        <b/>
        <sz val="10"/>
        <color rgb="FF000000"/>
        <rFont val="Arial"/>
        <family val="2"/>
      </rPr>
      <t xml:space="preserve">
</t>
    </r>
    <r>
      <rPr>
        <sz val="10"/>
        <color rgb="FF000000"/>
        <rFont val="Arial"/>
        <family val="2"/>
      </rPr>
      <t xml:space="preserve">18/09 - Harsha updated that the team continue to test the implementation.  [Next Update at 19/09 @16:00]
17/09 - CHG3174 was approved in the CAB. Awaiting for further updates on the implementation of the change. [Next Update at 18/09 @17:00]
16/09 - CHG3174 was approved in the CAB and it is currently being implemented, we have agreed to get a further update if this change has reflected the changes. Next update at 17:00, 18/09
15/09 - The Network Design has been re-submitted for approval at 3pm, with Harsha requesting Simon Painter’s assistance to expedite the review. Infosec approval has been granted by Roy D’Souza and Luke Mcauley under code InfoSec-891022-7291. Implementation is scheduled for 16/09, with Fiona Da Costa coordinating support from Seane Chasi and Gary. The change has been approved as a retrospective CAB by Sal on 12/09. Regarding MDE (Defender), Luke has shared the last reported data with Harsha, and post-implementation on 16/09, updated data will help identify remaining gaps. For Crowdstrike-Falcon, alignment between Infra and SecOps is ongoing, though currently considered a medium-low priority. Next update at 17:00, 16/09.
12/09 - Following our detailed discussion, we have agreed with Cybersecurity that this requires joint analysis across Foundation Infrastructure, Network, and Active Directory to determine the best approach for enabling MDE connectivity on the Windows servers. Given the sensitivity of the infrastructure, we will avoid any impromptu changes. The agreed actions for Monday are as follows: 
 Foundation Infrastructure, Network, and Active Directory teams will carry out detailed analysis and discovery to define the approach; identified contacts will arrange resourcing and manage escalations if needed; 
once an approach is confirmed, the Foundation Infrastructure team will notify MIM, and any required changes will be executed under MIM supervision to ensure compliance. After the change, validations will be performed to confirm that MD connectivity has been restored. 
A retro change will then be raised, supported by effective design documents and implementation plans, and progressed through the appropriate approval levels to align with the change management process. Next update will be on 15/09. </t>
    </r>
  </si>
  <si>
    <t>Windows, AD &amp; Networks</t>
  </si>
  <si>
    <t>CHG3174</t>
  </si>
  <si>
    <t>INC325</t>
  </si>
  <si>
    <t>INC000090911956</t>
  </si>
  <si>
    <t>Welham Green DC lost HHT connectivity across the site</t>
  </si>
  <si>
    <t>Welham Green DC colleagues are unable to pick, pack &amp; despatch operations. DC have confirmed that the issue is confined to HHTs only - no issues observed with workstations/pack benches.
Operational Impact: All retail routes are loaded until 22:30. The current impact is to the Swindon trailer despatch scheduled for 19:30 which has now been extended to 22:30. Additionally, there is a capability loss of 3k Boxed singles and 10k hanging singles.
finance impact: Welham impact was one delayed store despatch to Swindon and c105 hrs lost which cost c1.8k</t>
  </si>
  <si>
    <t>13/09:
The HHT connectivity in Welham Green DC  remained stable with no further issues. Also, the impact remains unchanged We got a confirmation from service lead to resolve the issue. 
12/09 : 
21:35 - WMS team have cleared the invalid triggers from the WMS database and initial checks look positive as we can see colleagues able to proceed further in the pick, pack &amp; despatch operations through the HHTs. We have received a final confirmation from site that services are restored by 21:15, however, the incident will be kept under monitoring to conclude on the final impact and HHT stability. 
 Actions for the PIR: 
WMS and Oracle DBA to identify the source of the invalid triggers impacting the HHT connectivity to the WMS Database.
Once identified, explore options to configure alert for proactive clearance of these invalid triggers.
Review of the overall Incident logging process with Service desk along with effective issue description.
 Next update at 10:00, 13/09
21:24 - WMS team have cleared the invalid triggers from the WMS database and initial checks look positive as we can see colleagues able to proceed further in the pick, pack &amp; despatch operations through the HHTs. Service lead procuring a final confirmation from the site on service restoration. The last leg is to get a feedback from site if they will be able to spin up more colleagues to fulfil the Swindon trailer by 22:30 to avoid any delays to store movements.
21:05 - WMS team have identified some invalid sessions as a result of some incorrect triggers from Ops between the HHTs and the WMS database - this could have potentially blocked the access to the HHTs. WMS team have identified an approach to clear these sessions from the WMS database which i currently underway and then we will validate with site if the service is restored. ETA: 10mins.
20:58 - WMS team have identified some invalid sessions as a result of some incorrect triggers from Ops between the HHTs and the WMS database - this could have potentially blocked the access to the HHTs. Options being explored to clear these session from WMS layer. Additionally, Oracle database team being engaged to assist further.
20:15 - Initial validations from Network has confirmed that there are no obvious issues aka, no alerts have been triggered. WMS teams are checking the daemons to identify any issues. Next update at 20:45
20:00 -WMS team have validated and could not find any issues. MIM engaging with Network team on a bridge</t>
  </si>
  <si>
    <t>INC326</t>
  </si>
  <si>
    <t>16/09/2025 03:01</t>
  </si>
  <si>
    <t>Performance issue while extracting the data  in SAP GMOR system</t>
  </si>
  <si>
    <t xml:space="preserve">Finance , FH&amp;B, Foods </t>
  </si>
  <si>
    <t>Delay in availability of Day-1 &amp; GMOR purchase information flow information to FH&amp;B, Foods &amp; Finance colleagues, if the issue continues to persist today, the weekly critical reporting in other downstream systems like, SSI, BEAM for Sunday will be impacted.
Impact as on 16th Sep - 
1.EDW - Potential impact to EDW Day-1 flow completion which impacts reports dependent on General Ledger and Daily sales. Affected reporting may include: Power BI Daily Sales, Board (Foods) Dailies, Business Objects Canned or Self-Service Reports at Day level (On a daily schedule or Event trigger)
2. GMOR - User self-serviced &amp; BO reports, SSI and O9 systems do not currently have the latest sales and stock data.
Impact as on 21st Sep -
GMOR - User self-serviced &amp; BO reports, SSI systems do not currently have the latest sales data.</t>
  </si>
  <si>
    <r>
      <t>22/09 - Discussed with Pawan about resolving this INC. We shouldnt be keeping INC's open for RCA if they have been stable for a number of days. Pawan has agreed this INC can now be placed into Resolved. 
20/09 
No Delays are observed in GMOR and Day-1 flows, Teams are actively working with IBM Vendor to arrive at the root cause.</t>
    </r>
    <r>
      <rPr>
        <b/>
        <sz val="10"/>
        <color rgb="FF000000"/>
        <rFont val="Arial"/>
        <family val="2"/>
      </rPr>
      <t xml:space="preserve">Next Update at 22/09, 17:00
</t>
    </r>
    <r>
      <rPr>
        <sz val="10"/>
        <color rgb="FF000000"/>
        <rFont val="Arial"/>
        <family val="2"/>
      </rPr>
      <t>19/09
Pawan has confirmed this is pending with the AIX team they have raised a case with IBM and awaiting feedback. - Next update 17:00 20/09
18/09
10:00 Performance logs have been extracted and updated in IBM Case for further analysis and is being escalated to get an updates sooner. Next update : 11:00, 19/09
17/09 
17:00 We still await an update from SAP on the TRFC failures and an update on the investigation b/w DB and Basis. Next update : 11:00, 18/09
10:00 GMOR flows completed at 03:35 and the Day-1 completed at 08:41 AM. we still await an update from SAP on the tRFC failures and an update on the investigation b/w DB and Basis. Next update : 17:00
16/09 16:30 - We setup a call with all relevant tech teams and the data logs have been shared with database team for investigating with SAP Basis and analyse the data load and run statistics in SAP. We await feedback on further analysis from the database team. SAP very high case was raised this morning by SAP reporting team for the TRFC issue and we are currently awaiting an update. Next Update : 17/09/2025 17:00
11:56 - GMOR batch completed at 07:32. GMOR BO is non-operational to business colleagues. SSI and O9 completed at 08:35
EDW Day-1 Reporting:  Day-1 flow completed at 11:23 BST
Continuing the monitoring with the technical teams.  A SAP case is raised to understand on the root cause for the TRFC failures Next update : 16/09 16:30
8:00 - GMOR Batch: GMOR batch completed at 07:32. GMOR BO is non-operational to business colleagues.
SSI and O9 due to be completed at 08:45
EDW Day-1 Reporting:  Job processing has started in EDW and expected to complete with an ETA:10:30
Teams are still working on the root cause with the transactional log failures
Next Update: 16/09/2025@ 10:00 AM
7:00 - GMOR Batch: Master data jobs  got completed at 04:30 and the GMOR batch is initiated with an ETA of 07:30. Post completion of batch , GMTDB flows will start with an ETA of 08:45. 
EDW Day-1 Reporting: Purchasing job extraction and Finance jobs extractions got completed and expected to complete at 10:30 
Teams are still working on the root cause with the transactional log failures
Next Update: 16/09/2025@ 08:00 AM
05:20 Incident upgraded to a P2 around 05:20 .
Latest Update:
GMOR Batch: Master data jobs  got completed at 04:30 and the GMOR batch is initiated with an ETA of 07:30. Post completion of batch , GMTDB flows will start with an ETA of 08:30. 
EDW Day-1 Reporting: Purchasing jobs have been re-triggered and is in progress with an ETA of 06:00. Finance jobs are also in progress with an ETA of 07:00. Post these actions , EDW team will start to start consuming the data once finance jobs complete. Next Update: 16/09/2025@ 6:30 AM
04:00 Issue started at 15/09 20:15 and teams were notified from EDW at 01:00 AM. Teams have ruled out issues with the file systems( space utilization less than 60%) and teams . BW team have killed one of the master data jobs and retriggered the jobs and jobs are progressing fine. Next update:05:00
15/09 - EDW Day-1. GMOR batch have completed on time this morning. SAP ECC and GMOR performance have remained stable. 
Root cause: The problem lies in the SAP archival jobs transferring data to TSM from CSAP ECC. Ideally, the log files from ECC should be automatically backed up in TSM; however, the files are redirected to the archive path which got filled yesterday and system were not performing as expected. The team has contacted TSM, and the storage backup team has implemented the required modifications to ensure the files are directed to the backup path. The performance remains stable since. We still need to understand the issues with the data transfer to archive path and not to TSM.
 This situation was identified through manual monitoring, as the alerts have not yet been activated and received by the team.
14/09:
14:00  GMOR Batch: The system performance remains stable; however, the batch completed successfully at 13:30
EDW Day-1 Reporting: The EDW day-1 got completed at 12:55.
The SAP team is investigating the root cause of the performance issues within SAP systems - GMOR (13/09) and ECC(14/09).Meanwhile team will be on hypercare to monitor the overnight batch. Next update: 10:00, 15/09
09:00 GMOR Batch: The system performance remains stable; however, the batch is progressing with a delay due to BAU job failures, ETA: 10:00
EDW Day-1 Reporting: The delay is due to SAP ECC performance issues today. The batch has resumed and is expected to complete by 13:00. Proactive user communication has been sent.
A thorough review was conducted with all downstream systems and reporting teams. No impact has been identified beyond the incurred delays.
Open Action: The SAP team is investigating the root cause of the performance issues within SAP systems - GMOR (13/09) and ECC(14/09)
Next update: 14:00, 14/09
13/09:
20:10 - EDW Day-1 batch completed at 20:01 and flow will be monitored overnight with closely monitoring the DataStage node logs to ensure that the issue is not recurring (INC287 - Root cause is yet to be determined). Next update: 11:00, 14/09
16:00 - GMOR flows completed at 15:08 and EDW Day-1 batch is progressing fine with an ETA: 17:45. [Next update at 16:00]
14:15 - GMOR extractor jobs are completed and further batches are in progress. The teams are monitoring the data loads with an ETA: 15:30.
The EDW data has been loaded successfully and Day-1 batch has started with an ETA: 17:45.
13:50 - Day-1 data extraction is complete in SAP BW and the data is being loaded for EDW to extract. ETA for completion- 14:00. Once the data is loaded, EDW Day-1 batch will be started and its expected to complete by 15:00. We are not anticipating this over night as the GMOR performance is stable after restart. However, team will be on hypercare to monitor the overnight batch. Next update: 15:00, 13/09
12:31 - GMOR system performance continue to be stable, however the Day-1 data flow is still in progress though the performance is better than before but its not processing at its optimal speed due to the volume of data.  on a normal day it processes around 2M records, now we are processing around 7.8 M due to the data accumulation caused by job failures during the day on 12/09.  Team is on bridge call, monitoring the progress on hypercare. We have processed around 5.79 M /7.8 M so far. Next update: 15:00, 13/09
11:00 The GMOR system has been successfully restarted, and system performance has improved noticeably. We are in progress of monitoring of GMOR system performance and Day-1 data flow processing performance in parallel. Next update: 15:00, 13/09
09:25:  We are observing an increasing number of TRFC (Transactional &amp; Remote Function Call) failures, which are disrupting communication within SAP systems. This is resulting in performance degradation in GMOR systems, subsequently impacting Day-1 data flow as a cascading effect. The team is performing a GMOR  restart in a controlled manner in an attempt to mitigate the issue. The incident is currently being managed as a Priority 3 (P3). However, if the restart does not resolve the issue and the impact persists—especially considering the potential disruption to critical Sunday reporting in downstream systems such as SSI, BEAM, and others—the incident priority will be escalated, and the Major Incident Management (MIM) process will be invoked. Next update:11:30, 13/09</t>
    </r>
  </si>
  <si>
    <t>SAP Basis</t>
  </si>
  <si>
    <t>INC327</t>
  </si>
  <si>
    <t>Store and DC Stock Discrepancy impacting the H1 finance reporting</t>
  </si>
  <si>
    <t>FH&amp;B, Finance, Stores</t>
  </si>
  <si>
    <t>Impact to H1 finance reporting, potential impacting stock fullfillment to FH&amp;B stores</t>
  </si>
  <si>
    <r>
      <rPr>
        <sz val="10"/>
        <color rgb="FF000000"/>
        <rFont val="Arial"/>
        <family val="2"/>
      </rPr>
      <t xml:space="preserve">24/09
Store Stock &amp; DC Stock Discrepancy - Minor stock discrepancies will be handled as BAU. Teams will continue working with the ICT finance to carry out stock-realignment to avoid further stock discrepancies.
Latency issue between FH&amp;B Bradford Kisoft WMS and MQ: Resiliency has been enabled for the Knapp MQ server and the application has remained stabled. No further latency issue has been observed. 
23/09
Store Stock Discrepancy:
A review of priority stores identified several reconciliation and process issues, with corresponding actions agreed:
Sterling OMS Returns Not Flowing into POS-DTA: Returns for orders prior to 3rd August are not integrated; Finance is managing these via manual journals.
Minor POS Sales Reconciliation Gaps: Some POS sales are not reconciled with CSSM; monitoring is ongoing.
Incorrect Valuation of Non-Valuated Stock: Certain article types (e.g., gift vouchers, GM coupons) are incorrectly valued; details will be provided to ICT for MAP adjustments and revaluation.
Late Sales: Identified as a business-as-usual (BAU) issue.
Manual Goods Receipt by ICT: ICT team has manually receipted some articles; details shared for ICT to post necessary adjustments.
Duplicate Realignment Postings: Duplicate postings were identified and corrective actions have already been completed by ICT.
DC Stock Discrepancy: For CD, 2.8 million variance was observed, and ICT (Inventory Control Team) team has confirmed that post realignment, still couple of IDOCS are pending to be actioned, which is causing variances which will be with SAP team to Sort.
Latency issue between FH&amp;B Bradford Kisoft WMS and MQ:
Resiliency has been enabled for the Knapp MQ server and latency is as expected and monitoring until tomorrow for stability.
 To agree on the next course of action for this incident, a call would be scheduled tomorrow with the required stakeholders.
</t>
    </r>
    <r>
      <rPr>
        <b/>
        <sz val="10"/>
        <color rgb="FF000000"/>
        <rFont val="Arial"/>
        <family val="2"/>
      </rPr>
      <t xml:space="preserve">Next update: 24/09/25 17:00
</t>
    </r>
    <r>
      <rPr>
        <sz val="10"/>
        <color rgb="FF000000"/>
        <rFont val="Arial"/>
        <family val="2"/>
      </rPr>
      <t xml:space="preserve">
22/09
19:20 - DC Stock Discrepancy: Stock integrity reports were available and for CD, 4.36 million variance was observed and ICT (Inventory Control Team) team has confirmed that this issue is due to manual posting from the last week's corrections. Since, there were multiple duplicate postings by ICT, it is not possible to assess, identify and clear them. Hence, ICT has proposed for realignment and it is currently underway. Tomorrow's morning SI report will confirm if there are any underlying issues and if it needs a fix.
 Store Stock Discrepancy:
For 26 stores, the stock variance were fixed. While today, business has shared the list of 10 Food stores and SAP team is working on it.
While for Latency issue between FH&amp;B Bradford Kisoft WMS and MQ, Post failover of the Knapp application server, the latency time for the traffic between WMS and MQ has remained stable. To enable resiliency for the MQ server, it has been agreed with Knapp IT for an Middleware outage between 10:00 and 12:00.
 </t>
    </r>
    <r>
      <rPr>
        <b/>
        <sz val="10"/>
        <color rgb="FF000000"/>
        <rFont val="Arial"/>
        <family val="2"/>
      </rPr>
      <t xml:space="preserve">Next update: 23/09/25 17:00
</t>
    </r>
    <r>
      <rPr>
        <sz val="10"/>
        <color rgb="FF000000"/>
        <rFont val="Arial"/>
        <family val="2"/>
      </rPr>
      <t xml:space="preserve">16:00 -  Call today at 15:30 to review next steps and status of Incident. 
Stock Integrity reports for 19th, 20th and 21st are available. Validation is currently ongoing for 18th alone due to the SLT issue. </t>
    </r>
    <r>
      <rPr>
        <b/>
        <sz val="10"/>
        <color rgb="FF000000"/>
        <rFont val="Arial"/>
        <family val="2"/>
      </rPr>
      <t xml:space="preserve">Next update: 22/09/25 17:00
</t>
    </r>
    <r>
      <rPr>
        <sz val="10"/>
        <color rgb="FF000000"/>
        <rFont val="Arial"/>
        <family val="2"/>
      </rPr>
      <t xml:space="preserve">Checks for the data for the 18th has confirmed this data is going to be available in the report for the 19th so there has been no data loss. 
20/09 - 
Due to ongoing issue with SAP SLT (INC346), stock integrity reports were not available today. We will update you once the reports are available.
While for Latency issue between FH&amp;B Bradford Kisoft WMS and MQ, Failover was done from Knapp during the maintenance window post which the latency time for the traffic between WMS and MQ reduced from approx. 100 ms to 30 ms. 
Next Steps:
Monitor MQ queues to ensure SLA compliance.
Continue investigation of Primary Kisoft → MQ latency.
Recover MQ secondary node on Monday (22/09).
</t>
    </r>
    <r>
      <rPr>
        <b/>
        <sz val="10"/>
        <color rgb="FF000000"/>
        <rFont val="Arial"/>
        <family val="2"/>
      </rPr>
      <t xml:space="preserve">Next update: 22/09/25 17:00
</t>
    </r>
    <r>
      <rPr>
        <sz val="10"/>
        <color rgb="FF000000"/>
        <rFont val="Arial"/>
        <family val="2"/>
      </rPr>
      <t xml:space="preserve">
19/09 - DC Stock Discrepancy:
After the Stock Realignment carried out by the Finance Business on Tuesday (16/09), the stock integrity variance for both Welham Green and FH&amp;B Bradford are within the threshold (&lt; £500k).  However, we have observed an increase in stock variance of about £760k for Castle Donington from yesterday (from £1.8M to £2.6M) and teams are currently investigating if this was caused by site operations blind receipting the stock in WMS.  SWAT team is in place and working along site CD Operations team to help correct the data discrepancies related to inbound operations.  Situation will be further monitored to observe the Stock Integrity variance at CD. Next update: 17:00, 22/09
18/09 - 
13:28 - DC Stock Discrepancy:
After the Stock Realignment carried out by the Finance Business on Tuesday (16/09), the stock integrity variance for both Welham Green and FH&amp;B Bradford are within the threshold (&lt; £500k).  However, we have observed an increase in stock variance of about £760k for Castle Donington from yesterday (from £1.8M to £2.6M) and teams are currently investigating if this was caused by site operations blind receipting the stock in WMS.  SWAT team is in place and working along site CD Operations team to help correct the data discrepancies related to inbound operations.  Situation will be further monitored to observe the Stock Integrity variance at CD.
 Store Stock Discrepancy:
After realigning the stock variance for 280 stores, the current stock integrity variance has come down from £11M to £500k.  It has also been observed that 26 stores have slightly higher stock variance than expected.  SAP team working with finance business to post corrections in SAP to resolve the stock variance for 26 stores.Next update: 17:00, 19/09
17/09
DC Stock Discrepancy:
We have now agreed that,  aligning the SWAT team to work with DC site operation to prevent the stock discrepancy as the SWAT team will carry out manual workarounds to prevent further discrepancies caused by incorrect inbound operations.
There are no major actions pending in terms of DC stock realignment.
Store Stock Discrepancy:
Majority of store stock re-alignment is complete, however small number of IDOC failures are occurring where CSSM is sending UPC's that do not exist in SAP. It will be investigated outside this incident as they don’t result in huge variance.
 Latency issue between FH&amp;B Bradford Kisoft WMS and MQ – We identified that 2 inbound IPs from WMS Kisoft was missed to be configured in firewall rules ad part of the recovery, and it has been added to the firewall rules now. However, we continue to see the latency, further investigations are under way with network team. 
Considering that most the stock discrepancy with DC and Stores are aligned. We now agreed to reduce the priority to P2 to track the pending Latency issue between FH&amp;B Bradford Kisoft WMS and MQ Next update 17:00 18/09/2025
DC Stock Discrepancy:
Current DC stock discrepancy figure stands at 6 million, a significant improvement compared to 17 million yesterday. However, the number can increase by tomorrow, as DCs are still proceeding with blind receipting.
We are awaiting confirmation on the identification of the SWAT team to work with DC site operations. This SWAT team will carry out manual workarounds to prevent further discrepancies caused by incorrect inbound operations.
Store Stock Discrepancy: 
Stock Re-alignment in Stores
Stock realignment has been completed for most stores and the activity for remaining 40 stores will be performed today
Small number of IDOC failures are occurring where CSSM is sending UPC's that do not exist in SAP
Once we have a clear view of the updated stock figures tomorrow, we will agree on a plan of action to address.Next update 12:00. 18/09/2025
16/09:
10:50 
 DC Stock Discrepancy:
Bradford - £5M
Welham Green - £3.2 M
Castle Donington - £5.5 M
Resources for the SWAT are being indentified and will be shared with DC site operations to carry out any manual workarounds in SAP and WMS incase of any stock data discrepancies due to incorrect inbound operations.
DC stock will be re-aligned in SAP today to align with the WMS stock position.
 Store Stock Discrepancy: 
£11 M absolute Stock Integrity Variance
Stock Re-alignment in Stores
Marble Arch – Stock realignment is complete  and the stock variance is within the threshold for this store.
The stock realignment will be performed for 239 out of 280 stores today and the remaining will be performed tomorrow.
Small number of IDOC failures are occurring where CSSM is sending UPC's that do not exist in SAP
Work with CSSM/ PLM team to correct the master data across the landscape – Yet to Start.  Next update: 11:00, 17/09
15/09 - 
14:50 - DC Stock discrepancy:
Bradford - £3.2M
Welham Green - £2.9 M
Castle Donington - £2.1 M
Stock Integrity variance for the above DCs has not increased in today’s report.  DC colleagues have been communicated not to blind receipt the Purchase Orders which is contributing to the Stock Integrity variance.  Squad team to support avoiding blind receipting and correcting data issues.
FH&amp;B Bradford – Due to the low retail order volume in Bradford, there has been no latency observed in the message processing between KiSoft WMS and Middleware. Additional logging was enabled at Kisoft and we could clearly see a latency in message processing from Kisoft WMS to M&amp;S MQ layer. Network implementation plan as part of the recovery is being retrieved to validate the source of the issue. Additionally, business has provided a go ahead to the D&amp;F live allocation from Blye Yonder, expected volume is 295K 
Welham Green – The config change implemented in Welham Green DC yesterday seems to have worked as we do not see any failures in SAP due to the incorrect message / data (PO type).
Castle Donington - Blind Receipting, PO Redirection, Inbound Delivery, Delivery closure issues are contributing to the Stock Variance, no technical issues identified so far. 
Tech teams have recommended for DC stock realignment for FH&amp;B Bradford, Donington and Welham Green DC's with the BSC Finance team and plan to do it this week.
Store stock discrepancy: £11 M absolute Stock Integrity Variance
Stock Re-alignment in Stores
In agreement with the Finance Business, we are currently targeting 280 stores, each having a stock discrepancy of more than £1000. 
The Stock Re-alignment for these stores will be carried out in 2 batches (based on the priority list from Finance) and is expected to complete by the end of tomorrow i.e. 16/09
Marble Arch - The goods receipts entries in the POSDTA table have been cleared, BSC Finance team is currently carrying out the stock realignment
Small number of IDOC failures are occurring where CSSM is sending UPC's that do not exist in SAP
Work with CSSM/ PLM team to correct the master data across the landscape – Yet to Start
Next update at 18:00
14/09 -
11:00 DC Stock discrepancy:
Bradford - £3.2M
Welham Green - £2.9 M
Castle Donington - £2.1 M
Stock Integrity variance for the above DCs has not increased in today’s report.  DC colleagues have been communicated not to blind receipt the Purchase Orders which is contributing to the Stock Integrity variance.  Squad team to support avoiding blind receipting and correcting data issues.
FH&amp;B Bradford – Due to the low retail order volume in Bradford, there has been no latency observed in the message processing between KiSoft WMS and Middleware.  Technical teams are currently looking at the compute resources and performance reports to see if there is any performance bottleneck.
Welham Green – The config change implemented in Welham Green DC yesterday seems to have worked as we do not see any failures in SAP due to the incorrect message / data (PO type).
Castle Donington - Blind Receipting, PO Redirection, Inbound Delivery, Delivery closure issues are contributing to the Stock Variance, no technical issues identified so far. 
Tech teams have recommended for DC stock realignment for FH&amp;B Bradford, Donington and Welham Green DC's with the BSC Finance team and plan to do it this week. 
Store stock discrepancy:  £11 M absolute Stock Integrity Variance
The business have manually goods receipted in SAP STO's that have not yet been GR'ed in CSSM. As the Stores have been realigned on the 13th back to CSSM, this GR is missing in SAP and cannot be processed as it has already been processed.
Clear the entries in the POSDTA table and liaise with BSC Finance team to carry out the stock realignment for the 5 stores - (Marble Arch, Stratford, Trafford Centre, Longwell Green Bristol &amp; Oxford) and perform rest of the stores during the week – ETA 14:00
Marble Arch has successfully Good Receipted today 🡪 the GR messages from Marble Arch store have successfully processed from CSSM into SAP.
Minor entries are failing, because CSSM is sending UPC's that do not exist in SAP
Work with CSSM/ PLM team to correct the master data across the landscape – Yet to Start.
Next update: 15:00, 15/09.
20:00 - 
DC Stock discrepancy:
We have now established that majority of the Stock Discrepancies are due to operational issues on the back of the data inconsistencies due to our cyber incident. While operational teams have been instructed not to blind receipt, a squad team will be setup to support relevant DC correct data / PO prior to receipting to avoid blind receipting.
FH&amp;B Bradford - Latency issues in message processing between KiSoft WMS and middleware is not contributing to the stock discrepancies, however the technical teams will reconvene tomorrow (15/09, 08:00) to investigate further and fix along with Knapp Development team.
Welham Green - Issues due to incorrect PO type being raised, because of incorrect message/data. A configuration change has been implemented in WMS to overcome this issue, monitoring is in place.
Castle Donington - Blind Receipting, PO Redirection, Inbound Delivery, Delivery closure issues are contributing to the Stock Variance, no technical issues identified so far. Squad team to support avoiding blind receipting and correcting data issues.
Tech teams have recommended for DC stock realignment for FH&amp;B Bradford, Donington and Welham Green DC's with the BSC Finance team and plan to do it this week.
Store stock discrepancy - 3 issues contributing to Store Stock Discrepancy
The business have manually goods receipted in SAP STO's that have not yet been GR'ed in CSSM. As the Stores have been realigned on the 13th back to CSSM, this GR is missing in SAP and cannot be processed as it has already been processed –
Next step 5 stores would be realigned (Marble Arch (in progress), Stratford, Trafford Centre, Longwell Green Bristol &amp; Oxford) and perform rest of the stores during the week.
Prior to the realignment process, a job was meant to run to clear down POS-DTA entries, due to timing issues, this was completed at the wrong time –
Next step is to clear the entries and then realign the stores (Marble Arch completed, rest of the stores to be performed during the week before the realignment)
Minor entries are failing, because CSSM is sending UPC's that do not exist in SAP –
Next step is to work with CSSM/ PLM team to correct the master data across the landscape tomorrow
Current activities:
CSSM team to update, if there are FH&amp;B GR’s (Quantity &amp; Cost Value) to Marble Arch today (until 23:59) by 06:00, 15/09
Next Update: 15/09, 11:00
16:00 - DC stock discrepancy :  We are observing in total 4 potential underlying reasons - 
1) PO blind receipt - Counts obtained, to discuss on the approach and ETA for processing
2) Purchase order redirection - Counts obtained, discussing on the approach and ETA for processing
3) Message sequencing issue caused by latencies issues between WMS Kisoft and MQ. Further investigations are underway by WMS and SAP to size the issues. Network and middleware teams are engaged to investigate the latency message processing issue. - Still being investigated in a separate bridge
4) IBD (New reason identified)- Twice Inbound delivery message is being delivered to DC - Count being identified
Store stock discrepancy : Awaiting updates from Store stock bridge
A sample GR (Good Receipt) message processing from store on 13.09 was investigated and teams observed that it couldn’t be properly processed against Stock In Transit (STO) in SAP. Hypothesis is (1) due to SAP issue with GR, business had to clear the accumulating STO in SAP last week (2) This cleared the STO sooner than the store receiving the stock (3) Consequently systems are unable to process those GR against the STO in SAP.  Further investigations are underway to confirm whether this scenario is the cause of the issue.
Note: Separate working group are spin up to investigate DC stock discrepancy and Store stock discrepancy. Next Update: 14/09/2025@ 17:00
14:00 DC stock discrepancy :  We are observing 3 potential underlying reasons - PO blind receipt , Purchase order redirection and message sequencing issue caused by latencies issues between WMS Kisoft and MQ. Further investigations are underway by WMS and SAP to size the issues. Network and middleware teams are engaged to investigate the latency message processing issue.
Store stock discrepancy : A sample GR (Good Receipt) message processing from store on 13.09 was investigated and teams observed that it couldn’t be properly processed against Stock In Transit (STO) in SAP. Hypothesis is (1) due to SAP issue with GR, business had to clear the accumulating STO in SAP last week (2) This cleared the STO sooner than the store receiving the stock (3) Consequently systems are unable to process those GR against the STO in SAP.  Further investigations are underway to confirm whether this scenario is the cause of the issue. 
Note: Separate working group are spin up to investigate DC stock discrepancy and Store stock discrepancy.  Next Update: 14/09/2025@ 16:00
12:40 - Two separate work streams are spined to investigate what is causing the discrepancy.  
11:20: SAP and FH&amp;B were investigating so far, however, team requires further investigation to be performed with CSSM, Middleware, FH&amp;B engineering. Stock alignment needs to completed by 16/09</t>
    </r>
  </si>
  <si>
    <t>20/09/2025 10:20</t>
  </si>
  <si>
    <t xml:space="preserve">SAP &amp; CSSM </t>
  </si>
  <si>
    <t>Simon Gray</t>
  </si>
  <si>
    <t>INC328</t>
  </si>
  <si>
    <t xml:space="preserve">Order fulfilment messages not sent to Sherburn DC from OMS. </t>
  </si>
  <si>
    <t>Order Fulfilment (OF) messages are not being received by Sherburn DC which will mean there is a delay in processing orders by the DC. All of the orders that are shipped by Sherburn are for standard delivery which have an expected fulfilment of 5 days. The current back log of Order Fulfilment messages is 1,999 as of 08:15. These are orders that have been placed today but have not yet reached Sherburn DC for fulfilment.
Start of Day (SOD) inventory file was not received on 14/09 &amp; 15/09. This file is usually received by M&amp;S to give the latest stock picture of all inventories on their site. This has the potential risk of items on the website being sold when available stock for it may have possibly run out.
Risk of Despatch messages (for orders that are ready to despatch) not being received by M&amp;S resulting in delayed notification to customers - No impact. (Team performed a reconciliation to confirm all despatch messages for today's delivery date were already received from Sherburn, therefore, the customer miss promise job was triggered this morning at 07:00)</t>
  </si>
  <si>
    <r>
      <rPr>
        <sz val="10"/>
        <color rgb="FF000000"/>
        <rFont val="Aptos Narrow"/>
        <family val="2"/>
        <scheme val="minor"/>
      </rPr>
      <t xml:space="preserve">15/09 17:25 - All messages have been processed successfully. Service is now fully restored.GXO to provide root cause analysis and details on preventative measures they will be taking to avoid a repeat occurrence.
13:15 - Following the application of the temporary license within GXO SFTP service by their vendor Fortra, we have now confirmed the below: 
1. Order fulfilment messages - A  total of 2117 order messages were successfully sent to Sherburn by 11:38
2. ASNs for despatch messages - ASN files were pulled from Sherburn Outbound folder and these have now processed into Order Management system by 11:52
3. SOD file - The SOD file dated 14/09 was deleted and today's file was processed successfully in Order Managment System &amp; Availability services by 13:00.
Root cause: GXO has confirmed an issue with the existing license and further investigations are underway with their vendor Fortra.
10:41 - At 10:20, GXO applied a temporary license provided by their vendor, Fortra, which restored the SFTP service. Connectivity between M&amp;S and GXO has resumed, and we have validated that BAU order fulfillment messages are now transmitting as expected.
Next Actions:
	1.	Failed Messages – 2,117 failed order fulfillment messages will be retriggered from M&amp;S to GXO in batches, with an expected completion time of 12:00.
	2.	Dispatch Messages (ASNs) – M&amp;S Enterprise Middleware team will confirm once all ASNs for dispatch messages from Sherburn (covering yesterday and today) have been processed into OMS.
	3.	Start of Day (SOD) File for inventory – The SOD file dated 14/09 will be removed. Only the 15/09 SOD file will be processed into the Availability Service.
	4.	License Issue – GXO will continue working with Fortra to provide an update on the root cause of the license issue. The temporary license remains valid until the permanent license problem is resolved.
Next update at 16:00, 15/09.
10:12 - From the 09:30call, we confirmed with GXO that vendor Fortra has now been engaged, with a session scheduled between GXO engineers and Fortra at 10:00. No further actions are required from the M&amp;S side to resolve the issue.
Two stakeholders from GXO have been identified to provide us with updates following their discussions with Fortra. This will also be noted as a key point for the PIR, specifically around how we manage the GXO relationship and improve engagement with Fortra to help reduce MTTR in future incidents.
To mitigate any further potential impact to order missing their delivery lead time, the proposition for standard delivery has been changed from 3-5 days to 5-7 days at Sherburn.
Sherburn DC was also moved down in priority of sourcing logic on OMS yesterday evening. This will lessen the likelihood of customers placing orders against this distribution centre on the website.
Next update at 11:00, 15/09.
08:20 - GXO is still awaiting representation from Fortra, whose working hours starts at 09:00. Our call is rescheduled to 09:30 and relevant escalations are being made within GXO and M&amp;S. 
</t>
    </r>
    <r>
      <rPr>
        <b/>
        <sz val="10"/>
        <color rgb="FF000000"/>
        <rFont val="Aptos Narrow"/>
        <family val="2"/>
        <scheme val="minor"/>
      </rPr>
      <t xml:space="preserve">Next update at 10:30, 15/09.
</t>
    </r>
    <r>
      <rPr>
        <sz val="10"/>
        <color rgb="FF000000"/>
        <rFont val="Aptos Narrow"/>
        <family val="2"/>
        <scheme val="minor"/>
      </rPr>
      <t xml:space="preserve">
14/09
23:38 - Several remedial actions were attempted, including manual license refresh, license deactivation/reactivation, activation of a new license via the Fortra portal, and reverting the patch. None of these restored service. A P1 case was subsequently raised with Fortra. However, due to Fortra’s operating hours (09:00–17:00), GXO was unable to engage them for immediate support.
A follow-up call is scheduled for 08:00 tomorrow. GXO has been tasked with continuing analysis overnight, preparing new observations for the session, and ensuring internal escalations are in place to engage Fortra promptly at the start of business hours. </t>
    </r>
    <r>
      <rPr>
        <b/>
        <sz val="10"/>
        <color rgb="FF000000"/>
        <rFont val="Aptos Narrow"/>
        <family val="2"/>
        <scheme val="minor"/>
      </rPr>
      <t xml:space="preserve">Next update at 09:30, 15/09
</t>
    </r>
    <r>
      <rPr>
        <sz val="10"/>
        <color rgb="FF000000"/>
        <rFont val="Aptos Narrow"/>
        <family val="2"/>
        <scheme val="minor"/>
      </rPr>
      <t>22:48 - The patch reversion had not worked, we are trying to engage Fortra (GXO's license vendor) to assist us with the Licensing error. No ETA yet.
Next update at 23:30.
22:34 - GXO vendor tried updating  a temporary license, this has not worked. We have now pushed GXO to revert their patch deployed this morning - ETA: 30 mins. In addition, we are raising a case with Fortra (license vendor) to get further assistance. Both actions will be done in parallel. 
Next update at 23:00.
21:49 - We have now identified that when the GXO MFT server rebooted following the patching overnight, the underlying license did not get applied as expected and required a manual refresh. We are now trying to manually update license and restart the service to check if this works. Note: The license did not expire, it might require a manual refresh. Once services are restored, we will check their patching process/implementation plan/post checks etc
21:11 - We have the developers now who built the solution between M&amp;S and GXO - further triage is in progress. Next update at 21:45.
20:08 - GXO Windows engineer had rebooted the problematic server, however, the issue continue to persist. We are investigating the server logs to identify the issue.
To clarify, this issue has been confirmed to be outside the M&amp;S scope and is related to GXO infrastructure. Next update at 21:00
19:17 - Following investigations by both the M&amp;S and GXO network teams, we have concluded that the IP address used by M&amp;S to send order messages to Sherburn is routing to an internal GXO IP address.
Monitoring via GXO SolarWinds has indicated that the Windows server hosting the SFTP service behind this IP may have been impacted by the overnight maintenance activity.
The GXO IT Delivery Manager is currently working to source a Wintel Engineer to investigate the issue further. The initial hypothesis is that the SFTP service may be hung and could require a restart. We are currently awaiting the Wintel Engineer to join the MIM call.
To clarify, this issue has been confirmed to be outside the M&amp;S scope and is related to GXO infrastructure. Next update at 20:15
18:38 - Following the investigation by the M&amp;S Network team, we have now confirmed that Enterprise Middleware successfully transmitted order messages to Sherburn until 00:01. This has been validated through successful traffic hits to the GXO IP address.
Our network logs indicate that the GXO IP address may have changed as a result of the maintenance activity carried out overnight by GXO at Sherburn—this timing appears to be more than coincidental.
The GXO IT Service Delivery Manager is currently on the MIM call and is arranging for a Level 3 network resource to investigate and identify the source of the IP address change. Next update at 19:30.
17:42 - Flow - OMS -&gt; Enterprise Middleware -&gt;Sherburn DC. 
Since 00:41, OMS have been able to send the order messages to Enterprise Middleware, however, the order message transfer to Sherburn is via SFTP which is currently failing. We have network team trying to trace the issue to identify the source of the failure.
Note: Every 4th Sunday of the month, Sherburn undergoes a maintenance between 00:01 and 04:00.  Next update at 19:00
17:28 - There was a maintenance activity at Sherburn DC (managed by third party vendor - GXO), since the completion of the activity, no order fulfilment messages have been sent to Sherburn DC. We are opening a MIM bridge with Enterprise Middleware, OMS &amp; Network teams.</t>
    </r>
  </si>
  <si>
    <t>GXO</t>
  </si>
  <si>
    <t>INC329</t>
  </si>
  <si>
    <t>INC000090916887</t>
  </si>
  <si>
    <t xml:space="preserve">Performance issues with Pack screens and carrier label printing issues at Donington </t>
  </si>
  <si>
    <t>Packing operations was impacted between 20:08 and 21:22 resulting in a capability loss of 14k singles equating to a revenue loss of £8400. In addition, 189 orders have missed customer promised delivery date. Site wide revenue loss is yet to be determined.</t>
  </si>
  <si>
    <r>
      <t xml:space="preserve">
18/09 - Confirmed with Pragadeesh on no further issues or concerns. Incident can be resolved as it is over 12 hours the site is running the operations without any concern.
17/09- 
19:33- Initial findings shows the DB Session counts are well under control. DC Operations looks normal. It seems that the change CHG2988 has caused the issue. We are going to monitor the issue for another 30 minutes, till tomorrow morning (previously after the DB service restart issue persisted and popped up within few minutes) it's been already 15 minutes now. Things are looking good from the DC. </t>
    </r>
    <r>
      <rPr>
        <b/>
        <sz val="10"/>
        <color rgb="FF000000"/>
        <rFont val="Aptos Narrow"/>
        <family val="2"/>
        <scheme val="minor"/>
      </rPr>
      <t xml:space="preserve">Next Update 10 AM 18/09
</t>
    </r>
    <r>
      <rPr>
        <sz val="10"/>
        <color rgb="FF000000"/>
        <rFont val="Aptos Narrow"/>
        <family val="2"/>
        <scheme val="minor"/>
      </rPr>
      <t xml:space="preserve">
19:20 - Interim Update: Change was reverted successfully; DB Node is shifted. WMS application is brought back online. All the Middleware service and Control M jobs are released. We are in a process of validation at the DC.  
18:30 - Further investigation revealed that, there was a Mule Service change (CHG2988) implemented for OJDBC Driver Upgrade to improve the GC performance earlier this morning before 7 AM in Donington DB server(hlxp0dc039). Change is being reverted back, however it's not evident that the change is causing the issue hence reverting the change is just to ensure we check all the boxes and may not fix the issue. DB team is also shifting the DB node from node 2 to node 1 which was swapped during the previous DB service restart. Next Update: at 20:30
The DB Service restart was completed. WMS Application and other Middleware and Mule services are brought back up. Control M jobs have been started. WCS messages are flowing from WMS. Label Printing and Pack bench validation is still on going. Next update at 18:30
15:48 - The issue continues to exist - therefore, an aggressive decision has been taken to restart the database services which is currently in progress (started at 15:45). The activity will complete by 17:00. 
Next update at 17:30
14:20 - Following the recurrence of the issue, services have remained stable since 13:30. However, from the Dynatrace logs indicating spikes in connections, we were able to correlate it to the backend Java process serving the pack screens. Therefore, a decision was taken to failover the pack screen backend connections to point to Node JS from Java - the change was completed at 14:10 and we are monitoring the propagation of the change to the pack screens. Next action is to monitor the performance and monitor any equivalent Dynatrace dashboard to monitor the connection pools. Next update at 15:30.
13:35 - The issue has recurred from 13:09 and has remained stable since 13:30 aligned to the reports we are receiving from Donington and the Dynatrace logs. We have identified the problematic SQL query causing a contention on the WMS database resulting in performance issues on the pack screens. Extensive investigation is being performed to fix the problematic query by updating the database execution plan, terminating the query after assessing the functions served by the query.
Next update at 14:30
13:00 - Following the restart of the WMS application service, the pack screens and carrier label printing have remained stable since 12:34. Investigations have revealed a spike in database sessions during the issue generating from a particular SQL id, actions have been agreed to perform a detailed analysis of the SQL id and its underlying execution to conclude on the root cause. We are catching up at 15:00 to discuss further on the root cause. The incident is currently under monitoring. 
Next update at 16:00
12:30 - Following the restart of the pack screen Azure services, the issue continues to exist. We are extensively looking at Database logs and a potential network latency to identify the source of the issue. We have two options - 1. Restart the WMS application service 2. Restart the WMS database servers. Both actions require an outage from the site. We are trying to rationalise the current hypothesis before we take any aggressive action. It has been agreed with the site to restart the WMS application service by 12:15. Next update at 13:00.
12:00 - Following the restart of the pack screen Azure services, the issue continues to exist. We are extensively looking at Database logs and a potential network latency to identify the source of the issue. We have two options - 1. Restart the WMS application service 2. Restart the WMS database servers. Both actions require an outage from the site. We are trying to rationalise the current hypothesis before we take any aggressive action. It has been agreed with the site to restart the WMS application service by 12:15.
 Next update at 13:00.
11:15 - We have validated the logs across WMS application, WMS database and Mule layers and no issues have been identified. WMS Platform team have identified some unhealthy instances of Azure services responsible for pack screens only and this has been restarted as of 11:14. Validations underway with Donington Ops. Next update at 12:15
10:35 - Initial log analysis is pointing to one colleague trying to access multiple pack screens which could be contributing to the issue. We are investigating this further to identify the source of the issue.
Note: MULE change on the OMS/Sorted Service was made this morning related to Garbage collection - this has been confirmed to be not related.
Next update at 11:30
10:20 - Issue recurred since 09:10, WMS team performed checks and no issues observed. We are opening a MIM bridge to get the issue checked. Site agreed a P2. Next update at 11:00
15/09 
09:20 - Services have remained stable overnight. Mule team continues to investigate the root cause. 
 Primary root cause: One of the Mule Services responsible for Demand Notification/Order Fulfilment &amp; Sorted flows were not executing as expected which caused the issue. Further RCA underway.
08:55 - Services have remained stable overnight. Mule team continues to investigate the root cause. We are awaiting a quantified business impact from the site especially on the capability loss.
14/09
22:15 - MULE team identified a service not running on their end (which impacted DN/OF and Sorted flows) and the affected service was restarted to restore services.WMS and Mule team closely monitoring their systems &amp; services. Mule team to investigate on the root cause. 
</t>
    </r>
    <r>
      <rPr>
        <u/>
        <sz val="10"/>
        <color rgb="FF000000"/>
        <rFont val="Aptos Narrow"/>
        <family val="2"/>
        <scheme val="minor"/>
      </rPr>
      <t xml:space="preserve">Other Actions for PIR:
</t>
    </r>
    <r>
      <rPr>
        <sz val="10"/>
        <color rgb="FF000000"/>
        <rFont val="Aptos Narrow"/>
        <family val="2"/>
        <scheme val="minor"/>
      </rPr>
      <t>1) Although emails alerts are in place for message pile-ups from Mule and WMS, the issue was picked up only after DC Operations reported a problem.
2) Email alert frequency and monitoring of email alerts
3) Re-enable systemic monitoring (ITM)
Next update at 15/09, 09:00.
21:00 - MIM being opened with Mule &amp; WMS team to be engaged to investigate</t>
    </r>
  </si>
  <si>
    <t>CHG2988</t>
  </si>
  <si>
    <t>Mule/ WMS</t>
  </si>
  <si>
    <t>Pragadeesh Vasan</t>
  </si>
  <si>
    <t>INC330</t>
  </si>
  <si>
    <t>Issue with cafe tills and kitchen printers at Pudsey store</t>
  </si>
  <si>
    <t xml:space="preserve">2 Cafe tills are unable to communicate with the 2 kitchen printers at the store  - manual intervention are required from store colleagues to direct the customer orders to the kitchen resulting in inconvenience to store colleagues.
 </t>
  </si>
  <si>
    <r>
      <rPr>
        <sz val="10"/>
        <color rgb="FF000000"/>
        <rFont val="Arial"/>
        <family val="2"/>
      </rPr>
      <t xml:space="preserve">24/09 - Valli has confirmed resource is not yet available to support and this INC will remain under prioritisation required. Next chase - 29/09 17:00
22/09 - Reached out to Valli who has confirmed this INC is currently in Prioritisation Required and this will be reviewed later in the week - Next Update 24/09
19/09 - Due to various other ongoing issues and MIs, the Store Support team couldn't prioritize this INC. Valli Service Lead is chasing with the team again. </t>
    </r>
    <r>
      <rPr>
        <b/>
        <sz val="10"/>
        <color rgb="FF000000"/>
        <rFont val="Arial"/>
        <family val="2"/>
      </rPr>
      <t xml:space="preserve">Next Update: 22/09 17:00
</t>
    </r>
    <r>
      <rPr>
        <sz val="10"/>
        <color rgb="FF000000"/>
        <rFont val="Arial"/>
        <family val="2"/>
      </rPr>
      <t xml:space="preserve">18:09: Due to various other ongoing issues and MIs, the Store Suppoer team couldn't prioritize this INC. Valli is chasing with the team again. Next Update: 19/09 17:00
17/09:  
Stores support teams is still investigating the issue, however team is working on other Priority incidents at the  moment. To be followed up again, Next update: 18/09 17:00
18:00- Spoke to Valli, Issue has been raised with Stores support team, investigation is on going. Next update: 18/09 14:00
13:45 - Due to Central Proxy issue, investigations into this incident are ongoing. This will be prioritised next by Valli and team. Next update at 16/09 17:00
08:50 - Since June'25 (INC000090790614), collegues facing issues with 2 cafe tills and 2 kitchen printers at Pudsey store. POS team have been able to remediate the issue by sending the config files to the impacted 2 cafe tills and rebooting the kitchen printers. Stores Infra team (Shyam) and POS team to continue with further investigation. </t>
    </r>
  </si>
  <si>
    <t>Stores Infra</t>
  </si>
  <si>
    <t>INC331</t>
  </si>
  <si>
    <t>Issue while accessing Xtris App on Honeywell devices</t>
  </si>
  <si>
    <t>Between 09:00 and 09:20 Colleagues were not able to handle customers requests using the "Click &amp; Collect" option thereby causing a poor customer experience. Colleagues do not get any notifications when customers use "Click and Collect" from the kiosk.</t>
  </si>
  <si>
    <t xml:space="preserve">13:05 - Discussed with Vivek Marwaha around resolving this inc, confirmed OK to resolve and they will pick up with EC on the server failure
13:00 - EC believe that there was an EC server failure for a short period this morning. A full RCA will be shared later today.
12:05 - Update from initial RCA call with Vivek and Service Owner/Leads - 2 stores - Store ID 2448/Mansfield Store 4019 - Westbourne. Initial checks from Network engineers has confirmed no issues standing out at the moment. Final checks being completed by networks team specific to the 2 sites impacted and a further update to be provided by COP, once checks completed and M&amp;S network ruled out this will be passed to EC for them to investigate their side.
Between 06:00 and 08:00 a couple of stores reported issues access Xtris through the Honeywell devices receiving an error - 'Internal Server Error'. Service has now been restored. No tech actions performed from engineering team and Vivek to get back with the details from Eurochange if anything has been done from their EC end to get this fixed. Incident kept under monitoring since the service is restored and there are chances of reoccurence. </t>
  </si>
  <si>
    <t>INC332</t>
  </si>
  <si>
    <t>SCAN and SHOP network grouping for 6 stores</t>
  </si>
  <si>
    <t xml:space="preserve">As part of CHG2768, the below 6 stores were missed out on network grouping 
Belfast Abbey Center - 6952
Beckenham - 2574
Braehead	 - 4417
Pollok Glasgow - 9137
Lisburn - 0152
Newton Mearns - 1258
</t>
  </si>
  <si>
    <r>
      <rPr>
        <sz val="10"/>
        <color rgb="FF000000"/>
        <rFont val="Aptos Narrow"/>
        <family val="2"/>
        <scheme val="minor"/>
      </rPr>
      <t xml:space="preserve">17:00 - A network change was performed by adding the Non-SDWAN stores into the firewall S&amp;S group to allow communication to the S&amp;S end units between 10:48 and 13:24. Paul has confirmed to resolve the incident. MIM has sent the retro change details to CHange Management for further traction.
13:11 Paul has confirmed he can see 1 of the stores out of 6 communicating (Lisburn 0152). He is also confirming with the network team to see current status. </t>
    </r>
    <r>
      <rPr>
        <b/>
        <sz val="10"/>
        <color rgb="FF000000"/>
        <rFont val="Aptos Narrow"/>
        <family val="2"/>
        <scheme val="minor"/>
      </rPr>
      <t xml:space="preserve">Next update 16:00. 
</t>
    </r>
    <r>
      <rPr>
        <sz val="10"/>
        <color rgb="FF000000"/>
        <rFont val="Aptos Narrow"/>
        <family val="2"/>
        <scheme val="minor"/>
      </rPr>
      <t>10:40 Paul is working with Network team in getting the network grouping done for the 6 stores missed out of CHG2768. A Retro change will be raised.  Next update at 16:00</t>
    </r>
  </si>
  <si>
    <t>CHG2768</t>
  </si>
  <si>
    <t>INC</t>
  </si>
  <si>
    <t>INC333</t>
  </si>
  <si>
    <t xml:space="preserve">From 15/09 04:30 , Central proxy server is down. </t>
  </si>
  <si>
    <t>As the store proxy server is down for majority of stores, with central proxy server also being down, till transaction will start to be captured in the central beanstore server which will result in performance issues with store tills</t>
  </si>
  <si>
    <r>
      <rPr>
        <sz val="10"/>
        <color rgb="FF000000"/>
        <rFont val="Aptos Narrow"/>
        <family val="2"/>
        <scheme val="minor"/>
      </rPr>
      <t xml:space="preserve">16:30 - We have received the confirmation from Stores Lead (Valli) that no further concerns have been raised and the issue did not resurface again, hence resolving the incident. Dyna trace alerting is in place now
11:50 - Issue identified on the proxy server: the TMG Firewall service had stopped which blocks all connections in and out of the central proxy server .
 Root cause: The G drive (TMG Logs) was full and had no space to write the temp logs to. RCA continues to identify the reason behind the G drive full.  Store Infra Team has now disabled logging for the time being and started the firewall service.
 Current status: Connections restored and tills starting to talk via central proxy again. Teams will internally discuss on the next actions for having a monitoring in place for the services on the central proxy until SCOM is back up  </t>
    </r>
    <r>
      <rPr>
        <b/>
        <sz val="10"/>
        <color rgb="FF000000"/>
        <rFont val="Aptos Narrow"/>
        <family val="2"/>
        <scheme val="minor"/>
      </rPr>
      <t xml:space="preserve">Next update at 16:00
</t>
    </r>
    <r>
      <rPr>
        <sz val="10"/>
        <color rgb="FF000000"/>
        <rFont val="Aptos Narrow"/>
        <family val="2"/>
        <scheme val="minor"/>
      </rPr>
      <t xml:space="preserve"> 
Connections restored and tills starting to talk via central proxy again.
11:00 Valli has confirmed looks like there is network connection issues to the server. TMG services have stopped, they're checking. 
10:40 Valli has teams aligned and are working towards a recovery. Valli to come back again and raise incident priority if no traction is achieved with the technical teams. Next update : 13:00 PM</t>
    </r>
  </si>
  <si>
    <t>Valliammai R</t>
  </si>
  <si>
    <t>INC334</t>
  </si>
  <si>
    <t>Customers are facing "Sorry, something went wrong" error message while accessing basket in Desktop</t>
  </si>
  <si>
    <t>Customers are unable to view basket page or continue to checkout and poor customer experience.. Approx 500 errors are coming per minute at the moment. Mobile and Tablet apps are running fine.</t>
  </si>
  <si>
    <r>
      <rPr>
        <sz val="10"/>
        <color rgb="FF000000"/>
        <rFont val="Aptos Narrow"/>
        <family val="2"/>
        <scheme val="minor"/>
      </rPr>
      <t xml:space="preserve">16/09 - 10:40 - Application team cleared the cache due to errors related to application caching, post which we see reduced error rates and restoring services for customers to add or retrieve their baskets at 15/09 17:17. Since the cache clear restored the service, the product team chose not to roll back the change. Team will investigate the root cause and implement preventive actions. Confirmed with Priyabrata on incident closure. 
17:30 - The Product Team have confirmed that a change (CHG3126) was made on their end earlier to help with the new federation schema for Mesh decommissioning PR-https://github.com/DigitalInnovation/product/pull/684. In order to fix the issue, Radis cache flushed by the Product team in both the production regions, to use the new updated changes which is effective for any requests. Immediately after the cache flush, the errors have come down to zero. Keeping the Incident Under Monitoring for tonight. </t>
    </r>
    <r>
      <rPr>
        <b/>
        <sz val="10"/>
        <color rgb="FF000000"/>
        <rFont val="Aptos Narrow"/>
        <family val="2"/>
        <scheme val="minor"/>
      </rPr>
      <t xml:space="preserve">Next Update: 16/09/2025 @12:00
</t>
    </r>
    <r>
      <rPr>
        <sz val="10"/>
        <color rgb="FF000000"/>
        <rFont val="Aptos Narrow"/>
        <family val="2"/>
        <scheme val="minor"/>
      </rPr>
      <t>16:22 -  MIM3 bridge has been open to investigate the issue further.</t>
    </r>
  </si>
  <si>
    <t>CHG3126</t>
  </si>
  <si>
    <t>Product Domain</t>
  </si>
  <si>
    <t>INC335</t>
  </si>
  <si>
    <t xml:space="preserve">INC000090915947 </t>
  </si>
  <si>
    <t>All apple green franchise stores sales messages flow to downstream has an issue impacting the deliveries in to store.</t>
  </si>
  <si>
    <t xml:space="preserve">Store impacts - Relex Deliveries are very less than expected for the apple green stores due to inaccurate stock files and the actual sales data doesnt reflect on the honeywells in SST application. Additionally, those stores also reported issues in deliveries not available on honeywells to receipt them. 
Sales data for 29 Apple Green stores have not reached CSSM resulting in inaccurate stock position to </t>
  </si>
  <si>
    <r>
      <t xml:space="preserve">19/09: 19/09: 19:19- The sales/deliveries are flowing fine. The file transfer issue is not resurfaced so far after the capacity uplift, and the sales/deliveries flows are working as expected. The counts have been actioned by Apple Green and business will closely monitor the improvement on availability increase in the coming days. It's Resolved now.
18/09- Got update from Valli, No more issues observed...no deliveries impacted. Asked more details to AG team. If no response we will resolve this tomorrow. Next Update </t>
    </r>
    <r>
      <rPr>
        <b/>
        <sz val="10"/>
        <color rgb="FF000000"/>
        <rFont val="Aptos Narrow"/>
        <family val="2"/>
        <scheme val="minor"/>
      </rPr>
      <t xml:space="preserve">19/09 17:00 
17/09
</t>
    </r>
    <r>
      <rPr>
        <sz val="10"/>
        <color rgb="FF000000"/>
        <rFont val="Aptos Narrow"/>
        <family val="2"/>
        <scheme val="minor"/>
      </rPr>
      <t xml:space="preserve">17:15 - 1) The sales/deliveries are flowing fine, and integration team is continuing to monitor the flows.
2) Mail alerting is configured to notify integration team for both sales/deliveries and FITS team for ASNs/deliveries if the file transfer issue reoccurs. Recovery process is agreed with Apple Green team to retrigger the file if the issue happens next time.
3) Apple Green team is agreed to start with 1 store for the stock counts and then full counts for the remaining to align the store stock. </t>
    </r>
    <r>
      <rPr>
        <b/>
        <sz val="10"/>
        <color rgb="FF000000"/>
        <rFont val="Aptos Narrow"/>
        <family val="2"/>
        <scheme val="minor"/>
      </rPr>
      <t xml:space="preserve">Next Update – 17:00, 18th Sep
</t>
    </r>
    <r>
      <rPr>
        <sz val="10"/>
        <color rgb="FF000000"/>
        <rFont val="Aptos Narrow"/>
        <family val="2"/>
        <scheme val="minor"/>
      </rPr>
      <t>16/09
16:35 - Following the capacity uplift, the sales/deliveries are flowing without any issues and integration team is continuing to monitor. For the data catchup, we have agreed with business to perform the store stock counts for the impacted Apple Green (27) and Welcome Break (2) on the stock corruption recovery. Next update at 12:00, 17/09
13:24 -
Following the recovery activities (VM CPU uplift) completed this morning, no issues have been observed in the flows at 10:20 AM, 11:20 AM, and 12:20 PM across both Deliveries and Sales.
Regarding the 14K failed MQ messages from 4th September, we’ve identified a mismatch between the failed message logs and the backup message counts. Due to this inconsistency, we are currently unable to reprocess these messages.
Additionally, from 11th September onwards, there are no backup files available for republishing. As a result, these failed messages cannot be receipted. To address the data gap, we are engaging with the Business team to initiate stock counts at the stores to ensure inventory accuracy - awaiting a feedback from business by 14:30
Meanwhile, the Integration team has configured alerting emails for such failure scenarios to improve visibility and response time.
For future occurrences, once failures are detected, the Integration team will promptly notify the Foods team &amp; MIM  to initiate reprocessing of failed messages.
It’s also worth noting that from 11th September, delivery messages sent downstream were observed to be 0KB files. Since these cannot be reprocessed either, the issue will be resolved through the stock correction process.
Next update at 16:00
10:15 - Cloud Ops have increased the CPU for the problematic VM from 8 CPU to 16CPU and the CPU metric looks to be stable. The integration team is currently monitoring the issue to confirm the service restoration due to the intermittent nature of the issue. actions have been agreed to explore alerting options to highlight the issue if it recurs. In addition, we are awaiting an update from the Integration team on an approach to republish the impacted 14k sales between 4th Aug and 11th Sep. Parallelly, we are awaiting an update from Microsoft on the root cause with an expectation to receive an initial update by 10am on 17th Sep. The overall incident will be monitored until EOD 19/09.
09:30 - Issues have been identified with one of the middleware VMs (Virtual Machines) experiencing intermittent issues in transferring sales &amp; delivery data from Apple Green (27) and Welcome Break (2) stores to the downstream systems - Relex, CSSM &amp; BEAM. A Sev A Microsoft case has been raised to triage the issue further.
Based on the initial investigations, we have agreed with business stakeholders to increase capacity of the middleware VM from 8 to 16 CPU followed by a restart of the VM. The activity will take 30 mins ETA: 10:00, once completed, the status will be validated. Next update at 10:15.
09:00 - Incident upgraded to P1
 Stores (3rd party) -&gt; Integration VMs-&gt; Downstream systems - Relex, CSSM, BEAM
One of the Integration VMs is encountering an error indicating an issue in placing the file on the mount path due to a file limit error causing the issue. The VM is actually placing a 0kb file in the mount path resulting in sending a 0kb file to the downstream systems. Last week, the ulimit was increased which briefly resolve the issue. On 11/09, the VM was rebooted, which triggered the above issue again.
A sev1 case has been raised with Microsoft with the relevant details - awaiting MS engineer on the call.
15/09: 21:00 -
On 9th midday, Integration Services support reported a  additional parameter present in the config file, which held the storage account config details. That parameter was removed and they reported files flowing correctly. They were going to monitor. An hour later, IS team reported the issue wasn't fixed and were engaging Cloud Ops team. Late afternoon on 9th, Cloud Ops team raised an incident with Microsoft who were checking. Later at night, IS reported suspecting that the issue might be because of too many files processing at a time.So, they increased file limit value from default value and Microsoft team suggested performing VM reboot to bring this change into effect. IS advised they had not faced 0 kb file transfer issue by Wed 10th 16:48. 
Root cause: SFTP connectivity issues between AG and M&amp;S where the deliveries are being sent across Integration team reported finding an issue when transferring the sales file to downstreams within M&amp;S applications on 8th 22:52. 
This is the incident number TrackingID#2509090030008861 raised with Microsoft for inbound feed issue from Applegreen. 
Since the Stores are closed now, as agreed with Valli, kept the Priority as P3. Valli will reassess the impact at the Applgreen Strore tomorrow in the morning and if needed my upgrade the Prioroty to P2. Next Update 16/09 17:00</t>
    </r>
  </si>
  <si>
    <t>INC336</t>
  </si>
  <si>
    <t>Few applegreen stores reported issues in deliveries not available on honeywells to receipt them</t>
  </si>
  <si>
    <t xml:space="preserve">Affected Stores wouldn’t be able to receipt the delivers in the honeywells. 
1655 MOUNTGORRY APPLEGREEN
1763 CLONDRINAGH APPLEGREEN
1773 RATHCOOLE APPLEGREEN
2296 TULLAMORE AXIS APPLEGREEN
</t>
  </si>
  <si>
    <r>
      <t xml:space="preserve">19/09 - Valli confirmed that there were no futher issues observed and agreed to resolve
18/09- Got update from Valli, No more issues observed...no deliveries impacted. Asked more details to AG team. If no response we will resolve this tomorrow. </t>
    </r>
    <r>
      <rPr>
        <b/>
        <sz val="10"/>
        <color rgb="FF000000"/>
        <rFont val="Aptos Narrow"/>
        <family val="2"/>
        <scheme val="minor"/>
      </rPr>
      <t>Next Update 19/09 17:00</t>
    </r>
    <r>
      <rPr>
        <sz val="10"/>
        <color rgb="FF000000"/>
        <rFont val="Aptos Narrow"/>
        <family val="2"/>
        <scheme val="minor"/>
      </rPr>
      <t xml:space="preserve">
17/09- Alerting has been configured to notify the '0KB' file.We have agreed the process with Apple green to reprocess the file in future. In addition, we agreed to perform store counting  and Apple green has been notified to perform the store counting. Awaiting an ETA.  </t>
    </r>
    <r>
      <rPr>
        <b/>
        <sz val="10"/>
        <color rgb="FF000000"/>
        <rFont val="Aptos Narrow"/>
        <family val="2"/>
        <scheme val="minor"/>
      </rPr>
      <t xml:space="preserve">Next update at 17:00, 18/09.
</t>
    </r>
    <r>
      <rPr>
        <sz val="10"/>
        <color rgb="FF000000"/>
        <rFont val="Aptos Narrow"/>
        <family val="2"/>
        <scheme val="minor"/>
      </rPr>
      <t xml:space="preserve">16:00 - Teams are trying to extract a report to identify the exact stores and delivery details affected to dervice the knock on impact and agree on a plan of actions. However, Apple Green stores confirmed that the issue is currently resolved and they have not observed any issues. Next update at 17:00, 17/09.
08:05 - Few applegreen stores reported issues in deliveries not available on honeywells to receipt them, so far we have seen this ASN missing issues in 5 AG stores. Stores team to involve Integration team needs to be involved for further triaging. Next update at 13:00 16/09
Root cause: SFTP connectivity issues between AG and M&amp;S where the deliveries are being sent across
</t>
    </r>
  </si>
  <si>
    <t>Integration Team</t>
  </si>
  <si>
    <t>INC337</t>
  </si>
  <si>
    <t>INC000090915649</t>
  </si>
  <si>
    <t>PLM application inaccessible to FH&amp;B and supplier colleagues</t>
  </si>
  <si>
    <t>Colleagues were unable to access the application to create and manage product via PLM (Product lifecycle manangement)</t>
  </si>
  <si>
    <r>
      <rPr>
        <sz val="10"/>
        <color rgb="FF000000"/>
        <rFont val="Aptos Narrow"/>
        <family val="2"/>
        <scheme val="minor"/>
      </rPr>
      <t xml:space="preserve">17/09 09:28 PLM application is stable till now and no new issues reported. Nightly interface run is successful as well. Following up on the root cause on the outstanding actions on the root cause on why there were connection issues
18:00 PLM application became accessible without performance issues from 16:30 following a restart. The PLM application was restarted to mitigate the impact immediately. 
RCA:  PLM received 16 files instead of the usual 4 because SAP PO sent duplicate messages. These duplicates were caused by connection issues between SAP CPI and MQ, which led to message timeouts between 18:30 and 19:00, prompting SAP PO to retry sending the same data.There is no impact due to this as the I0022 interface is full refresh and the data haven't changed since the interface was enabled a week back
Next Steps:
SAP PO to collaborate with Middleware Admin to investigate the connectivity issue.
SAP PO to monitor tonight’s interface run and notify downstream systems if anomalies occur.
PLM to confirm file accuracy with the source system before processing to maintain data integrity in case of any issues with the file. </t>
    </r>
    <r>
      <rPr>
        <b/>
        <sz val="10"/>
        <color rgb="FF000000"/>
        <rFont val="Aptos Narrow"/>
        <family val="2"/>
        <scheme val="minor"/>
      </rPr>
      <t xml:space="preserve">Next Update: 10:00, 17/09
</t>
    </r>
    <r>
      <rPr>
        <sz val="10"/>
        <color rgb="FF000000"/>
        <rFont val="Aptos Narrow"/>
        <family val="2"/>
        <scheme val="minor"/>
      </rPr>
      <t>16:30 The PLM application restart is complete, colleagues have confirmed that the PLM application accessible and there is no slowness observed.  The slowness was there from the morning of the day however its performance degraded eventually. Next update: 18:00,16/09
We have engaged SAP to investigate further on what triggered the higher number of files than usual to PLM from SAP master data.
15:58 PLM users are unable to access the application intermitently again from 15:00 as they have received a huge number files than usual from SAP. To recover the PLM application, they are performing application restart between 16:00 and 16:30 after clearing the queu . Meanwhile, we have engaged SAP to investigate further. Next update: 18:00,16/09
15:40:  Colleagues started reporting issues again from 15:00, PTC has observed that the 
11:23 - No further issues observed as we await a RCA from PTC - 5  business days.
09:55 PTC has identified  an user triggered job was taking huge memory resulting in the issue. the job was cancelled to restore the services.The colleagues can access the application now. We are awaiting a detailed RCA from vendor PTC. Next update at 11:00</t>
    </r>
  </si>
  <si>
    <t>PTC (vendor)</t>
  </si>
  <si>
    <t>George Loizou</t>
  </si>
  <si>
    <t>INC338</t>
  </si>
  <si>
    <t>EDW DR database inacessible due to Filesystem issue</t>
  </si>
  <si>
    <t>Data</t>
  </si>
  <si>
    <t xml:space="preserve">No impact to Finance as critical reports are running on Production database.. The 2 stock integrity reports scheduled and refreshed users are impacted, however as a workaround the reports can pointed to production Database and refreshed.  The data replication between Production and DR database is paused at the moment and hence there are out sync. </t>
  </si>
  <si>
    <r>
      <t xml:space="preserve">29/09 - Three servers were upgraded and the remaining servers are currently being upgraded before bringing up the EDW DR database. Next update at 17:00, 02/10.
26/09 - Infra has now confirmed that HP has replaced the faulty controller and a detailed health check was performed. The next plan is to perform the similar OS upgrade on the remaining EDW servers. </t>
    </r>
    <r>
      <rPr>
        <b/>
        <sz val="10"/>
        <color rgb="FF000000"/>
        <rFont val="Arial"/>
        <family val="2"/>
      </rPr>
      <t>Next update at 17:00, 29/09</t>
    </r>
    <r>
      <rPr>
        <sz val="10"/>
        <color rgb="FF000000"/>
        <rFont val="Arial"/>
        <family val="2"/>
      </rPr>
      <t xml:space="preserve">
25/09 - Unix team updated that post firmware upgrade system reported a faulty controller, We are still waiting for HP to deliver the part. [Next Update 26/09, 14:00] 
24/09 - Unix team is working on the OS upgrade, Firmware upgrade &amp; GPFS upgrade on all 7 servers. They have upgraded in one server &amp; that server is having hardware issue, hence they are working with HP to resolve it. [Next Update 25/09, 17:00] 
22/09 - Since Friday 5 PM, significant progress has been made: the faulty HDD was replaced, and with IBM’s support, the complex removal of the faulty NSD (Network shared disk) was completed, enabling recovery of other NSDs. A thorough file system health check and subsequent repair were performed, bringing the EDW cluster back online, though RDMA (Remote Direct memory access) remains offline and the new HDD is not yet operational. Additional GPFS logs have been shared with IBM, and we are awaiting further guidance to restore RDMA. Outstanding tasks include adding a new physical disk to the NSD pool, restoring RDMA, restarting the EDW DB2 database, synchronizing databases between Production and DR, conducting a comprehensive health check, continuing root cause analysis, and preparing for a full TSM backup on 27th September. Next update at 17:00, 24/09
21/09 - IBM is still checking on this issue. Need to follow up again tomorrow (22/09). Next update at 22/09 17:00.
20/09 14:00 HDD replaced by HP at 19/09 5:30PM. tEAM ran fsck and identified the corrupted inodes - 
Then initiated fsck with fixing option, which ran about 5+ hours and terminated due to session timeouts - Currently IBM is in call and fsck is running in background.  which is expected to run for 6-8 hours. Next update : 21/09 12:00
19/09: IBM case has been uploaded with the gpfs.snap, they will reach us after the analysis from their development team. HPE will visit the Site today evening for the part replacements. [Next Update at 20/09 @12:00]
18/09:
Team is closely working with IBM and have escalated to get a IBM GPFS expert to be engaged. [Next Update at 17:00, 19/09]
17/09:
13:00 IBM suggested to reboot all the servers today morning. We rebooted all the servers &amp; trying to bring the disks online, however one disk failed. Raised a Case with HPE to replace the HDD, once the replacement of all the disks will be brought back online. Awaiting update from HPE on ETA. Next update: 17:00,18/09
16/09:
17:55 : The database restarted and replication was initiated successfully, however the EDW DR DB went down again, the issue is being investigated by unix &amp; network team. Next update at 09:00, 17/09
14:30 - The disk recovery is currently in progress. Once the disk is recovered, database team will start the db service. Next update at 17:00, 16/09
13:00 EDW DR restart failed as they are inconsistent accross the EDW DR node, discussions are underway to restart those nodes. Next update : 14:00, 16/09/2025
12:21: The filesystem issue has been fixed and EDW DR database is being restarting the database on the Stockley park node. Next update: 13:00,16/09/2025
 Linux team is currently investigating further, this the third occurrence of the issue, first occurance - 29/08 and 2nd occurance  - 08/09. A case has been raised to understand the rootcause and permanent fix for this repeated issue.   Next update: 13:00,16/09/2025</t>
    </r>
  </si>
  <si>
    <t>Unix</t>
  </si>
  <si>
    <t xml:space="preserve">Arunraj Anbazhagan </t>
  </si>
  <si>
    <t>INC339</t>
  </si>
  <si>
    <t>INC000090016605</t>
  </si>
  <si>
    <t>Stores are reporting issues with online returns and payment on online orders</t>
  </si>
  <si>
    <t>As of now , 5 stores have reported the issue that customers are unable to pay or get a refund for their online orders. Backend stats have shown that circa 206 orders are awaiting payment in Order Management System.</t>
  </si>
  <si>
    <t xml:space="preserve">17/09 - Investigations revealed that there was a pile up of 100k messages within the Central integration gateway as the underlying channel went into "retry state" at 13:32. Following this, the channel restarted by 13:35 but failed to establish connectivity with the Cloud gateway until 14:52. At 14:52, through the automated script, the channel restarted again and established successful connection with the cloud gateway to resume the message processing. Services have remained stable at the stores with no further issues reported since.
Initial Root cause: Due to resource allocation issues within the cloud queue manager, the on-prem gateway channel was not able to communicate to the receiver channel from cloud side. Further investigation continues.
Action: 
1. Tweak the integration script to restart the integration channel every 15 mins in the event of an issue.- Completed
2. Reinstate message pile up alerts to proactively identify issues - Being discussed.
16/09 - 
16:24 - No further issues reported since 14:52. Initial log analysis revealed that the central integration channel went into "retry state" at 13:32 and the channel restarted itself at 13:35, however, errors were observed while transferring the messages to the Enterprise middleware gateway which is currently under investigation. At 14:52, through the automated script, the channel restarted again following which the errors had stopped appearing. Root cause is under investigation. The incident will be kept under monitoring until tomorrow morning.
Note: The automated script within Integration layer was tactically configured to run every hour, this is now being modified to 15 mins to avoid business impact.
Next update at 12:00, 17/09.
16:00 -  Services remained stable since14:52. We have identified 15 orders with valid payments during the issue, and the OMS team will validate the order fulfilment as BAU process (given the minimal count of orders). From the logs, it was identified that the central integration channel went into a "retry state" at 13:32 and the channel restarted at 13:35, however, further errors were identified while sending the logs to the Enterprise Middleware gateway. Integration &amp; EM team continue to triage the logs to identify the source of the issue.  Next update at 17:00
15:16 - One of the integration channel went into a retry queue and the channel restarted through an automated script which resolve the issue at 14:52. Service is back to BAU since 15:06. There is some ambiguity around the issue start time which is currently being validated through the technical logs.
Next Update: 16/09/2025 16:00hr
14:43 : The issue seems to have recovered 5 mins ago, we are awaiting details on root cause &amp; Resolution. </t>
  </si>
  <si>
    <t>Integration</t>
  </si>
  <si>
    <t>Laura whittle</t>
  </si>
  <si>
    <t>INC340</t>
  </si>
  <si>
    <t>INC000090916816</t>
  </si>
  <si>
    <t>All the stores tills went offline impacting store operations.</t>
  </si>
  <si>
    <t>All stores Tills , C&amp;C , honeywells went offline to network impacting trade across all the stores.</t>
  </si>
  <si>
    <t>18:15: 
During a security audit by SOC, the primary store domain controller (in Stockley Park) serving live traffic was isolated by Crowdstrike due to a suspicious activity which resulted in all the stores going offline. 
The Network was not aware of the SOC audit and DNS Server isolation. They just identified the Domain Controller is unresponsive. The Network team immediately rerouted the traffic to Swindon to restore services. 
Post recovery, later MIM call when Network team was investigating the reason behind theissue, AD team informed the DNS Server was offline due to the fact that SOC team have identified some security issues and the made it isolated from CrowdStrike. Ideally the services were supposed to be failed over to Swindon automatically, however, currently the F5 Load Balancer are not in Active-Active mode for automatic failover.</t>
  </si>
  <si>
    <t>Incident channel bridge</t>
  </si>
  <si>
    <t>INC341</t>
  </si>
  <si>
    <t>In stores, customer sparks offers are intermittently failing</t>
  </si>
  <si>
    <t>Loyalty</t>
  </si>
  <si>
    <t>Colleagues will intermittently be faced with Sparks offline errors on the checkouts when a customer presents their Sparks card for offer redemption
• Online Sparks offers are not impacted
• Issue is intermittent &amp; so not all Spark transactions are dropping to offline
• If Sparks is offline at the till point, the Offline process should kick in- what this means is that any live Sparks offer, with a trigger UPC in the customers basket will receive the discount as the promotion dictates. In instances where this statement MIGHT NOT be true the colleagues are being told to price correct, but these should be the exception.</t>
  </si>
  <si>
    <r>
      <t xml:space="preserve">18/09 - 
17:15 - Sparks offer redemption at the checkouts has remained successful since this morning. The incident is therefore being marked as resolved. A separate incident (P3) will be raised for the underlying investigation into the problematic Swindon configuration and it will not be brought back in until the issues have been resolved.
11:00- All the Sparks store traffic has been directed to Stockley by removing Swindon configuration completely by 10:38. Initial feedback from Networks and POS teams has confirmed service is now restored. It has been agreed with the Network team to work on investigating/enabling resiliency with Swindon. Teams are monitoring the offline transactions until End of Day.Next update at </t>
    </r>
    <r>
      <rPr>
        <b/>
        <sz val="10"/>
        <color rgb="FF000000"/>
        <rFont val="Arial"/>
        <family val="2"/>
      </rPr>
      <t xml:space="preserve">18/09/2025 16:30:00
</t>
    </r>
    <r>
      <rPr>
        <sz val="10"/>
        <color rgb="FF000000"/>
        <rFont val="Arial"/>
        <family val="2"/>
      </rPr>
      <t xml:space="preserve">10:00 - Investigations revealed that the Sparks store traffic is directed to both Stockley and Swindon. Traffic routed through Stockley is completing 100% of the time, traffic routing through Swindon is experiencing intermittent failures. The Networks Team are working on directing all traffic to Stockley to mitigate impact and restore service. </t>
    </r>
    <r>
      <rPr>
        <b/>
        <sz val="10"/>
        <color rgb="FF000000"/>
        <rFont val="Arial"/>
        <family val="2"/>
      </rPr>
      <t xml:space="preserve">Next Update: 18/09/2025 11:30:00
</t>
    </r>
    <r>
      <rPr>
        <sz val="10"/>
        <color rgb="FF000000"/>
        <rFont val="Arial"/>
        <family val="2"/>
      </rPr>
      <t>09:00 - Laura Whittle confirmed that there has been a number of failures across some stores seen this morning, Hence upgrading to P2 and required store comms are being sent. Investigations into these failures are ongoing with required teams and could be an overrun from yesterday. Checks being done.
08:00 - Laura Whittle confirmed that there has been a number of failures across some stores seen this morning, Hence upgrading to P2 and required store comms are being sent. Investigations into these failures are ongoing with required teams and could be an overrun from yesterday. Checks being done.
17/09-
16:01- Detailed investigation across multiple stores revealed that most of the transactions are going to sparks offline mode. Tonight F5 failback to the Stockley will address this issue. However to address the failures with Swindon route, a call will be scheduled tomorrow along with the Firewall team by 11 AM.
Next Update: 18/09/2025 16:00:00
13:00 - Upon investigation, we believe the latency issue may have originated prior to the F5 DNS VIP failover to Swindon. To eliminate the possibility that proxy traffic via Stockley and DNS routing via Swindon are contributing to the latency, We have agreed to initiate a failover of proxy traffic for test stores to Swindon after 14:00 BST. This action will help determine whether the latency is alleviated. Next update at 16:00
10:42 - Laura reported that the team has observed that checkout dashboards has a "lower success rate from our Loyalty API"</t>
    </r>
  </si>
  <si>
    <t>INC342</t>
  </si>
  <si>
    <t>Contactless Payments unavailable in stores</t>
  </si>
  <si>
    <t xml:space="preserve">Contactless Payments were being declined in stores between 17:32 and 17:39 resulting in poor customer experience.
</t>
  </si>
  <si>
    <t>Contactless Payments unavailable in Stores from 17:32 until 17:39 (7 minutes), this was due to a CPU spike on the Fortigate firewall, the IPS engine was restarted on the Fortigate Firewall to restore the services.  
Network team working with Fortinet to understand the root cause and next steps.</t>
  </si>
  <si>
    <t>INC343</t>
  </si>
  <si>
    <t>INC000090917874</t>
  </si>
  <si>
    <t>15+ Franchise (BP) stores - ECS not loading in the workstations</t>
  </si>
  <si>
    <t>Colleagues wouldn’t be able to print the tickets to display in the shelves</t>
  </si>
  <si>
    <t>12:00 - Placed into Resolved as this issue has been monitored and no more issues. 
11:44 - Network team has done the fix, will be monitored overnight. [Next update at 10 AM, 19/09]
08:45 - Today SD received calls from the stores and posted in the incident channel. Valli have spoken with retail ops and also franchise teams. No stores shouts to them. Not sure if it's specific to these stores. 5 stores still use store proxy so could be that issue. Waiting for stores infra to reach SP to take this investigation further. Stores infra, Network and ECS team to be involved for further investigation. Next update at 18/09 14:00</t>
  </si>
  <si>
    <t>INC344</t>
  </si>
  <si>
    <t>Editrack feeds not being interfaced the WMS via the MW</t>
  </si>
  <si>
    <t>None of the DCs are receiving the ASNs due to which the stocks within the trailers cannot be receipted at the site, thereby impacting the GRs and putaway. Donington Inbound team using Dashboard which is very critical to maintain for Inbound operations. This data bricks job connect to editrack through API and extract the required information to compare against the info that is present in the WMS and WCS system. We already have highly escalated incident due to Missing ASN and teams are using this reports a source of truth.</t>
  </si>
  <si>
    <r>
      <t xml:space="preserve">19/09 - Confirmed with incident reporter this INC can be resolved. No issues have been reported following the whitelisting overnight. 
22:00 - The Editrack team have recently changed their IP addresses and that needs to be whitelisted by our Firewall team. The Network team has made the necessary Change in the firewall. DC team have confirmed they are receiving the ASNs now. Keeping this INC under Monitoring until tomorrow (19/09) morning. Next update at 19/09 10:00 AM
20:20 - Change was completed. The job on Editrack is expected to run at 21:00. Next Update: </t>
    </r>
    <r>
      <rPr>
        <b/>
        <sz val="10"/>
        <color rgb="FF000000"/>
        <rFont val="Arial"/>
        <family val="2"/>
      </rPr>
      <t xml:space="preserve">18/09 21:30
</t>
    </r>
    <r>
      <rPr>
        <sz val="10"/>
        <color rgb="FF000000"/>
        <rFont val="Arial"/>
        <family val="2"/>
      </rPr>
      <t xml:space="preserve">
20:02 - The Editrack team have recently changed their Ips and theat needs to be whitelisted by our Firewall team. Network team is already working on the Change Implementation plan and will deploy the change shortly. I have already approved this to be a retro fix. Update the Change Mangement team. </t>
    </r>
  </si>
  <si>
    <t>INC345</t>
  </si>
  <si>
    <t>INC000090919245</t>
  </si>
  <si>
    <t xml:space="preserve">Food VMS are not accessible </t>
  </si>
  <si>
    <t>SRD to ECS Planogram Kafka message flow has failed. Food team need access to the VM in order to monitor the downstream jobs and messages.</t>
  </si>
  <si>
    <t xml:space="preserve">22:48: VMs were restarted. We have held the job now in ECS end. Cloud ops team have resolved the issue - VM's are up  now. Messages are flowing to Ecs now. No delays and no business impacts. Resolved the issue.
22:30: Opened the MIM bridge, identified it’s a cloud VM, reach out to the offshore on call person from Cloud Operations/Exponece Team. He is troubleshooting the issue. More updates to come at 23:30 </t>
  </si>
  <si>
    <t>INC346</t>
  </si>
  <si>
    <t>SAP System Landscape Transformation (SLT) Slowness Impacting Stock Integrity Reports for DCs and Stores</t>
  </si>
  <si>
    <t>Stock integrity report for DC and stores would be impacted due to the slowness. Stock integrity report would generally start at 6:00 AM, if slowness isnt fixed then the report would be delayed. Stock realingment activity would be impacted if any planned and they wouldn’t have the latest stock integrity report.</t>
  </si>
  <si>
    <r>
      <t xml:space="preserve">22/09 - No issues identified in the last 24 hours as the stock hub, EDW and Power BI runs are successfully completed on time for 21st Sep posting date, and the data is available as per BAU. Hence resolved.
21/09 - Stock integrity report for 20th Sep completed today without any issues. Confirmed with Pawan, to keep it under further monitoring till tomorrow 22/09. </t>
    </r>
    <r>
      <rPr>
        <b/>
        <sz val="10"/>
        <color rgb="FF000000"/>
        <rFont val="Arial"/>
        <family val="2"/>
      </rPr>
      <t xml:space="preserve">Next update at 22/09 17:00.
</t>
    </r>
    <r>
      <rPr>
        <sz val="10"/>
        <color rgb="FF000000"/>
        <rFont val="Arial"/>
        <family val="2"/>
      </rPr>
      <t xml:space="preserve">
20/09
19:30 - Stock hub, EDW and Power BI runs are successfully completed. Stock Integrity reports for 19/09 is available for DC's and stores. Incident kept under monitoring till 21/09. Need to check tomorrow by 9 to 10 AM with EDW team on tomorrows stock integrity report completion status. Next update at 21/09 11:00.
18:25 - SAP basis team confirmed that stock integrity stock hub jobs completed and EDW jobs has been triggered and in progress.Next update : 20/09 20:00
17:40 - Call reconvened. Involved SAP basis, PCM &amp; EDW team. SAP team confirmed that all entries are reflecting in MSEG logging table. Proceeding for the stock hub job release. Next update : 20/09 20:00
14:30 Currently logging table has completed 135/155M and expected to complete by 16:00 hrs. Team will initiate the stock integrity after that . Next update : 20/09 19:00
05:00 Logging table run is still ongoing and hence the stock integrity report for today is on Hold. Next update : 20/09 17:00
19/09
22:10: 1.7b loaded to HANA as expected and pending  logging tables run is ongoing now. Should be ready for tomorrow morning runs in an hour and half . [Next Update: 20/09/2025 @ 10:00]
15:00- It has been confirmed that not we are not able to refresh stock integrator reports for today 19/09. This means they won’t be able to identify differences between Warehouses and SAP. It has been confirmed this report will be run as normal tomorrow. The SAP Basis team are going to provide updates throughout the rest of the day and into the night until all records have completed. -Latest count of completion:  1.64 billion  [Next Update: 20/09/2025 @ 10:00]
14:50 - Following the increase in parallel jobs to 16, the estimated completion time has come down from 17 hours to 11 hours (Estimated Completion Time - 23:30) for the 1.7 billion records to complete.
13:00 - Team looking at going with option of running Parallel processing. SAP teams identified the volume range details for the archived data and online (BAU) transactions to proceed with the parallel processing option. Currently teams mentioned that they have 125 million records and they are splitting up the number ranges for parallel processing and assigning 10 parallel jobs for each ranges. They will provided an ETA to conclude the processing. Confirmed that no impact to H1 and can be recovered in time. Next Update: 19/09/2025 @ 14:30
12:00 - Team looking at going with option of Running Parallel processing of SLT replication. They need to assess the volume to do this, which is underway (Should take 20 mins to get volume). Once they have the volume they will start the Parallel processing and provided an ETA to conclude the processing.
Next Update: 19/09/2025 @ 13:00
11:00 - SAP Vendor engineer has joined the MIM call and troubleshooting the issue along with SAP Basis team. Next Update: 19/09/2025 @ 12:00
09:00 - SAP Vendor case raised 10703721/2025 (very high priority case). Still no SAP Vendor engineer joined the MIM call to troubleshoot on the issue. SAP team is reaching out to the escalation to get this expedited. Meanwhile, SAP Basis teams are discussing on the possible options for SLT restart. 
Next Update: 19/09/2025 @ 10:00
08:00 - SAP Vendor case raised 10703721/2025 (very high priority case) and teams reached out to the escalation point of contact (Jen) to get a SAP engineer to join the MIM call to further investigate this issue from their end. Next Update: 19/09/2025 @ 9:00 
7:00 - Inventory movement table data isn't getting replicated in the stock hub and SAP teams are investigation on this issue. Also, SAP team is on the direct call with SAP Vendor to get the case logged, since they are unable to raise the case directly in the portal.  Next Update: 19/09/2025 @ 8:00
6:13 - MIM call initiated – SAP Basis teams is looking into the issue. They are also raising case with the SAP vendor. Next update at 17:00 19/09</t>
    </r>
  </si>
  <si>
    <t>SAP team</t>
  </si>
  <si>
    <t>INC347</t>
  </si>
  <si>
    <t>INC000090919250</t>
  </si>
  <si>
    <t>Store colleagues from multiple stores are unable to login to Microsoft related applications like Microsoft Teams , Open access etc on their workstations</t>
  </si>
  <si>
    <t>Store colleagues are unable to collaborate with their colleagues on workstations , but they have a workaround that they can use their Surface Go Tablets and Mobile devices</t>
  </si>
  <si>
    <r>
      <t xml:space="preserve">26/09:
Total of 1005 devices have received the updates so far till now.
150+ devices are still receiving the updates and team will validate and work on each of the devices individually to get them upgraded.
On case by case basis individual workstations issues will be investigated and the upgrades will be performed in upcoming days – either rebuilt to Win 11 or replace the workstation. This will be handled as a P3 internally. Incident marked for closure and remaining actions as taken care as BAU.
25/09:
•Total of 965+  devices have received the updates so far till now. 
•190+ devices are still receiving the updates and team will validate and work on each of the devices individually to get them upgraded. 
•Discussion planned with business owners to conclude on the threshold % for this being handled in BAU since multiple workstations might need rebuild / replacements on individual cases since they are not installing the windows upgrade. Based on confirmation the incident will be resolved tomorrow and residual workstations will be investigated and upgraded in BAU. </t>
    </r>
    <r>
      <rPr>
        <b/>
        <sz val="10"/>
        <color rgb="FF000000"/>
        <rFont val="Arial"/>
        <family val="2"/>
      </rPr>
      <t xml:space="preserve">Next update at 26/09, 13:30
</t>
    </r>
    <r>
      <rPr>
        <sz val="10"/>
        <color rgb="FF000000"/>
        <rFont val="Arial"/>
        <family val="2"/>
      </rPr>
      <t xml:space="preserve">
24/09:
19:20 - Out of 1292 devices across Pilot, priority &amp; remaining stores: 
- 22H2 version update has been installed for 935 devices 
- 22H2 version update pending for 211 devices
- Pending restart for 9 devices
- Devices in unknown status for 82 devices
- Failed for 11 devices
In summary, 79% of the priority stores devices, 80% of pilot stores and 63% of remaining stores devices across the estate have received the 22H2 version updates. Team continues to proceed with the remaining installation. [Next update at 25/09, 17:30]
10:15 - Out of 1292 devices across Pilot, priority &amp; remaining stores: 
- 22H2 version update has been installed for 915 devices 
- 22H2 version update pending for 232 devices
- Pending restart for 7 devices
- Devices in unknown status for 66 devices
- Update not applicable for 65 devices
- Failed for 7 devices
In summary, 79% of the priority stores devices, 80% of pilot stores and 61% of remaining stores devices across the estate have received the 22H2 version updates. Team continues to proceed with the remaining installation.</t>
    </r>
    <r>
      <rPr>
        <b/>
        <sz val="10"/>
        <color rgb="FF000000"/>
        <rFont val="Arial"/>
        <family val="2"/>
      </rPr>
      <t xml:space="preserve"> [Next update at 24/09, 18:30</t>
    </r>
    <r>
      <rPr>
        <sz val="10"/>
        <color rgb="FF000000"/>
        <rFont val="Arial"/>
        <family val="2"/>
      </rPr>
      <t xml:space="preserve">]
23/09: 
19:30 - Out of 1292 devices across Pilot, priority &amp; remaining stores: 
-  22H2 version update has been installed for 881 devices 
- 22H2 version update pending - 248 devices
- Pending restart - 17 devices
- Devices in unknown status - 66
- Update not applicable - 71
- Failed - 9
In summary, 78% of the priority stores devices, 80% of pilot stores and 58% of remaining stores devices across the estate have received the 22H2 version updates. Team continue to proceed with the remaining installation. Next update at 17:00, 24/09
22/09
19:30 - Out of 1292 devices across Pilot, 128 &amp; remaining stores: 
-  22H2 version update has been installed for 745 devices 
- 22H2 version update pending - 369 devices
- Pending restart - 30 devices
- Devices in unknown status - 68
- Update not applicable - 75
- Failed - 6
69% of the 128 stores devices and 46% of remaining stores devices across the estate have received the 22H2 version updates. Team continue to proceed with the remaining installation. </t>
    </r>
    <r>
      <rPr>
        <b/>
        <sz val="10"/>
        <color rgb="FF000000"/>
        <rFont val="Arial"/>
        <family val="2"/>
      </rPr>
      <t xml:space="preserve">Next update at 17:00, 23/09
</t>
    </r>
    <r>
      <rPr>
        <sz val="10"/>
        <color rgb="FF000000"/>
        <rFont val="Arial"/>
        <family val="2"/>
      </rPr>
      <t xml:space="preserve">12:00 -  Teams continue to upgrade the workstations in batches as agreed.The 128 stores upgrade was initiated on Friday night and almost 350+ workstations have received the update and are now in 22H2 version. Rest of the stores upgrade has been implemented yesterday overnight and almost 300+ workstations have received the update.Further validation and updates in progress on pending wks which are yet to download or install the update. </t>
    </r>
    <r>
      <rPr>
        <b/>
        <sz val="10"/>
        <color rgb="FF000000"/>
        <rFont val="Arial"/>
        <family val="2"/>
      </rPr>
      <t xml:space="preserve">Next update 22/09 18:30
</t>
    </r>
    <r>
      <rPr>
        <sz val="10"/>
        <color rgb="FF000000"/>
        <rFont val="Arial"/>
        <family val="2"/>
      </rPr>
      <t xml:space="preserve">
20/09 
09:40 Microsoft have confirmed they cannot provide exception on the workstation patching.
Teams continue to upgrade the workstations in batches as agreed. The 128 stores upgrade was initiated overnight and almost 300+ workstations have received the update and are now in 22H2 version.Rest of the stores upgrade will be implemented as per plan tomorrow night.  </t>
    </r>
    <r>
      <rPr>
        <b/>
        <sz val="10"/>
        <color rgb="FF000000"/>
        <rFont val="Arial"/>
        <family val="2"/>
      </rPr>
      <t xml:space="preserve">Next Update: 22/09/2025 @ 09:30
</t>
    </r>
    <r>
      <rPr>
        <sz val="10"/>
        <color rgb="FF000000"/>
        <rFont val="Arial"/>
        <family val="2"/>
      </rPr>
      <t>19:00: 
Upgrade of workstation in progress now to 22H2 version  for 5 devcies each in 6 stores today (Stores with no working workstations for teams and outlook have been picked)  
Remaining workstations in 128 stores with all devices in lower version of 22H2 to be upgraded tonight 
And rest of the stores where we have workstations to be upgraded, to be planned on sunday night
Upgrades of selective workstations are in progress as per plan.
Team will work on tonights planned upgrade post store closure hours. Next update: 09:30 20 Sep
14:30 
Below plan is agreed with the retail business
Roll out to 6 critical stores( out of 128 priority stores ) with 5 workstations each - during business hours
Roll out to remaining 128 stores - After 9 , post store business hours
Roll out to other stores in estate - on Sunday 21st Night
Stores Infra team to validate the applications and printers post the build upgrade is successful todayy
In the meanwhile , Microsoft joined the call at around 13:40 and will confirm internally if the rollback on the advisory is possible.
MIM Call is closed as of now. Next Update: 19/09/2025 @ 17:00
13:50 Still waiting for agreement with Retail business and Andy Nielsen
13:15 Installation on 1 single store went through successfully and the issues with MS Outlook , Teams , Open access got resolved. Teams planning on an approach to roll out the fix 
11:18
Microsoft has not joined the call , but there is a theory that Microsoft might not agree for a rollback or to exclude M&amp;S workstations from this specific patch. The patch upgrade is Ongoing on 1 workstation as of now and expected to complete within next 1 hour. Currently we have 128 stores which have- build version older than 22H2 which are on priority. Teams are working on a plan to patch these devices on priority. Next Update: 19/09/2025 @ 12:30
09:35 
We have identified total 1177 devices in the M&amp;S estate which has the affected build version v1903 and the current list of impacted devices could grow ( currently around 700+) . Team have raised a MS SEV-A case to understand if M&amp;S can be temporarily excluded for the security updates. Our stores team are looking to determine feasibility of updating impacted devices. There is also a hypothesis that devices under v22H2 could be affected due to this issue and teams are working towards determining the affected devices. Next Update: 19/09/2025 @ 11:00
08:30 - As per initial investigations , Microsoft is removing support for the Key Derivation Function version 1 (KDFv1) algorithm used for the authentication of Microsoft Entra joined or Microsoft Entra hybrid joined devices in builds of Windows released before July 2021. Engineering teams are verifying logs from the affected colleagues and engineers are looking at potential resolution which may be via Microsoft as it is believed it is potentially linked to a Microsoft update last night. Next Update: 19/09/2025 @ 09:30
07:05 - AD team has identified a Microsoft related change and discussions are ongoing on the MIM</t>
    </r>
  </si>
  <si>
    <t>Stores Infra/AD</t>
  </si>
  <si>
    <t>CHG3630</t>
  </si>
  <si>
    <t>INC348</t>
  </si>
  <si>
    <t>To enable resiliency for the in stores customer sparks offers network traffic</t>
  </si>
  <si>
    <t>Loyalty &amp; FS Bank</t>
  </si>
  <si>
    <t>To enable the store sparks offers network by Swindon additionally to enable resiliency. Below is potential impact if not addressed and when Stockley path is having issues.
Colleagues will intermittently be faced with Sparks offline errors on the checkouts when a customer presents their Sparks card for offer redemption
• Online Sparks offers are not impacted
• Issue is intermittent &amp; so not all Spark transactions are dropping to offline
• If Sparks is offline at the till point, the Offline process should kick in- what this means is that any live Sparks offer, with a trigger UPC in the customers basket will receive the discount as the promotion dictates. In instances where this statement MIGHT NOT be true the colleagues are being told to price correct, but these should be the exception.</t>
  </si>
  <si>
    <r>
      <t xml:space="preserve">29/09 - Network team has been advised that a change needs to be raised to reinstate Swindon into production through an agreed window with Laura Whittle (Retail Service lead) probably after closure hours. Next update at 17:00, 30/09.
26/09
The configuration issue is fixed, however, to renistate Swindon, a 15mins will be planned in agreement with Retail teams on Monday after store closure hours. </t>
    </r>
    <r>
      <rPr>
        <b/>
        <sz val="10"/>
        <color rgb="FF000000"/>
        <rFont val="Aptos Narrow"/>
        <family val="2"/>
        <scheme val="minor"/>
      </rPr>
      <t>Next update on 29/09. 17:00</t>
    </r>
    <r>
      <rPr>
        <sz val="10"/>
        <color rgb="FF000000"/>
        <rFont val="Aptos Narrow"/>
        <family val="2"/>
        <scheme val="minor"/>
      </rPr>
      <t xml:space="preserve">
25/09 
Network team updated that they have identified the problem and this was due to wrong configuration (mismatch in source and destination), they have corrected it now. For resiliency part they need to enable Swindon and make it work, for that they need to get the proper window from retail team. Next update at 26/09 17:00
23/09 
16:00 - The policy in the firewall needs to be enabled before we can enable Swindon, Network team to work on the plan for this and take it via change. Next update at 25/09 17:00
22/09
18:00 - Network team to work on identifying the underlying issue for failures in Swindon path.Next Update at 23/09 @16:00
09:15 - It has been agreed with Network team to investigate and enable resiliency with Swindon route as part of the work around for INC341 (P2) - Direct all store sparks offer network by Stockley. [Next update at 17:00, 19/09]</t>
    </r>
  </si>
  <si>
    <t>INC349</t>
  </si>
  <si>
    <t>Removal of On-Prem VMs for 6 offshore user</t>
  </si>
  <si>
    <t>Team from offshore will not be able to monitor the critical overnight Day-1, BW extractor jobs as part of Hyper care</t>
  </si>
  <si>
    <t>26/09 - The configuration issue is fixed, however, to renistate Swindon, a 15mins will be planned in agreement with Retail teams on Monday after store closure hours. Next update on 29/09. 17:00
25/09 
Network team updated that they have identified the problem and this was due to wrong configuration (mismatch in source and destination), they have corrected it now. For resiliency part they need to enable Swindon and make it work, for that they need to get the proper window from retail team. Next update at 26/09 17:00
23/09 
16:00 - The policy in the firewall needs to be enabled before we can enable Swindon, Network team to work on the plan for this and take it via change. Next update at 25/09 17:00
22/09
18:00 - Network team to work on identifying the underlying issue for failures in Swindon path.Next Update at 23/09 @16:00
09:15 - It has been agreed with Network team to investigate and enable resiliency with Swindon route as part of the work around for INC341 (P2) - Direct all store sparks offer network by Stockley. [Next update at 17:00, 19/09]</t>
  </si>
  <si>
    <t>AD</t>
  </si>
  <si>
    <t>INC350</t>
  </si>
  <si>
    <t>INC000090922423</t>
  </si>
  <si>
    <t>Delay in GMOR reporting</t>
  </si>
  <si>
    <t>GMOR - User self-serviced &amp; BO reports, SSI systems do not currently have the latest sales data.</t>
  </si>
  <si>
    <r>
      <t xml:space="preserve">22/09 - Incident resolved. No issues identified in the last 24 hours and all reporting has started/scheduled as it should. 
16:37 - All GMOR jobs and any jobs reliant on GMOR data upstream/downstream have now been processed. This incident will now be placed under monitoring until 22/09  to ensure there are no further issues through the night and GMOR reporting starts as normal tomorrow. </t>
    </r>
    <r>
      <rPr>
        <b/>
        <sz val="10"/>
        <color rgb="FF000000"/>
        <rFont val="Arial"/>
        <family val="2"/>
      </rPr>
      <t xml:space="preserve">Next update at 22/09 10:00
</t>
    </r>
    <r>
      <rPr>
        <sz val="10"/>
        <color rgb="FF000000"/>
        <rFont val="Arial"/>
        <family val="2"/>
      </rPr>
      <t xml:space="preserve">16:12 - As of 16:12, everything looks to be processing as it should. Latest update due at 5pm where we will be looking to put this MI to 'Being Monitored'
14:51 - 
GMOR Sales job completed successfully. O9 and BEAM sales jobs completed successfully. SSI Sales jobs in progress.Next update :17:00
13:30 
• A full restart of both the Database and Application servers was successfully completed by the vendor. All validation checks have passed. All delayed reporting jobs are now being restarted in a controlled manner. These jobs will be actively monitored through to completion to ensure stability and data integrity.
 - GMOR reporting jobs restarted at 12:35, with a 4-hour completion window.
- POSDTA jobs scheduled to start at 13:30.
- O9 feeds will be prioritised immediately after GMOR completion.
 •Users should start to see updated sales figures by 16:30 today to prepare for Monday trading reporting. Next update :17:00
11:30 The SAP Vendor was still seeing issues with connectivity, so they recommended carrying out a full Database and Application restart. Database restart completed in 90 minutes ( @11:00). Health checks for the Database server in progress. Application restart is in progress. Expected to complete by 12:00. Once system is healthy, reporting jobs can recommence. 
There is no impact to any jobs that require POSDTA Server upstream or downstream as they have been paused until the POSDTA server is back online and healthy. next update : 13:30
09:30 SAP POSDTA seems to be down intermittently from 6 AM and SAP vendor is involved in the recovery. One of the application servers is up now and SAP is working on bringing the other application server up. In the mean time , Teams are working on the recovery of the other independent jobs. GMOR flow to other downstream systems will start post recovery  of the SRP POSDTA system . next update : 11:30
08:06 As per initial investigation , SAP POSDTA system is down and SAP vendor is working on the same [ Case 76960/2025 (P1) - SRPMNS || System down ] . No ETA from them on the recovery. next update : 09:30 
08:00 Ecomm sales job was in hung state. Teams are in recovery state with the Basis teams do not have any ETA. </t>
    </r>
  </si>
  <si>
    <t>SAP Vendor</t>
  </si>
  <si>
    <t>KrishnaPrasad R</t>
  </si>
  <si>
    <t>INC351</t>
  </si>
  <si>
    <t>INC000090923129</t>
  </si>
  <si>
    <t>Ecomm Application team and Infra DB team unable to execute any database queries in EComm Database</t>
  </si>
  <si>
    <t>No impact to Ecomm application jobs currently , but could impact the overnight jobs</t>
  </si>
  <si>
    <t xml:space="preserve">22/09 09:55 On further investigation , DB team identified TSM Management Class used for logs movement from local server to TSM has been changed to New TSM server which was not informed to DB team. No alerting available as well.
Temporary fix was applied yesterday. For permanent fix, TSM management class has to be updated in DB server and it requires a database bounce. Saravanan to work with Ecomm application team ( Rajasekar Subramanian ) for a outage to perform the database restart.
16:25 - DB2 team stopped secondary server log shipping. Post deactivating, they were able to access the primary and the DB2 commands are getting executed. DB2 team to investigate on the cause of the issue and raise IBM vendor case if needed. Next update at 22/09 17:00 POC (Saravanan Chennakesavan from DB2 team) ,
16:19 - Linux team confirmed that OS health checks are good and no abnormalities reported.
15:50 - Linux team is being involved to check on the server status from their end. </t>
  </si>
  <si>
    <t>DB2 team</t>
  </si>
  <si>
    <t>INC352</t>
  </si>
  <si>
    <t xml:space="preserve">INC000090923531 </t>
  </si>
  <si>
    <t>No GRs flowing to GIST for Hemel depot</t>
  </si>
  <si>
    <t>Foods</t>
  </si>
  <si>
    <t xml:space="preserve">Hemel is currently not receiving goods receipt messages from ASO, therefore, trailer movement is impacted.  As per standard business continity, Hemel has gone to backup allocation. 
Note: There has been no impact to any trailer shipment as they are in backup allocation. Risk to allocation accuracy if the issue is not resolved.  </t>
  </si>
  <si>
    <t>23/09 - No issues reported overnight and the network device status have remained stable. Permanent fix to replace the faulty PDU is being planned via the Foods leadership. Further lessons learnt of efficient handling of alerts and amending the Distribution list for GIST.
22/09
18:15 - GIST local engineer has successfully moved the network devices to a healthy power supply which has now brough back the network switches &amp; routers by 18:02. We have now confirmed that all the backlog messages have processed to and from GIST and we are back to BAU. Permanent fix to replace the faulty power supply involves cost and this needs to be picked up by Foods leadership to confirm the ownership between GIST and M&amp;S. The incident will be monitored to ensure stability.
Next update at 13:00, 23/09.
17:55 - GIST onsite engineers (electricians) are currently working to connect the network devices to a healthy power supply - taking longer than expected abiding the Health &amp; Safety regulations. In parallel, our network team have engaged RIT to replace the faulty PDU (power distribution unit) and are awaiting on the next steps a.k.a the cost, date &amp; time - this needs to be owned by Foods leadership, discussions will progress once we have restored services. Next update at 19:00
17:30 - GIST is currently trying to connect the affected network devices to a healthy PDU (power distribution unit) to restore services tactically. We still need to repair the faulty PDU to ensure resiliency. Network team are engaging RIT (Retail Implementation Team) to initiate the discussion. Next update at 18:00
16:20 - Further investigations revealed that the network switch specific to Hemel had gone down at 11:15. Network team had informed the GIST team notifying of the issue - we need clarity from GIST on the actions taken. GIST has now confirmed that the switch has lost power and therefore are engaging their local onsite engineer to investigate this and taken some mechanical actions. Next update at 17:30
15:33 - Integration team has investigated the issue and identified an issue with connectivity to Hemel. MIM is arranging a network resource to get this triaged. Next update at 16:30</t>
  </si>
  <si>
    <t>GIST</t>
  </si>
  <si>
    <t>INC353</t>
  </si>
  <si>
    <t>INC000090923498</t>
  </si>
  <si>
    <t>Stores unable to print DPD labels for ISF orders</t>
  </si>
  <si>
    <t>Store are unable to generate the label impacting packing of Instore Fulfilment orders. In total 1004 orders were impacted including 566 customer miss promised orders</t>
  </si>
  <si>
    <t>23/09
10:05 - No errors observed for DPD API calls, team confirmed API processing were looking good.As per 23/09, 09:25 am stats total of 1228 order packed using DPD. Confirmed with Hisham on incident closure. 
22/09
18:00 - From 18:05, we have continuously observed positive responses which means the labels are generating without any issues - 38 orders were packed by generating successful labels. While we await for DPD to confirm on service restoration and details around root cause, we have preconfigured alerting to notify of any further issues. This incident is now set to "being monitored" while we continue to monitor our backend database stats. Next update at 13:00, 23/09
17:07 - DPD API services are down impacting other customers including M&amp;S. DPD is currently working on restoring services. Next update at 18:00.</t>
  </si>
  <si>
    <t>DPD</t>
  </si>
  <si>
    <t>INC354</t>
  </si>
  <si>
    <t>Welham Supply Chain Office Wifi issues</t>
  </si>
  <si>
    <t xml:space="preserve">DC colleagues are unable to access the below applications only in the office areas: 
SAP                  STO raising
TMS                  Schedule uploads/ changes/ tracking
UI5                   Allocation settings
BO                   Tracking of stock
Power BI           Management information extraction
WMS JDA         Inventory checks
EDI track          Inbound Pos checks
PLM                   
JML                  Managing P accounts </t>
  </si>
  <si>
    <r>
      <t xml:space="preserve">24/09 - It has been agreed with the service assurance team and FH&amp;B leadership that this needs to be dealt as a recovery stream and not as an incident, therefore, the incident is being cancelled.
23.09 - We have been advised that the Network PM is allocated to this scenario and work is in progress to write the implementation plan before going to IDR - under FH&amp;B recovery workstrem. </t>
    </r>
    <r>
      <rPr>
        <b/>
        <sz val="10"/>
        <color rgb="FF000000"/>
        <rFont val="Aptos Narrow"/>
        <family val="2"/>
        <scheme val="minor"/>
      </rPr>
      <t xml:space="preserve">Next update at 17:00, 24/09
</t>
    </r>
    <r>
      <rPr>
        <sz val="10"/>
        <color rgb="FF000000"/>
        <rFont val="Aptos Narrow"/>
        <family val="2"/>
        <scheme val="minor"/>
      </rPr>
      <t>22/09
19:00 - Since the recovery of the Welham Green DC on 10th June, colleagues have experienced issues accessing the office Wi-Fi. As a result, several applications are currently inaccessible when connected via office Wi-Fi. This gap arose because the Wi-Fi element was not included in the recovery scope or planning, as it was not captured within the original requirements. We have therefore logged this as a P3 incident. To address it, we have committed to an expedited approach where necessary — including prioritised resourcing, fast-tracked approvals, and retro change if required.
Although this is a recovery-related incident, we are treating it as a one-off short-form insight to provide additional support. It also highlights the wider gap between service recovery, hypercare, and the transition back to BAU. This incident is a clear example of that challenge.</t>
    </r>
    <r>
      <rPr>
        <b/>
        <sz val="10"/>
        <color rgb="FF000000"/>
        <rFont val="Aptos Narrow"/>
        <family val="2"/>
        <scheme val="minor"/>
      </rPr>
      <t xml:space="preserve"> </t>
    </r>
    <r>
      <rPr>
        <sz val="10"/>
        <color rgb="FF000000"/>
        <rFont val="Aptos Narrow"/>
        <family val="2"/>
        <scheme val="minor"/>
      </rPr>
      <t>Next update at 17:00, 23/09</t>
    </r>
  </si>
  <si>
    <t>INC355</t>
  </si>
  <si>
    <t>INC000090916878</t>
  </si>
  <si>
    <t>Sales value mismatch between EDW and Baby BEAM where Baby BEAM is understated</t>
  </si>
  <si>
    <t xml:space="preserve">Finance </t>
  </si>
  <si>
    <t>This discrepancy is preventing the Finance team from accurately calculating the delta required for H1 journal postings and from presenting auditors with a defensible, validated view of sales and COGS for the half-year period due by 26th September.</t>
  </si>
  <si>
    <r>
      <t xml:space="preserve">26/09 - To support the reconciliation and journal posting process, Finance will reconcile based on downpayments to determine the accurate figures required for posting. MIM support will remain active throughout to ensure all data requests are addressed promptly and efficiently.
A follow-up call is scheduled for 30th September (HY reporting day) to align on next steps. The following key points have been agreed:
Controls Review: Confirm and document the controls currently in place, and define what “good” looks like going forward.
Pre-Incident Baseline: Identify and document the processes and controls that were in place prior to the incident. Analyse the gaps in controls pre and post incident.
Post-Incident Review (PIR): Conduct a PIR to address outstanding actions across all impacted areas. This will help ensure alignment and confidence across teams.
Recovery Roadmap: Finalize and confirm the Finance recovery roadmap to ensure readiness for H2. This plan must be signed off by the Finance Director (FD) and Recovery Lead. </t>
    </r>
    <r>
      <rPr>
        <b/>
        <sz val="10"/>
        <color rgb="FF000000"/>
        <rFont val="Aptos Narrow"/>
        <family val="2"/>
        <scheme val="minor"/>
      </rPr>
      <t>Next update at 15:00, 30/09.</t>
    </r>
    <r>
      <rPr>
        <sz val="10"/>
        <color rgb="FF000000"/>
        <rFont val="Aptos Narrow"/>
        <family val="2"/>
        <scheme val="minor"/>
      </rPr>
      <t xml:space="preserve">
25/09 - 
20:00 -  We have analysed a small sample size (5k orders) over multiple scenarios and dates and this analysis has so far shown that no orders are missing, no duplicates exist, and dispatch counts reconcile on sample dates. Minor differences exist in the treatment of dispatch dates (for example, in drop ship and split shipment cases), but these explain only small variances and are not material to the overall trend.
A reversal in cumulative variance between BabyBeam and EDW was observed by the end of August. Historically, BabyBeam reported higher figures, but EDW has since overtaken and maintained a growing lead. This shift is not explained by known factors such as order counts, duplicate handling, or dispatch logic, and may indicate deeper differences in how each system treats in-store fulfillment, site-level filtering, or returns.
Given that H1 cannot be fully reconciled, the recommendation is to close with the aligned order-level data and continue background analysis. Two key actions: 
Establish overall sales value for H1- Define and agree the sales figure that Finance needs in order to confidently close H1 reporting.
Confirm system of record for sales data- Determine which system (SAP or BabyBeam) should be treated as the authoritative source for accurate sales reporting, including for the Deloitte audit.
Forward-Looking Plan for H2:
For H2, the focus shifts to implementing robust reconciliation processes, defining ownership, and establishing a clear reporting source of truth. Weekly checks and early escalation of mismatches will help restore confidence and ensure reporting integrity through the golden quarter.</t>
    </r>
    <r>
      <rPr>
        <b/>
        <sz val="10"/>
        <color rgb="FF000000"/>
        <rFont val="Aptos Narrow"/>
        <family val="2"/>
        <scheme val="minor"/>
      </rPr>
      <t xml:space="preserve"> 
Next update at 15:00, 26/09
</t>
    </r>
    <r>
      <rPr>
        <sz val="10"/>
        <color rgb="FF000000"/>
        <rFont val="Aptos Narrow"/>
        <family val="2"/>
        <scheme val="minor"/>
      </rPr>
      <t xml:space="preserve">17:30 - We have analysed a small sample size (5k orders) over multiple scenarios and dates and this analysis has so far shown that no orders are missing, no duplicates exist, and dispatch counts reconcile on sample dates. Minor differences exist in the treatment of dispatch dates (for example, in drop ship and split shipment cases), but these explain only small variances and are not material to the overall trend.
The main concern is a sudden reversal observed at the end of August, where the cumulative variance between BabyBeam and EDW flipped direction. Historically, BabyBeam was consistently higher and EDW was catching up, but from that point onwards EDW has remained higher, and the gap has continued to grow. This pattern cannot be explained by the checks performed so far, including order counts, duplicate analysis, and known dispatch-date variances.
The current working hypotheses are differences in the treatment of in-store fulfillment, possible site-level filtering within EDW, and the way Baby Beam processes returns. We are waiting on the analysis to reconvene and take a call. The call is ongoing and will establish the next steps after the call completed.
</t>
    </r>
    <r>
      <rPr>
        <b/>
        <sz val="10"/>
        <color rgb="FF000000"/>
        <rFont val="Aptos Narrow"/>
        <family val="2"/>
        <scheme val="minor"/>
      </rPr>
      <t xml:space="preserve">Next update at 25/09, 20:00
</t>
    </r>
    <r>
      <rPr>
        <sz val="10"/>
        <color rgb="FF000000"/>
        <rFont val="Aptos Narrow"/>
        <family val="2"/>
        <scheme val="minor"/>
      </rPr>
      <t xml:space="preserve">11:00 - Following the 10am call, 2 critical actions are currently being progressed - 
FInance business to reconcile the sales to cash data for Period 6 - order level to confirm the variance (if any)
Inconsistencies between the BabyBEAM dashboard and manual extracts have been identified, attributed to filter logic differences. Team are currently validating the difference in logic to prove the data accuracy in BB.
Another call will be scheduled in the next couple of hours to conclude the above actions and agree on which systems hold the accurate data for the finance business to complete the H1 journal posting.
</t>
    </r>
    <r>
      <rPr>
        <b/>
        <sz val="10"/>
        <color rgb="FF000000"/>
        <rFont val="Aptos Narrow"/>
        <family val="2"/>
        <scheme val="minor"/>
      </rPr>
      <t xml:space="preserve">Next update at 18:00, 25/09 .
</t>
    </r>
    <r>
      <rPr>
        <sz val="10"/>
        <color rgb="FF000000"/>
        <rFont val="Aptos Narrow"/>
        <family val="2"/>
        <scheme val="minor"/>
      </rPr>
      <t xml:space="preserve">24/09 - Following multiple Major Incident Management (MIM) calls, a £12M variance in the P1–P5 sales-to-cash reconciliation has been traced primarily to refunds not posted before August 3rd. The Finance business team is planning to repost these refunds, which may reduce the variance.
However, the core issue remains unresolved: discrepancies in sales dispatch data between SAP and BabyBEAM. Additionally, inconsistencies between the BabyBEAM dashboard and manual extracts have been identified, attributed to filter logic differences. Updates are in progress to align the dashboard with the correct logic.
A separate workstream is also validating net sales values for orders involving promotions and discounts, comparing SAP and BabyBEAM data for periods with high promotional activity. A catch up call is scheduled at 10:00 to discuss the further updates.
Note: the priority will be increased to P1 after evaluating the progress of the actions tomorrow morning
</t>
    </r>
    <r>
      <rPr>
        <b/>
        <sz val="10"/>
        <color rgb="FF000000"/>
        <rFont val="Aptos Narrow"/>
        <family val="2"/>
        <scheme val="minor"/>
      </rPr>
      <t>Next update at 11:00, 25/09</t>
    </r>
    <r>
      <rPr>
        <sz val="10"/>
        <color rgb="FF000000"/>
        <rFont val="Aptos Narrow"/>
        <family val="2"/>
        <scheme val="minor"/>
      </rPr>
      <t xml:space="preserve"> to get a collated view of the state of play unless there are significant changes to the status of the issue as this involves date recon
23/09: We have been using Baby BEAM as the source of truth for Online Dispatches in FH&amp;B, due to missing Sales (for the first few weeks) and Returns (for 45 days) for orders placed before the SAP cutover. Now, significant discrepancies have emerged between Baby BEAM and SAP data, leaving us unable to determine the correct cumulative sales value in SAP for Online FH&amp;B. As a result, we cannot confidently demonstrate to auditors that our reported sales and COGS values for the half-year are accurate.
Current Findings
Order-level analysis shows no evidence of missing dispatches in either system. Where daily dispatches do not match, the dispatch can usually be found on a different day in SAP (Vivianne Stein is investigating this).
</t>
    </r>
    <r>
      <rPr>
        <b/>
        <sz val="10"/>
        <color rgb="FF000000"/>
        <rFont val="Aptos Narrow"/>
        <family val="2"/>
        <scheme val="minor"/>
      </rPr>
      <t>Cumulative Dispatch Sales Value:</t>
    </r>
    <r>
      <rPr>
        <sz val="10"/>
        <color rgb="FF000000"/>
        <rFont val="Aptos Narrow"/>
        <family val="2"/>
        <scheme val="minor"/>
      </rPr>
      <t xml:space="preserve"> SAP now consistently reports a significantly higher value than BabyBEAM (difference of ~10M dispatches).
Returns Value: Since 6th September, SAP returns are significantly higher than BabyBEAM, which is unexpected.
</t>
    </r>
    <r>
      <rPr>
        <b/>
        <sz val="10"/>
        <color rgb="FF000000"/>
        <rFont val="Aptos Narrow"/>
        <family val="2"/>
        <scheme val="minor"/>
      </rPr>
      <t xml:space="preserve">Required Outcome
</t>
    </r>
    <r>
      <rPr>
        <sz val="10"/>
        <color rgb="FF000000"/>
        <rFont val="Aptos Narrow"/>
        <family val="2"/>
        <scheme val="minor"/>
      </rPr>
      <t xml:space="preserve">We need to establish and prove the correct cumulative dispatch sales and volume numbers to ensure accurate half-year sales and COGS reporting.
</t>
    </r>
    <r>
      <rPr>
        <b/>
        <sz val="10"/>
        <color rgb="FF000000"/>
        <rFont val="Aptos Narrow"/>
        <family val="2"/>
        <scheme val="minor"/>
      </rPr>
      <t xml:space="preserve">Next Steps
</t>
    </r>
    <r>
      <rPr>
        <sz val="10"/>
        <color rgb="FF000000"/>
        <rFont val="Aptos Narrow"/>
        <family val="2"/>
        <scheme val="minor"/>
      </rPr>
      <t xml:space="preserve">A reconciliation across SAP, BabyBEAM, and the Order Management System (OMS) has been agreed.
A call is scheduled for tomorrow at 09:00 to discuss findings and next actions. </t>
    </r>
    <r>
      <rPr>
        <b/>
        <sz val="10"/>
        <color rgb="FF000000"/>
        <rFont val="Aptos Narrow"/>
        <family val="2"/>
        <scheme val="minor"/>
      </rPr>
      <t>Next update at 17:00, 24/09</t>
    </r>
  </si>
  <si>
    <t>Baby Beam</t>
  </si>
  <si>
    <t>PawanKumar Manjunathan</t>
  </si>
  <si>
    <t>INC356</t>
  </si>
  <si>
    <t>INC000090924862</t>
  </si>
  <si>
    <t>Ollerton DC colleagues are unable to print labels across the site.</t>
  </si>
  <si>
    <t>Colleagues are unable to pack impacting ecomm order despatches &amp; online refund process. There is no impact to today's planned despatch… Final impact : 2.7k packing capability loss &amp; a productivity loss of 18hrs18mins</t>
  </si>
  <si>
    <t xml:space="preserve">24/09:
09:10 - Ollerton DC colleagues confirmed that there were no further label printing issues observed since 14:40, 23/09 and the overnight monitoring also confirmed that the temp file space also have remained within its threshold.
23/09: 
18:18 - Following the extensive monitoring for the last couple of hours, the temp file has remained within its threshold and the site has been able to print labels since 14:40. The preconfigured script to monitor the file system capacity to trigger an alert in the event of threshold breach has been validated and continues to run every 1 hour to highlight any future issues until the SCOM (monitoring tool) is recovered.
 Open actions :
Investigate further to understand if the temp space was getting cleared automatically as expected to identify the root cause.  
Next update: 10:00, 24/09
15:00 The site has confirmed that the label printing is working as expected since 14:40. The incident is kept under monitoring.  Hypercare has been agreed to monitor the stability of the service for every 15 mins for next 2 hours. Next update: 18:00, 23/09
RCA: The temp space which stores the logs in filesystem was full and it was cleared to restore the services. 
 Open actions :
 Script has been enabled to monitor the file system capacity and alert the Linux team via email. The script runs every 30 mins however the temp file systems was cleared around 14:00 when the issue was reported at 13:40. Feasibility of reconfiguring the script in being explored.
Investigate further to understand if the temp space was getting cleared automatically as expected to identify the root cause. 
14:40 Following the test print initiated from WMS backend, the label has physically printed at the site. We have asked the site to resume print pack labels from Ops as a test to check if the issue is restored.
14:26 WMS team identified a capacity issue with the temp file system (stores logs) impacting the execution of the Control M job resposible for label printing. WMS team had cleared the logs and allowed more space in the temp file following which the control M job is running its cycles as expected. However, the issue continue to exist - we are triaging further with an impacted printer.
Further investigations underway </t>
  </si>
  <si>
    <t>INC357</t>
  </si>
  <si>
    <t>5 Apple Green stores -Dunshaughlin, Cavan, Tramore, Julianstown,  Balbriggan  unble to receive deliveries, perform waste operations</t>
  </si>
  <si>
    <t>Following the opening of these Apple Green stores - stores are unable to receive deliveries and perform waste operations thereby impacting the stock accuracy and Relex allocations.</t>
  </si>
  <si>
    <r>
      <t xml:space="preserve">24/09 - 
14:10 - We have received confirmation from stores that they are able to receive deliveries &amp; perform waste operations. There are residual issues with price file config - that needs to be dealt as a separate incident.
13:40 - 2 Stores confirmed all okay (Cavan &amp; Dunshaughlin), Simple count, Stock enquiry works fine and can connect Honeywell to MTP and can record and reduce waste fine. 3 more stores (Tramore, Julianstown,  Balbriggan) will be tested by RIT engineers when in store. </t>
    </r>
    <r>
      <rPr>
        <b/>
        <sz val="10"/>
        <color rgb="FF000000"/>
        <rFont val="Aptos Narrow"/>
        <family val="2"/>
        <scheme val="minor"/>
      </rPr>
      <t>Next update at 24/09, 17:00</t>
    </r>
    <r>
      <rPr>
        <sz val="10"/>
        <color rgb="FF000000"/>
        <rFont val="Aptos Narrow"/>
        <family val="2"/>
        <scheme val="minor"/>
      </rPr>
      <t xml:space="preserve">
10:00 - Changes done and Valli did remote testing overnight one store was ok and one wasnt.. Valli has asked AG franchise team to check that today in store physically and let her know. Next update at 17:00, 24/09
23/09 -
21:00 - Network team along with juniper have added the store subnets for Apple Green stores to the Juniper SRX perimeter routers. Remote checks confirmed one store is working as expected, as the stores are currently closed, further validations will be performed tomorrow morning. Retro change details sent to Change Mgmt team to raise a change to document the activity. Next update at 12:00, 24/09.
18:00 - Following network investigations, it was confirmed that the  new store subnets were not added in the new juniper SRX perimeter routers. This will now be performed and a retro change will be raised. Nextupdate at 21:00, 23/09</t>
    </r>
  </si>
  <si>
    <t>INC358</t>
  </si>
  <si>
    <t>INC000090927920 &amp; INC000090927927</t>
  </si>
  <si>
    <t>SIGHT(typically used for exportability) Application went unresponsive</t>
  </si>
  <si>
    <t xml:space="preserve">SIGHT dashboards not functional, all screens. Affecting multiple users. Required for movement of all Food to Northern Ireland and Republic of Ireland stores from GB.
No impact to suppliers, impact to DC users. Application is accessible but specific functionality (sorting) within the application is impacted and becomes unresponsive. 
</t>
  </si>
  <si>
    <r>
      <t xml:space="preserve">26/09 - Confirmed with Lisy, no further issues reported and the incident can be resolved.
25/09
13:33 - Sight Mongo DB was under capacity constraint during the issue window and its resolved by capacity uplift. Retro change to be raised by the team for this and Incident kept under monitoring till 26/09. </t>
    </r>
    <r>
      <rPr>
        <b/>
        <sz val="10"/>
        <color rgb="FF000000"/>
        <rFont val="Aptos Narrow"/>
        <family val="2"/>
        <scheme val="minor"/>
      </rPr>
      <t xml:space="preserve">Next update at 26/09, 14:00
</t>
    </r>
    <r>
      <rPr>
        <sz val="10"/>
        <color rgb="FF000000"/>
        <rFont val="Aptos Narrow"/>
        <family val="2"/>
        <scheme val="minor"/>
      </rPr>
      <t xml:space="preserve">13:00 - Foods Service lead has confirmed that the capacity remediation is completed and services have been restored. We are awaiting further details on the time of restoration and actions taken to resolve the issue to raise a retro change. Next update at 13:30. 
12:55 - Foods Cloud ops team is working on this. Capacity remediation is required and teams are working on it. </t>
    </r>
  </si>
  <si>
    <t>Foods Cloud ops team</t>
  </si>
  <si>
    <t>Retro change to be raised</t>
  </si>
  <si>
    <t>INC359</t>
  </si>
  <si>
    <t>INC000090928285</t>
  </si>
  <si>
    <t>High utilisation of VRF1 network link in Swindon</t>
  </si>
  <si>
    <t>Potential impact to all data replication and Backups happening in TSM</t>
  </si>
  <si>
    <r>
      <t xml:space="preserve">29/09: The issue reoccurred again today around 9:00, The following actions were agreed to alleviate  the issue. 
1. Backup Frequency Optimization -Currently, backups are scheduled every 3 hours between 18:00 and 06:00. We propose reducing this interval to trigger backups every hour, ensuring the load remains balanced while improving backup frequency.
2. Client / Server Location Correction- Some clients, which were originally intended to be hosted in Swindon, were rebuilt in Stockley Park as part of recovery process by Fenix. These need to be moved back to Swindon to reduce VRF1 utilization. The change CHG3482has been rejected, team is working on new implementation plan. 
3. TSM Server Performance -We have observed an increased number of read requests from the TSM server, likely related to deduplication and data expiration processes. As a corrective measure, we plan to disable deduplication on the TSM server, as it may be contributing to performance degradation. (Updated IBM PMR Ticket with the same Query)
4.Session Optimization for Backups -Few Backups are currently running with a high number of sessions likely more than 10 sessions. We are identifying client nodes exceeding 10 sessions threshold and will adjust session configurations accordingly to optimize performance.
5.Database Backup Verification -Coordination is needed with the DB and SAP teams to ensure that all database backups are consistently configured to run with 10 sessions.
6.Network Bandwidth Enhancement -The network team to assess the feasibility of upgrading the current 10 Gbps bandwidth to 20 Gbps, which would improve data transfer speeds and overall system performance.Next update at 16:00, 30/09
26/09 
09:30 Post our discussions on internal calls, change CHG3482 is planned to move some servers from SP to Swindon to have a quick fix. Still Network team is working on fixing the issue. </t>
    </r>
    <r>
      <rPr>
        <b/>
        <sz val="10"/>
        <color rgb="FF000000"/>
        <rFont val="Aptos Narrow"/>
        <family val="2"/>
        <scheme val="minor"/>
      </rPr>
      <t xml:space="preserve">Next update at 16:00, 29/09
</t>
    </r>
    <r>
      <rPr>
        <sz val="10"/>
        <color rgb="FF000000"/>
        <rFont val="Aptos Narrow"/>
        <family val="2"/>
        <scheme val="minor"/>
      </rPr>
      <t xml:space="preserve">06:00 AM - No new issues reported till now. TSM backups running without issues till now, Network links still being monitored.
25/09
21:00 - The TSM scheduled backups have started as expected while we monitor the utilisation on the network links. Next update at 12:00, 26/09
17:00 After bringing up the 2 prod servers in Prologis, team monitored the utilization and no spikes observed, utilization remains at &lt;5%. Network team has planned to bring up remaining 2 non-prod servers up after 6 PM BST and NOC team will be monitoring the utilizations and check interface status. Scheduled backups will start from 9 PM to 1 AM BST. </t>
    </r>
    <r>
      <rPr>
        <b/>
        <sz val="10"/>
        <color rgb="FF000000"/>
        <rFont val="Aptos Narrow"/>
        <family val="2"/>
        <scheme val="minor"/>
      </rPr>
      <t xml:space="preserve">[Next update at 25/09, 21:00]
</t>
    </r>
    <r>
      <rPr>
        <sz val="10"/>
        <color rgb="FF000000"/>
        <rFont val="Aptos Narrow"/>
        <family val="2"/>
        <scheme val="minor"/>
      </rPr>
      <t xml:space="preserve">16:00: To identify what is causing the high utilisation, teams are in progress of bringing up replications, and TSM servers one by one in Prologis park and swindon. There 2 pros servers in Swindon and 2 in Prologis park. Next update:  25/09, 18:00
15:00: We are observing high utilisation of VRF1 swindon network link from 12:00,  this link is used majorly for TSM related traffic.To reduce the load on the network link both replication and 6 TSM(2 prod and 2 non prod in SW and 2 prod in Prologis) servers were brought down at 12:43 and 13:30. Following this the utilisation dropped to 1%.  </t>
    </r>
  </si>
  <si>
    <t>Networks</t>
  </si>
  <si>
    <t>INC360</t>
  </si>
  <si>
    <t>M&amp;S colleagues unable to access the https://cs.marksandspencer.com/ through Zscaler SRAS</t>
  </si>
  <si>
    <t>CS (Click and collect at stores), FH&amp;B Collegues are unable to manage C&amp;C operations in the website from M&amp;S device.</t>
  </si>
  <si>
    <r>
      <t xml:space="preserve">29/09: Richmond Gungon is facing a challenge in identify the Product owner who maintains the site to fix this issue further. </t>
    </r>
    <r>
      <rPr>
        <b/>
        <sz val="10"/>
        <color rgb="FF000000"/>
        <rFont val="Aptos Narrow"/>
        <family val="2"/>
        <scheme val="minor"/>
      </rPr>
      <t xml:space="preserve"> Next update at 30/09, 17:00</t>
    </r>
    <r>
      <rPr>
        <sz val="11"/>
        <color theme="1"/>
        <rFont val="Aptos Narrow"/>
        <family val="2"/>
        <scheme val="minor"/>
      </rPr>
      <t xml:space="preserve">
26/09 - After adding the URLs to the ZIA firewall, colleagues can access from M&amp;S network however not on non M&amp;S Network. Further work is required with the C&amp;C stores PM to agree on next steps. </t>
    </r>
    <r>
      <rPr>
        <b/>
        <sz val="10"/>
        <color rgb="FF000000"/>
        <rFont val="Aptos Narrow"/>
        <scheme val="minor"/>
      </rPr>
      <t xml:space="preserve">Next update at 29/09, 17:00
</t>
    </r>
    <r>
      <rPr>
        <sz val="11"/>
        <color theme="1"/>
        <rFont val="Aptos Narrow"/>
        <family val="2"/>
        <scheme val="minor"/>
      </rPr>
      <t>25/09
17:47 - Zscaler team added the URL to ZIA firewall setup to bypass ZPA checks. Awaiting validation status from colleagues to resolve the incicent. Retro change email sent to Change team Next update at 26/09, 18:30.
17:30 - As part of the Zscaler SRAS Go live, this URL was missed in the discovery which caused the issue. Therefore, the Zscaler team will now Add the URL to ZIA firewall setup to bypass ZPA checks. Next update at 26/09, 18:00.</t>
    </r>
  </si>
  <si>
    <t>CHG3067</t>
  </si>
  <si>
    <t>Zscaler team</t>
  </si>
  <si>
    <t>INC361</t>
  </si>
  <si>
    <t>INC000090929073</t>
  </si>
  <si>
    <t>Intermittent and increasing Payment refusal from WorldPay</t>
  </si>
  <si>
    <t>Online- ~10% of online order payments are being declined. As its intermittent, a retry could work.
In Stores ~12% of payments are being declined at the till point. As its intermittent, a retry could work and alternate payment.
Card payments are being intermittently declined (around 13%) at the stores and nearly 10% for online users leading to poor customer experience.
Straight declines are seen. Apple Pay and Card Payments wont work. Chip and Pin is impacted.</t>
  </si>
  <si>
    <r>
      <t xml:space="preserve">13:05 - Following a period of monitoring, service has remained at normal levels since restoration at 09:42. Investigations are underway from Worldline to identify the Root Cause. Post Incident Review to be scheduled week commencing 29/09. 
10:13 - Worldline have confirmed connectivity between them and Worldpay has been restored at 09:42 and services have been restored. Confirmed with teams that for last 10 mins we are at 0% failures. Incident kept under monitoring. </t>
    </r>
    <r>
      <rPr>
        <b/>
        <sz val="10"/>
        <color rgb="FF000000"/>
        <rFont val="Aptos Narrow"/>
        <family val="2"/>
        <scheme val="minor"/>
      </rPr>
      <t xml:space="preserve">Next Update at 26/09 14:00
</t>
    </r>
    <r>
      <rPr>
        <sz val="10"/>
        <color rgb="FF000000"/>
        <rFont val="Aptos Narrow"/>
        <family val="2"/>
        <scheme val="minor"/>
      </rPr>
      <t>09:30 - MIM call initiated. Worldline has identified the issue and they are working on the fix. Next update at 26/09 10:30</t>
    </r>
  </si>
  <si>
    <t>Wordline</t>
  </si>
  <si>
    <t>INC362</t>
  </si>
  <si>
    <t>Issues in accessing AVD VDI</t>
  </si>
  <si>
    <t xml:space="preserve">SAP Buy and Move team is unable to access/login the AVD, getting invalid credentails error, This is impacting the FFO and FCO flow monitoring and count confirmation. </t>
  </si>
  <si>
    <r>
      <t>11:15 - Issue didn't occur today and SAP team confirmed to resolve the incident. Wintel team updated that they have the regular scheduled activity across servers to disjoin and rejoin.
05:51 - SAP team confirmed they are able to access AVD, post the server restart and rejoining again to the  domain.Incident kept under monitoring and need to discuss on this issue in tomorrows daily infra call to have a permanent fix for this as wintel team mentioned that the server is moving out of domain automatically for past 3 days.</t>
    </r>
    <r>
      <rPr>
        <b/>
        <sz val="10"/>
        <color rgb="FF000000"/>
        <rFont val="Aptos Narrow"/>
        <family val="2"/>
        <scheme val="minor"/>
      </rPr>
      <t xml:space="preserve">Next update at 29/09 14;00
</t>
    </r>
    <r>
      <rPr>
        <sz val="10"/>
        <color rgb="FF000000"/>
        <rFont val="Aptos Narrow"/>
        <family val="2"/>
        <scheme val="minor"/>
      </rPr>
      <t xml:space="preserve">04:20 - Wintel team has been enaged and they noticed the server is out of domain, they tried rejoining the server to the domain but getting error message of "already existing in domain". Hence they are restarting the server and try for rejoining it in domain. </t>
    </r>
    <r>
      <rPr>
        <b/>
        <sz val="10"/>
        <color rgb="FF000000"/>
        <rFont val="Aptos Narrow"/>
        <family val="2"/>
        <scheme val="minor"/>
      </rPr>
      <t>Next update at 28/09 06:30</t>
    </r>
  </si>
  <si>
    <t>(Abitta) PCM team via teams</t>
  </si>
  <si>
    <t>INC363</t>
  </si>
  <si>
    <t xml:space="preserve">INC000090931529
 </t>
  </si>
  <si>
    <t>Ollerton - MQ Server services down</t>
  </si>
  <si>
    <t xml:space="preserve">1. Delay in sending ecomm message order flow and start of day stock position to Availability services. 
2. Potential impact to customer miss promise due to delay in sending ASNs from WMS to OMS. The relevant customer miss promise job has been suspended in OMS to avoid customer confusion 
3. There was no operational impact called out by the site - confirmed with the site. </t>
  </si>
  <si>
    <r>
      <t xml:space="preserve">29/09:
Integration team confirmed that there were no MQ pileups observed since 09:38, 28/09 and agreed to resolve the incident. 
</t>
    </r>
    <r>
      <rPr>
        <u/>
        <sz val="10"/>
        <color rgb="FF000000"/>
        <rFont val="Aptos Narrow"/>
        <family val="2"/>
        <scheme val="minor"/>
      </rPr>
      <t>Root Cause</t>
    </r>
    <r>
      <rPr>
        <sz val="10"/>
        <color rgb="FF000000"/>
        <rFont val="Aptos Narrow"/>
        <family val="2"/>
        <scheme val="minor"/>
      </rPr>
      <t>: Queue Manager went down, resulting in outage. Case raised with RedHat and awaiting further updates.
09:51 - WMS re-triggered the SOD file dated 27th Sep and Availability services team confirmed receiving the files at 09:38. Pending ASN's also processed from Mule to OMS and miss promise notification released to end users at 09:15. All services has been restored. Incident to be kept under monitoring till 29/09. 
Next update at 29/09 17:00
Initial Cause from Linux end: From cluster logs we could see that there was no failover happened midnight, only the MQ resource got restarted. For further root cause investigations RedHat case has been logged. Case ID: 04266000
09:00 - WMS is still in process of re-triggering the SOD file dated 27th Sep and to check with Availability services team if they have received it. 
OMS Team are currently validating the receipt of the ASNs before releasing the customer miss promise jobs 
Next update at 28/09 10:00
08:20 - Following the restart of MQ and Mule services, the flow of messages is back to normal since 07:20. However, there are two outstanding actions :
1. WMS to trigger the Start of day stock file through a control M job - In progress. ETA : 09:00
2. Around 2.2k ASNs are yet to be processed from Mule to OMS - once this is processed, the customer miss promise job can be released. ETA : 09:00
Next update at 28/09 09:00
07:30 - Post the restart of Mule and MQ services, and clearing all the MQ stray processes, audit queues, semaphores. Validations completed at 07:20 and no error messages seen so far. WMS team to handover the site back to Operations.</t>
    </r>
    <r>
      <rPr>
        <b/>
        <sz val="10"/>
        <color rgb="FF000000"/>
        <rFont val="Aptos Narrow"/>
        <family val="2"/>
        <scheme val="minor"/>
      </rPr>
      <t xml:space="preserve"> </t>
    </r>
    <r>
      <rPr>
        <sz val="10"/>
        <color rgb="FF000000"/>
        <rFont val="Aptos Narrow"/>
        <family val="2"/>
        <scheme val="minor"/>
      </rPr>
      <t>Next update at 28/09 08:30
06:39 WMS team have secured 15 mins outage, from 6:45 to 7:00 today for restart MULE and MQ instance, kill the existing process if any existing and purge the audit queue message/semaphores and start the queue manager to see if that fixes the issue. Next update at 28/09 07:30
06:00 - Server commands are not executing. Initial check shows cluster failover attempted automatically due to which queue manager went down and didn't start automatically. Middleware, WMS, Linux teams are involved for further investigations. Next update at 28/09 07:00</t>
    </r>
  </si>
  <si>
    <t>Middleware team</t>
  </si>
  <si>
    <t>(Surendaran Elangovan) Middleware team via teams</t>
  </si>
  <si>
    <t>INC364</t>
  </si>
  <si>
    <t>Control M services had not refreshed as expected this morning</t>
  </si>
  <si>
    <t xml:space="preserve">No impact apart from the 30 mins delay in loading the jobs in Control M. Validations across FH&amp;B and Foods warehouses, Foods, Finance &amp; Integration layers are GREEN.
</t>
  </si>
  <si>
    <r>
      <t xml:space="preserve">08:30 - Control M services were restarted followed by the manual load of the control M jobs by 07:58. We will monitor the Control M refresh for tomorrow morning before resolving the incident. 
Root cause &amp; Actions Required: 
The recurring issues with the Control-M service refresh is due to the interference from antivirus software — specifically, Microsoft Defender and CrowdStrike — both running in active mode. This configuration is consuming system resources and blocking the Control-M service from starting reliably.
Infra has recommended switching one of the antivirus solutions to passive mode to mitigate the issue. However, implementing this change will require a planned outage - Yet to be planned. - Risk to GQ.
As an interim check, MIM will be closely monitoring the Control M refresh to identify any issue and notify or engage stakeholders accordingly.
</t>
    </r>
    <r>
      <rPr>
        <b/>
        <sz val="10"/>
        <color rgb="FF000000"/>
        <rFont val="Aptos Narrow"/>
        <family val="2"/>
        <scheme val="minor"/>
      </rPr>
      <t xml:space="preserve">Next update: 30/09 08:00
</t>
    </r>
    <r>
      <rPr>
        <sz val="10"/>
        <color rgb="FF000000"/>
        <rFont val="Aptos Narrow"/>
        <family val="2"/>
        <scheme val="minor"/>
      </rPr>
      <t xml:space="preserve">08:04 - Control M services were restarted followed by the manual load of the control M jobs by 07:58. Validations are in progress across portfolios to avoid any impact
07:38 - Control M team is currently </t>
    </r>
  </si>
  <si>
    <t>Sathya M</t>
  </si>
  <si>
    <t>INC365</t>
  </si>
  <si>
    <t>INC000090919589</t>
  </si>
  <si>
    <t>Issue with Wifi performance and phone line in FH&amp;B Swindon DC</t>
  </si>
  <si>
    <t>Wifi Peformance- Higher volumes  expected for peak and strength of the signal in Phase 4/5 creates noticeable delays in trailer despatch process.
 Limited signal coverage doesn’t allow us to use all the bays and requires marshalling in advance creating space issues and slowing down process even more. 
Phone line issue- Colleagues are unable to communicate on the Mitel Phones across the warehouse, impacting site wide communication affecting operational managerial activities &amp; emergency comms related to safety hazards</t>
  </si>
  <si>
    <t xml:space="preserve"> 29/09: 19:00 Mitel has informed, London Mittel primary controller is down but all the traffic is going through secondary controller which is not the problem, Network team is troubleshooting with the loca site contacts provided by the Service Lead. Next update: 30/09 @14:00
14:54: Phone line issue - Mitel has advised the site to relog in again the on the phone, however the  issue continues to presist. 
Wifi Issue - Team is unable to monitor the AP on VX controller, further investigations underway. Next update: 19:00, 29/09/2025
Network resource is being engaged to investigate, The incident is open for almost 10 days now, if the issue is not fixed at the earliest it will be escalated to P2. Next update: 15:00, 29/09/2025</t>
  </si>
  <si>
    <t>Nandhakumar Sivalingam</t>
  </si>
  <si>
    <t>Portfolio Impacted</t>
  </si>
  <si>
    <t>RCA Details</t>
  </si>
  <si>
    <t>Alerting / Monitoring</t>
  </si>
  <si>
    <t xml:space="preserve">Alerting available preincident </t>
  </si>
  <si>
    <t xml:space="preserve">Alerting enabled post incident ? </t>
  </si>
  <si>
    <t>RCA Category-Upd</t>
  </si>
  <si>
    <t xml:space="preserve">The initial root cause is attributed to a change CHG682- 'Update CSP-RO header in production' had caused the issue. RCA to be determined </t>
  </si>
  <si>
    <t>Change Failure</t>
  </si>
  <si>
    <t>Root cause has be attributed to inadvertant miss in applying the conditional access policy when TRAS (Tactical Remote Access Solution) was made live as part of the change CHG633- Remote Access to MultiDestination server</t>
  </si>
  <si>
    <t>The initial root cause is attributed to the archive log file system reaching full capacity, which caused the Hemel WMS (Warehouse Management System) database to enter a hung state</t>
  </si>
  <si>
    <t>Yes (Temp Solution)</t>
  </si>
  <si>
    <t>Capacity (Lack of Alerting)</t>
  </si>
  <si>
    <t>The incident was caused by an unexpected Dev metadata job triggered during the restoration of a DNS group in the Dev environment, which had been non-functional since the cyber incident and was restored on 04/07, 19:00 This job initiated a re-tagging process due to missing scoring data, exhausting APIGEE rate limits. As a result, the Prod sync job failed, leading to missing homepage banners on mobile apps. The issue was initially misattributed to a business change (MC081), but later confirmed to be unrelated.</t>
  </si>
  <si>
    <t>Newness due to Recovery</t>
  </si>
  <si>
    <t>A bug in the FortiGate Firewall policy was blocking traffic to a Verifone IP address related to SSL verification. This caused transaction failures at impacted stores. As a workaround, the Network team, with Infosec approval, implemented a fix forward by bypassing SSL verification for the specific IP</t>
  </si>
  <si>
    <t>Firewall Stability</t>
  </si>
  <si>
    <t xml:space="preserve">The vCenter connectivity issue was caused by its IP being blocked by Windows Defender and it was unblocked to restore the services. </t>
  </si>
  <si>
    <t>Initial root cause attributed to an issue in one of MQ manager cluster.The actual root cause remain unknown</t>
  </si>
  <si>
    <t>Others</t>
  </si>
  <si>
    <t>The initial root cause is attributed to an issue in the Control-M job responsible for sending the WMS Start of Day (SOD) file to OMS. This issue is believed to be linked to the change CHG728 – Ollerton Integration to Mule/OMS/Sorted</t>
  </si>
  <si>
    <t xml:space="preserve">The initial root cause is attributed to an issue in sending the store colleague schedules. RCA is yet to determined </t>
  </si>
  <si>
    <t>3rd Party</t>
  </si>
  <si>
    <t>The initial root cause is attributed to the system parameter NPROC reaching its threshold, which limited the number of processes a user could initiate. Detailed root cause needs to understood .
Root cause is due to A&amp;R dashboard MQFTE cyclic execution from app server while the MQFTE agent was down causing the number of sessions breach the NPROC threshold set in Linux server</t>
  </si>
  <si>
    <t>Capacity &amp; Scalability Limitations</t>
  </si>
  <si>
    <t>The primarily cause of the issue due to MDM policy deployment issues and network-related challenges, including primary link failures and firewall configuration gaps.</t>
  </si>
  <si>
    <t>Network configuration</t>
  </si>
  <si>
    <t>As part of change CHG704, four required network ports were not allowed on the Juniper firewall, despite being included in the implementation plan. This miss in configuration blocked access to SAP SRM and ECC applications</t>
  </si>
  <si>
    <t xml:space="preserve">The incident was caused by a partial import of the Sorted routing file, which led to intermittent allocation failures—primarily affecting EVRI carrier transactions. Awaiting detailed RCA from the vendor Sorted. </t>
  </si>
  <si>
    <t xml:space="preserve">The incident was cause  by a network connectivity issue in Microsoft Azure’s North Europe region between 08:08 and 08:15. Microsoft redeployed virtual machines in the same region to resolve the issue. Following this issue, multiple VPN tunnels went down in the network layer and the firewall was restarted and failed over to restores the services completely.  Awaiting detailed RCA from the Vendor Microsoft. </t>
  </si>
  <si>
    <t xml:space="preserve">The initial root cause is  attributed to performance issue with the WMS database. Root cause is yet to determined   </t>
  </si>
  <si>
    <t>Unknown</t>
  </si>
  <si>
    <t xml:space="preserve">
Issue 1: Xtris application issue: For 6 SDWAN stores, the primary ISP was down, and firewall rules were reconfigured for the stores with the secondary ISP, Reconfiguration resolved the issue.
For 17 Non-SDWAN stores, missing dynamic IP configurations led to latency in the Xtris application. Adding dynamic IPs resolved the issue
Issue 2: Instant alerts: The issue with instant alerting on Honeywell HHT devices was initially caused by deep SSL inspection policies applied to outbound traffic from these devices. The HHTs, being IoT-class devices, do not support certificate pinning, which is a requirement when SSL inspection is enforced. As a result, secure connections to critical Google services (e.g., *.google.com, *.google.api.com) were being intercepted and subsequently failed, preventing the devices from receiving real-time alerts. </t>
  </si>
  <si>
    <t xml:space="preserve">During the scheduled 7:00 AM Control-M refresh, the Control-M microservices became unresponsive causing the issue.  Awaiting RCA from Vendor on why the microservices became unresponsive. </t>
  </si>
  <si>
    <t>The issue occurred due to the Virtual Machine Fence heartbeat agent not being configured at the cluster level, as per design. This was caused by an underlying network issue, resolved on 18th July. The fencing setup required warehouse downtime and was pending implementation. Following the incident, VM fencing was enabled for Welham Green clusters, restoring access to WMS applications.</t>
  </si>
  <si>
    <t>The initial root cause is attributed to a issue in network configuation</t>
  </si>
  <si>
    <t>Root cause yet to be determined</t>
  </si>
  <si>
    <t>NO</t>
  </si>
  <si>
    <t>Subnets were missed as part of change CHG1182</t>
  </si>
  <si>
    <t>CHG983 broke the authentication. Secret key for production app registration id related to Google CCAI authentication with MS O365 was deleted which broke the authentication between Google CCAI and O365.</t>
  </si>
  <si>
    <t>The CD source file from Blue Yonder failed to be sent to Oracle in the integration layer (Logic apps) due to the file size (file size increased due to backlogged catch ups)</t>
  </si>
  <si>
    <t>Based on Salesforce reccommendation, Service communication performed housekeeping and deleted one of the webforms which impacted the flow of sending comms from the inbox and therefore, the emails were not sent to customers.</t>
  </si>
  <si>
    <t xml:space="preserve">RC Investigations to continue post investigations from vendor Stibo. </t>
  </si>
  <si>
    <t>Long duration of high inflow messages from WMS had affected the Mulesoft file connector to slow down the file picking operations due to high I/O and subsequently lead to high system load . As we use the community edition of Mulesoft, the file connector scans all the files available in the input folder for processing, and there is no config set to limit the file picking for safe handling.​
ROOT CAUSE REMAINS UNDER INVESTIGATION​</t>
  </si>
  <si>
    <t>Tech Debt</t>
  </si>
  <si>
    <t>Control-M services were in disconnect state.</t>
  </si>
  <si>
    <t>KNAPP suspects a DHCP push from M&amp;S have triggered a change in IP address (10.202.0.0./16) causing an IP conflict in one of the interfaces (ETH1) . We are yet to understand the reason behind the change in IP address. ​</t>
  </si>
  <si>
    <t xml:space="preserve">According to Firewall team there's no specific rule applied for Range Planner to be working through Salina for the Stockley and Waterside users. There was never a policy existed post Security incident. Firewall team is working on deploying a new policy at the for Swindon, Stockley park DC and will test that some users. </t>
  </si>
  <si>
    <t>CHG1781 – Tealium Tag change in Onyx was deployed at 08:05. As part of any Onyx change, during the change, Asset sync between Onyx platform and Akamai is an usual activity, however, due to an unknown reason, the sync was broken for primary assets responsible for M&amp;S.com homepage after CHG1781 which caused the issue.​​
Platform/akamai team to conclude the root cause behind the asset sync and precautions to avoid impact in future changes.​</t>
  </si>
  <si>
    <t>OMS team identified that one of the 4 OMS servers became unresponsive on 05/08, 06:30 resulting in the refunds messages to not process within OMS.</t>
  </si>
  <si>
    <t>Infrastructure or Platform Failures</t>
  </si>
  <si>
    <t>This is a known issue where the network tunnel between GXO and M&amp;S becomes unresponsive and it required a restart of network tunnel to resolve the issue</t>
  </si>
  <si>
    <t>After the OMS outage, the BAU control M job that triggers the dispatch messages to customers was not executed and therefore, the issue occurred.</t>
  </si>
  <si>
    <t>communication issue on the WMS application cluster nodes which resulted in the restart of the primary application node and caused the file system services to move to the secondary node</t>
  </si>
  <si>
    <t>KMH engineer found some issue with PSU slot, therefore, this has now been replaced</t>
  </si>
  <si>
    <t>The standard SAP housekeeping jobs had been on hold as part of the cyber incident. When the underlying file system space reached its threshold yesterday evening, the housekeeping jobs were executed to purge three months’ worth of accumulated data logs. This workload consumed the majority of available work processes, causing performance degradation in the C-SAP ECC system.</t>
  </si>
  <si>
    <t>Operational Oversight</t>
  </si>
  <si>
    <t>From the logs, we could see a policy push which disabled the tunnel - we need to understand the reason behind the policy push (error/intended change).</t>
  </si>
  <si>
    <t>As part of troubloshooting, AD team removed server from a specific group and added to the generic group for servers which removed the local admin access.</t>
  </si>
  <si>
    <t>The application cluster lost communication due to which the primary node restarted and the file system moved to secondary node which caused the issue. We still need to analyse the root cause with Redhat</t>
  </si>
  <si>
    <t>As part of the Cyber recommended server recycle, there are separate scripts configured to shut down and bring up the servers. The script responsible for bringing up the server did not yield successful results which caused the issue.​
It is nearly impossible to find the root cause as the scripts are running in a laptop and not in a server, there are no logs to identify the root cause - this poses a risk in future.</t>
  </si>
  <si>
    <t>Mule slowed down the file processing from WMS to WCS. The system load on Mule was high and it was not processing any message since then.</t>
  </si>
  <si>
    <t>Investigation shows an issue during RTAM (Real-Time Availability Monitoring), the alerts table in OMS did not update for some of the items under our ISF (In Store Fulfilment) stores. As a result, this is causing OOS (Out Of Stock) in checkout because the Availability Service (AS) is providing availability.</t>
  </si>
  <si>
    <t>A network change deployed by Eurochange. An unauthorised network change made to the DNS server in production to facilitate the 25 laptop build for the Branch support colleagues. There was no notification of the change at Eurochange &amp; M&amp;S.</t>
  </si>
  <si>
    <t xml:space="preserve">There was a modification made to the network policy by Blue yonder responsible for managing the M&amp;S IP addresses which caused the issue. </t>
  </si>
  <si>
    <t>The payment team investigated and found that the issues with worldline coincided with the timing of both order drops. Payments were taken offline (Held during the impacted period to be retried later when services with Worldline are back up), however, it was identified that a significant number of orders did not successfully have payment processed offline and this is the reason why there was a drop in orders.</t>
  </si>
  <si>
    <t>Incident is still in progress</t>
  </si>
  <si>
    <t>Multiple contribution - Manual order despatch, Pricing issue, ICT not maintaining MAP price. As part of recovery exercise</t>
  </si>
  <si>
    <t xml:space="preserve">Ollerton had created new locations and then they locked the location instead of the inventory to lock the stock and therefore, when orders were available to the customer, however, site was not able to pick and fulfil. This was due to a knowledge gap and the usual SOP has been sent to unlock the location and lock the inventory. </t>
  </si>
  <si>
    <t xml:space="preserve">existing bug in between the Swindon FortiGate Firewall and Eurochange which caused the network Tunnel to go down. </t>
  </si>
  <si>
    <t>During the database movement, the WCS message flow was not stopped, which resulted in messag backlogs which caused few issues across the pack areas</t>
  </si>
  <si>
    <t xml:space="preserve">Through network investigations, it was identified that the SAP Cloud connector URL was getting denied in the network firewall policy as the URL was resolving to dynamic IP addresses. As the wildcard URL was allowed in the network firewall policy, due to change in IP addresses, the connections were getting denied. </t>
  </si>
  <si>
    <t>During the recovery of I0912 interface which processes the stock data from CSSM (Central Store Stock Management) to OMS (Order Management System), one of the control-M job was not turned on and hence the stock updates from CSSM did not flow through to OMS and Availability Services via Datastage</t>
  </si>
  <si>
    <t xml:space="preserve">issue was caused due to I3005 files triggered from ASO to CSSM. The destination CSSM agent was not recovered as part of the workstream recovery and there was a file transfer pileup in that agent from the earlier incident in April. Because of which, the ASO agent tried to reach the CSSM agent continuously(via I3005 interface) which resulted in this pileup. </t>
  </si>
  <si>
    <t>Smart CT engineer visited site and observed loose stack cabling issue between stack switches.</t>
  </si>
  <si>
    <t>The Foods portfolio Service Principal was successfully renewed in Azure on 21/08, but the updated credentials failed to deploy to the SFTP VM due to a Jenkins job failure. The root cause was incorrect encrypted credentials in Jenkins, where the password was incorrectly appended with the user ID—an existing configuration. This caused authentication failure with Azure Container Registry (ACR), preventing the Docker container on the SFTP VM from fetching the required image.​
​</t>
  </si>
  <si>
    <t>The outage of the WCS database services was caused by the unavailability of Oracle Notification Services (ONS) on both primary and secondary database nodes. This was due to the grid user exceeding the maximum allowed number of open processes, a known issue on these legacy servers which have not been patched since the handover from SSI Schaefer. The breach led to the primary node going down and a file system threshold breach on the secondary node, resulting in complete database inaccessibility.​</t>
  </si>
  <si>
    <t>teams have identified that long-running queries on the OMS database are causing the pile-ups observed on the queue managers. As a follow-up, the OMS team will conduct a review to identify the root cause of the underlying issue that led to the hung sessions and evaluate measures to prevent a recurrence. PIR will be scheduled to deep dive the RCA and establish preventive actions if any.</t>
  </si>
  <si>
    <t>OMS (Order Management System) Team identified a delay in processing inventory this morning. Root cause yet to be determined</t>
  </si>
  <si>
    <t xml:space="preserve">Performance issues identified with one of the application functionality due to a long running SQL query. </t>
  </si>
  <si>
    <t>SAP teams validated that the absence of purge cycles is the primary driver of discrepancies in Stock Hub.</t>
  </si>
  <si>
    <t>The issue was caused by disk corruption in the queue manager on 28/08, which led to middleware object damage and deletion of subscriptions</t>
  </si>
  <si>
    <t>The root cause was attributed to CTRL-M services running on the primary database, and a failover to the secondary database was initiated. Following this, CTRL-M services recovered as expected, all pending jobs were successfully loaded and triggered, and processing completed as normal. Root cause remains INCONCLUSIVE. ​</t>
  </si>
  <si>
    <t>Root cause yet to be determined. Network and warehouse colleague team investigated the issue and RCA not conclusive</t>
  </si>
  <si>
    <t xml:space="preserve">Due to an issue with OMS (Order Management System) database on 24th Aug, orders for 24th Aug were not sent from OMS to WMS so that Sherburn DC can process these orders. </t>
  </si>
  <si>
    <t>database transaction log backup job went into a hung state as one of the CSSM database drives (F drive) was full. As the F drive went full and the log backup job could not run which breached the E drive utilisition which caused the database to not accept any new transactions between 07:10 and 07:50.</t>
  </si>
  <si>
    <t>Evri confirmed that the issue affecting M&amp;S online returns was due to an incident with their routing services</t>
  </si>
  <si>
    <t>Usually, the dispatch comms job in OMS runs at 05:00 - this job is responsible to send "Delayed" comms to customers for missing ASN (Advanced Shipment Notifications) from WMS. This morning, around 14k orders missed its ASN informations in OMS due to which bulk delayed emails were sent to customers. We are investigating the root cause with WMS, OMS and Middleware layer to avoid recurrence and identify a fix</t>
  </si>
  <si>
    <t>One of the Middleware channel (MQ channel) went into a "retry state" due to a network disruption (this is a known issue).</t>
  </si>
  <si>
    <t>Waterside : As part of incident recovery and stabilization, there was a change of Y-account for POS Tills. This was trialled from Waterside as pilot and the colleague discount application folder had lost the access to the bootstrap file causing impacts to the discount file being loaded. Teams will be amending the folder permission to give rights to the new Y account.
Other stores: The file had a corruption error message after copying the file yesterday morning. Teams are investigating further on the reason for the corruption.
09:00 - No further issues were reported by the stores this morning. We have agreed to monitor the performance until lunch time before resolving the incident.</t>
  </si>
  <si>
    <t>Investigations revealed CPU throttling across the application PODs. API Team will review the root cause of the CPU throttle issue and implement measures to prevent its recurrence.</t>
  </si>
  <si>
    <t>As part of a Azure hardening activity requested by security we implemented a restriction based on their recommendation to specific countries which blocked access based on the location. Unfortunately, included within it was SA.</t>
  </si>
  <si>
    <t>It is believed that as part of restoring DFS (Distributed File System) under CHG2757, it has interrupted the communication between the store &amp; the store proxy servers trying to connect to DFS, which could have caused the issue.</t>
  </si>
  <si>
    <t>One Identity ran a synch/process across all security groups. Due to a mismatch in the object ID between Azure AD (entra) and One Identity for the security group “LICMS Persona 2,” which contained 2,864 accounts, One Identity revoked Microsoft licenses for all associated users. A deeper investigation is still required to understand why the object IDs differed between the two systems, which ultimately triggered the issue.</t>
  </si>
  <si>
    <t xml:space="preserve">The issue was due to the Akami DoS rate limit set that had been exceeded by the CT Contact Centre causing it to block the IP addresses for 10 mins. </t>
  </si>
  <si>
    <t>CHG1781 – Tealium Tag change in Onyx was deployed at 08:05. As part of any Onyx change, during the change, Asset sync between Onyx platform and Akamai is an usual activity, however, due to an unknown reason, the sync was broken for primary assets responsible for M&amp;S.com homepage after CHG1781 which caused the issue.​
Platform/akamai team to conclude the root cause behind the asset sync and precautions to avoid impact in future changes.​</t>
  </si>
  <si>
    <t>Counter Solutions noticed 186 occurrences where orders failed to be sent to QSR. It was confirmed  that we experienced an issue relating to the Azure SQL Instance that holds all of our customer databases. Once alerted to the issue, investigations led us to review the infrastructure configuration assigned to both primary and secondary instances and discovered the issue came from a misconfiguration.</t>
  </si>
  <si>
    <t>One of the DB file system which holds the transactional log files in SAP PO seems to be full due to which SAP PO was not responding and message pile-ups happened in the system</t>
  </si>
  <si>
    <t>WMS team have identified some invalid sessions as a result of some incorrect triggers from Ops between the HHTs and the WMS database - this could have potentially blocked the access to the HHTs</t>
  </si>
  <si>
    <t>TRFCs did not get transferred freely between cSAP ECC and GMOR system resulting in delays. This also had a cascading impact on the Day minus flows from cSAP ECC to cSAP BW system (finally into EDW/BO). GMOR was restarted, batches were resumed. Infra has raised a ase with IBM - IBM analysing the logs</t>
  </si>
  <si>
    <t>Business operations issue in clearing stocks from EM site to CD</t>
  </si>
  <si>
    <t>GXO network teams identified that the underlying server hosting the SFTP service was unreachable. Log reviews confirmed a licensing issue preventing the SFTP service from functioning correctly, likely triggered by the patching or server reboot</t>
  </si>
  <si>
    <t>Original Pack Bench slowness tagged to Mule Change for GC; Second issue of site wide issue attributed to incorrect movement of DB to Node 1 (unstable)</t>
  </si>
  <si>
    <t>The Product Team have confirmed that a change (CHG3126) was made on their end earlier to help with the new federation schema for Mesh decommissioning PR-https://github.com/Digital Innovation/product/pull/684. In order to fix the issue, Radis cache flushed by the Product team in both the production regions, to use the new updated changes which is effective for any requests. Immediately after the cache flush, the errors have come down to zero</t>
  </si>
  <si>
    <t>Cloud Ops have increased the CPU for the problematic VM from 8 CPU to 16CPU and the CPU metric looks to be stable</t>
  </si>
  <si>
    <t>Due to a connection issue between SAP BTP and Cloud connector, multiple call outs sent for files, causing duplication of data</t>
  </si>
  <si>
    <t>Pileup of messages due to connectivity issues</t>
  </si>
  <si>
    <t>The Network team identified a problematic Server which was added through a recent change. The Network team has rerouted the traffic to Swindon to restore services. AD team informed the DNS Server was offline due to the fact that SOC team have identified some security issues and the made it isolated from CrowdStrike. Ideally the services were supposed to fail over to Swindon automatically, however, currently the F5 Load Balancer is not in Active-Active mode for automatic failover.</t>
  </si>
  <si>
    <t xml:space="preserve">most of the transactions are going to sparks offline mode. Tonight's F5 Load Balancer failback change to the Stockley will address this issue. </t>
  </si>
  <si>
    <t>Contactless payments were unavailable in stores from 17:32–17:39 (7 mins) due to a CPU spike on the FortiGate firewall. Services restored after IPS engine restart. The network team is working with Fortinet on root cause and next steps.</t>
  </si>
  <si>
    <t>Foods VM not accesble due to incorrectly being included in the daily restart list. This has now been removed</t>
  </si>
  <si>
    <t>Suspected that due to archival enabled, lot of volumes caused SLT data corruption</t>
  </si>
  <si>
    <t>Post a Microsoft pacthing, workstations below 22H2 version were not compatible and hence are being upgraded to 22H2 version</t>
  </si>
  <si>
    <t>Initial investigation - SAP confirmed that the Jobs run by user Control M caused the issue
10:55 Received the 1st Alert
11:15 SAP started to re-start the system
12:45 SAP Handed over the system
2:00 PM - System back to normal after Batch catch up</t>
  </si>
  <si>
    <t>Issue caused due to a faulty PDU (Power Distribution Unit) serving the M&amp;S network devices. GIST local engineer has successfully moved the network devices to a healthy power supply which has now brough back the network switches &amp; routers by 18:02</t>
  </si>
  <si>
    <t xml:space="preserve">Issue was caused due to a global issue at DPD impacting their other customers, including M&amp;S. </t>
  </si>
  <si>
    <t xml:space="preserve">The temp space which stores the logs in filesystem was full and it was cleared to restore the services. </t>
  </si>
  <si>
    <t>Worldline have confirmed connectivity between them and Worldpay has been restored at 09:46 and services have been restored</t>
  </si>
  <si>
    <t>A bug in Linux Kernal (confirmed by RedHat) which triggered a false alert causing the Cluster to restart services in the server.</t>
  </si>
  <si>
    <t>INC366</t>
  </si>
  <si>
    <t>INC000006448862</t>
  </si>
  <si>
    <t xml:space="preserve">Click and Collect Travel Money unavailable </t>
  </si>
  <si>
    <t>Supply chain, Stores</t>
  </si>
  <si>
    <t>Customers were unable to see select a store when navigating the Click and Collect for Travel Money through the website. Customers were able to select a region but there was no date available to select either</t>
  </si>
  <si>
    <t>14:07 - Incident resolved. 
13:45 - Travel Money Product owners have confirmed that this was change related and this was impacting between 22:00 and 09:36. Impact to business we estimate - commercial impact to be c. 290 customer orders not placed. Average Transaction Value online is c. £500, so turnover impact of c. £150k, or £1.5k profit share.
09:50 - Service restored at 09:35 with no intervention. A change was carried out last night, which was not under M&amp;S Change Control. Confirmation that the change was the cause of the incident and subsequently reverted. 
Root cause &amp; Actions Required:
Suspected to be a change performed by the vendor (Eurochange)– TBC.
Next update: 15:00 30/09/2025</t>
  </si>
  <si>
    <t>Vendor Eurochange</t>
  </si>
  <si>
    <t>A change was carried out last night, which was not under M&amp;S Change Control. Confirmation that the change was the cause of the incident and subsequently reverted</t>
  </si>
  <si>
    <t>INC368</t>
  </si>
  <si>
    <t xml:space="preserve">INC000090936759 </t>
  </si>
  <si>
    <t>Customers with a staff discount were unable to checkout on the website.</t>
  </si>
  <si>
    <t>Customers with a staff discount received an error at payment on the M&amp;S.com website and were unable to place orders between 10:51 and 14:40.
Approx 1355 colleagues were impacted equating to 3% drop in orders resulting in poor customer experience.</t>
  </si>
  <si>
    <t>19:40 - The change has now been reverted on the affected WCS hall, the website traffic is now distributed across the halls - the website traffic is back to BAU. Root cause analysis continue. 
15:40 - A decision has been made to revert the change implemented in the other WCS hall. This rollback is currently in progress and is expected to take approximately 3 hours. Once completed, WCS traffic will be redistributed across both halls, with no impact anticipated to the customer online journey. The overall activity is scheduled to be completed by 19:30.
Next update: 20:00
15:18 - Through manual monitoring, the issue was identified by the WCS team. While the WCS release had propagated to one out of 2 halls in WCS, the issue surfaced. Therefore, the traffic was moved to the 2nd hall where the change was not deployed which restored service. Discussions underway with the teams to revert the change on the 1st hall. 
Next update at 16:00</t>
  </si>
  <si>
    <t>There was a WCS release deployed this morning under CHG3653</t>
  </si>
  <si>
    <t>INC370</t>
  </si>
  <si>
    <t>INC000090937171</t>
  </si>
  <si>
    <t>Issues with pack benches and label printing in CD</t>
  </si>
  <si>
    <t>Supply chain</t>
  </si>
  <si>
    <t>Pack benches were not working and getting into Freeze status and unable to pack and print labels
32K capability loss on pack
C&amp;C and NDD prop both moved +24hrs to protect CFR</t>
  </si>
  <si>
    <t>18:00 Site remained stable and no further issues observed since resolution this morning at 08:45. Incident agreed for closure by Mark Davies. 
14:00 Site remains stable and processing as BAU since the Azure services restart. Next update: 01/10 18:00
08:44 CD Packbench API services hosted on Azure were restarted by the Warehouse Platform team after which the connectivity was restored between the WMS Database and the Packbenches. Site Operations team confirmed they were able use packbenches from 08:45. Next update : 13:00
07:10 - Engaged Network and operations team to investigate</t>
  </si>
  <si>
    <t>Warehouse Platform Team</t>
  </si>
  <si>
    <t xml:space="preserve">CD Packbench API services hosted on Azure were restarted by the Warehouse Platform team after which the connectivity was restored between the WMS Database and the Packbenches. </t>
  </si>
  <si>
    <t>INC371</t>
  </si>
  <si>
    <t xml:space="preserve">INC000090938052 </t>
  </si>
  <si>
    <t>Customer unable to receive sorted comms for today's delivery.</t>
  </si>
  <si>
    <t xml:space="preserve">•	No sorted customer emails have been sent to customers, this will include "out for delivery" and "delivered" emails
•	Estimated 55k orders were shipped out to customers yesterday
•	With no delivery comms being sent to customers, will likely drive increase in customer contacts into the contact centre
•	This incident also impacts our ability to monitor in day delivery performance, especially impacting our next day delivery offerings
</t>
  </si>
  <si>
    <t>12:30 OMS team observed the regular files for Hermes (Evri) and Dropship were not transferred due to ongoing issue with 0-kb file generation issue. Control M team retriggered the job and Files were transferred successfully and were received at the sorted, sorted team confirmed that the files were being interfaced to the track.</t>
  </si>
  <si>
    <t>OMS team observed the regular files for Hermes (Evri) and Dropship were not transferred due to ongoing issue with 0-kb file generation issue. Control M team retriggered the job and Files were transferred successfully</t>
  </si>
  <si>
    <t>Design Issue</t>
  </si>
  <si>
    <t>INC372</t>
  </si>
  <si>
    <t>INC000090938605</t>
  </si>
  <si>
    <t>Delay in NDC Allocations , Foods Final Orders to Suppliers due to Relex Batch Issues</t>
  </si>
  <si>
    <t xml:space="preserve">•Foods Final orders were delayed to suppliers for their picking/production and Suppliers were communicated to use the most recent 28-day order plan as contingency until purchase orders were sent in foe 02/10.
•Foods NDC Allocations were delayed for Bradford and Milton keynes for picking, receiving, dispatches, etc
•Contingency process was applied to Foods RDC Allocations for picking whilst Relex calculated the actual store order proposals for 02/10.
•28 day order plan for 02/10 was to suppliers for their forward planning and procurements.
•The availability of Relex UI to business users was delayed. </t>
  </si>
  <si>
    <r>
      <rPr>
        <sz val="11"/>
        <color theme="1"/>
        <rFont val="Aptos Narrow"/>
        <family val="2"/>
        <scheme val="minor"/>
      </rPr>
      <t xml:space="preserve">03/10 
07:00  NDC Allocations for Milton Keynes and Bradford completed at 03:30 and 03:46 respectively. Foods Final orders were sent at 04:42 
16:00 Initial root cause from Relex states that Database operations went into a retry and resulting in the batch to get stuck. However, they have agreed for an extensive hypercare along with Relex product team for monitoring tonight's Relex batch and Foods Critical Flows. Awaiting detailed root cause from Relex.
</t>
    </r>
    <r>
      <rPr>
        <b/>
        <sz val="10"/>
        <color rgb="FF000000"/>
        <rFont val="Aptos Narrow"/>
        <scheme val="minor"/>
      </rPr>
      <t xml:space="preserve">Next update : 03/10 09:00
</t>
    </r>
    <r>
      <rPr>
        <sz val="11"/>
        <color theme="1"/>
        <rFont val="Aptos Narrow"/>
        <family val="2"/>
        <scheme val="minor"/>
      </rPr>
      <t>08:30 FFO orders completed at 06:51 . Hypercare support for overnight batches need to be discussed with Relex. call scheduled at 15:30
07:30 •	NDC allocations at Bradford and Milton Keynes DCs completed at 06:49 and 06:23 respectively. 
•	28 day order plan was sent to suppliers at 06:40
•	RDC allocations: Were sent at 04:53
•	Relex UI was unlocked to colleagues at 06:03
•	Foods Final orders to suppliers – This is still in progress. Once this has completed the resolution comms will be sent
03:46 Batch has been re-triggered at 2 AM by Relex and ETA for completion is approx 7 AM</t>
    </r>
  </si>
  <si>
    <t>Relex</t>
  </si>
  <si>
    <t>Tamilenbakumar</t>
  </si>
  <si>
    <t>Relex batch got delayed due to DB connectivity issues</t>
  </si>
  <si>
    <t>INC375</t>
  </si>
  <si>
    <t>INC000090940410</t>
  </si>
  <si>
    <t>WCS ( Warehouse Control system) application inaccessible in FH&amp;B Castle Donington</t>
  </si>
  <si>
    <t>The Castle Donington pick , pack and dispatch operations were impacted between 10:15 and 11:52. The proposition for C&amp;C &amp; NDD were moved to +24 hrs.  The issue resulted in 5 customer order  miss promises and capability loss of 64.5K in total</t>
  </si>
  <si>
    <r>
      <t xml:space="preserve">16:00 The WCS application became accessible again at 11:04 and site operation resumed at 11:52. NDD proposition has been moved back to 13:00, C&amp;C proposition remains +24 hrs. we agreed to resolve the incident as the service remains stable. RCA: The issue was caused as the disk space in WCS DB node 1 (currently active) was maxed out as the archival log deletion script was not configured in WCS DB node 1. The archival log deletion script has been configured, and a script will be configured to monitor and notify the Oracle team on the status of the disk space.  A PIR will be held to address all the gaps and agree preventive actions. 
12:00 - WCS Connectivity was restored by 11:04, backlog of messages peaked at 100k at 11:20 and was confirmed to have cleared down by 11:28. Global Stop was put in place at 10:23 and was lifted in CD at 11:52 and all operations were back live. Hypercare has been put in place for CD Databases in the short term whilst auto alerting is still not there. </t>
    </r>
    <r>
      <rPr>
        <b/>
        <sz val="10"/>
        <color rgb="FF000000"/>
        <rFont val="Aptos Narrow"/>
        <scheme val="minor"/>
      </rPr>
      <t xml:space="preserve">Next update : 03/10 16:00. 
</t>
    </r>
    <r>
      <rPr>
        <sz val="11"/>
        <color theme="1"/>
        <rFont val="Aptos Narrow"/>
        <family val="2"/>
        <scheme val="minor"/>
      </rPr>
      <t xml:space="preserve"> 
11:20 - Post the actions carried out by the DBA team to free up space, access to WCS was confirmed as restored at 11:04. Site Operations are being brought back online and this is expected to take a total of 35 minutes from around 11:10. WCS is being brought back up by SSI, Control M jobs will be released and then Automation will be restarted. Onsite Castle Donington IT confirmed they can see services coming back. Pending Events which were at 100k has been cleared. CD ops will continue to monitor and provide updates into the MIM bridge. </t>
    </r>
    <r>
      <rPr>
        <b/>
        <sz val="10"/>
        <color rgb="FF000000"/>
        <rFont val="Aptos Narrow"/>
        <scheme val="minor"/>
      </rPr>
      <t xml:space="preserve">Next update : 03/10 12:30
</t>
    </r>
    <r>
      <rPr>
        <sz val="11"/>
        <color theme="1"/>
        <rFont val="Aptos Narrow"/>
        <family val="2"/>
        <scheme val="minor"/>
      </rPr>
      <t xml:space="preserve">Current backlog of messages is being validated by the guys onsite at CD.
10:28: The WCS application is inaccessible in CD, we are have raised a Sev1 case with the vendor SSI  vendor. The colleagues are encountering ' an expected error occurred message' while attempting login to WCS application. </t>
    </r>
  </si>
  <si>
    <t>Oracle DBA</t>
  </si>
  <si>
    <t xml:space="preserve">The issue was caused as the disk space in WCS DB node 1 (currently active) was maxed out as the archival log deletion script was not configured in WCS DB node 1. The archival log deletion script has been configured, and a script will be configured to monitor and notify the Oracle team on the status of the disk space. </t>
  </si>
  <si>
    <t>INC377</t>
  </si>
  <si>
    <t>INC000090943538</t>
  </si>
  <si>
    <t>TRAS (Temporary Remote Access Solution) inaccessible impacting connectivity to cloud servers</t>
  </si>
  <si>
    <t>1.The  Foods FLIC application Go-Live is significantly impacted due to inaccessibility of the FLIC virtual machines and inability to activate jobs and reports. As a result, critical reports—NDC FV, ELVIS, and FV vs Caps—will not be available until 7th October. These reports are essential for Supply Chain and Flow Planning teams to forecast pick volumes at NDCs/RDCs and support logistics and transport planning, especially during peak periods. The delay in the Go-Live has directly impacted report availability and stakeholder operations.
2. GXO and GIST colleagues are unable to access Foods Duty Master application BWS exports to EU locations are currently disrupted, resulting in significant manual intervention for BWS (Beer Wine Spirit) export to EU locations causing a potential risk of penalties from HMRC if manual declarations are inaccurate.
3. BPS &amp; India Sourcing office colleagues have reported issues affecting BAU operations</t>
  </si>
  <si>
    <r>
      <rPr>
        <sz val="11"/>
        <color theme="1"/>
        <rFont val="Aptos Narrow"/>
        <family val="2"/>
        <scheme val="minor"/>
      </rPr>
      <t xml:space="preserve">16:20 - TRAS connectivity to cloud servers has remained stable, with no new issues reported. The current firewall bypass for TRAS traffic will continue for up to 24 hours, as previously approved by Infosec.
 Initial analysis suggests the spike in firewall denials was due to increased traffic from Microsoft Azure Frontdoor to a specific Microsoft public IP. Microsoft is investigating potential DDoS mitigation and scaling events that may have impacted the Azure firewall.
 A follow-up call is scheduled for 17:30 to review Microsoft's findings on the root cause and proposed mitigation plan.
</t>
    </r>
    <r>
      <rPr>
        <b/>
        <sz val="10"/>
        <color rgb="FF000000"/>
        <rFont val="Aptos Narrow"/>
        <family val="2"/>
        <scheme val="minor"/>
      </rPr>
      <t xml:space="preserve"> Next update at 19:00</t>
    </r>
    <r>
      <rPr>
        <sz val="11"/>
        <color theme="1"/>
        <rFont val="Aptos Narrow"/>
        <family val="2"/>
        <scheme val="minor"/>
      </rPr>
      <t xml:space="preserve">
15:00 - A decision was made in coordination with Cyber Sec to temporarily bypass TRAS traffic from the Azure Firewall via the Network Security Group (NSG) for specific traffic flows. This change has been implemented, and TRAS access to the cloud virtual machines was successfully restored at 14:40.
Note: Azure firewall was just acting as a bypass (router mode) and not brokering connections - the firewalling was done through NSG ( Network security groups ) which will stay enforced through the bypass period.
Cyber Security has authorised this bypass for a maximum duration of 24 hours. In parallel, the Microsoft public interface, identified as the source of the traffic surge that caused the Azure Firewall to enter a denial-of-service state has been disabled.
Additional measures have been taken to review firewall configurations that permit public interface communication and to ensure that all firewalls are successfully logging into Microsoft Sentinel.
The primary next step is for the Cloud team to continue working with Microsoft to determine the root cause and to identify the necessary remediation to safely reinstate ZPA traffic through the Azure Firewall. </t>
    </r>
    <r>
      <rPr>
        <b/>
        <sz val="10"/>
        <color rgb="FF000000"/>
        <rFont val="Aptos Narrow"/>
        <scheme val="minor"/>
      </rPr>
      <t xml:space="preserve">Next update at 17:00.
</t>
    </r>
    <r>
      <rPr>
        <sz val="11"/>
        <color theme="1"/>
        <rFont val="Aptos Narrow"/>
        <family val="2"/>
        <scheme val="minor"/>
      </rPr>
      <t xml:space="preserve">
14:15 - Although the issue was temporarily mitigated by disabling the Azure Firewall, this approach is neither recommended nor sustainable, as it compromises the overall security posture. During the joint investigation with Microsoft, it was discovered that the traffic spike observed around 9 a.m. on the Azure firewall originated from a public IP address or interface not protected by Microsoft. This unfiltered traffic overwhelmed the Azure Firewall, causing it to stop processing traffic to the cloud virtual machines.
To address this, we are now implementing targeted rules on the Azure Firewall to restrict traffic from the identified public interface. Once these rules are in place, we will further investigate the issue to identify the cause.</t>
    </r>
    <r>
      <rPr>
        <b/>
        <sz val="10"/>
        <color rgb="FF000000"/>
        <rFont val="Aptos Narrow"/>
        <scheme val="minor"/>
      </rPr>
      <t xml:space="preserve">.Next update at 15:30.
</t>
    </r>
    <r>
      <rPr>
        <sz val="11"/>
        <color theme="1"/>
        <rFont val="Aptos Narrow"/>
        <family val="2"/>
        <scheme val="minor"/>
      </rPr>
      <t>13:30 - The issue has been resolved following the temporary disablement of the Azure firewall. Initial analysis indicates that a surge in traffic around the time of the incident likely disrupted communication between TRAS and the Cloud VMs via the firewall. A support case has been raised with Microsoft to investigate the root cause and determine a safe path to reinstate the firewall.In the meantime, we are assessing the risk of keeping the firewall isolated. The service will continue to operate under the current workaround until a final decision is made.</t>
    </r>
    <r>
      <rPr>
        <b/>
        <sz val="10"/>
        <color rgb="FF000000"/>
        <rFont val="Aptos Narrow"/>
        <scheme val="minor"/>
      </rPr>
      <t xml:space="preserve"> Next update at 14:30
</t>
    </r>
    <r>
      <rPr>
        <sz val="11"/>
        <color theme="1"/>
        <rFont val="Aptos Narrow"/>
        <family val="2"/>
        <scheme val="minor"/>
      </rPr>
      <t xml:space="preserve"> 
12:50 : Following the approval from CyberSec, we have agreed to temporarily disable the Azure Firewall between the TRS connector and the cloud VMs for a period of 30 minutes to determine whether this resolves the ongoing issue.The decision is based on the observation by the Cloud team of a spike in traffic throughput on the Azure Firewall around 9 a.m, which coincides with the timing of the issue.
During the disablement window, validation activities will be conducted to assess system performance and connectivity. In parallel, we have agreed with CyberSec to evaluate the associated risk posture should the firewall remain disabled for a longer duration. Additionally, we will work to identify the root cause of the issue and potential remediation actions to prevent recurrence. </t>
    </r>
    <r>
      <rPr>
        <b/>
        <sz val="10"/>
        <color rgb="FF000000"/>
        <rFont val="Aptos Narrow"/>
        <scheme val="minor"/>
      </rPr>
      <t xml:space="preserve">Next update at 14:00
</t>
    </r>
    <r>
      <rPr>
        <sz val="11"/>
        <color theme="1"/>
        <rFont val="Aptos Narrow"/>
        <family val="2"/>
        <scheme val="minor"/>
      </rPr>
      <t xml:space="preserve">
11:46: Actions were taken involving restart of the Zscaler application connector service and the associated cloud virtual machines, however, the issue continue to exist. We are further discussing on bypassing the Azure firewall for the TRAS solution, we will seek Cyber approval before testing the solution. , </t>
    </r>
    <r>
      <rPr>
        <b/>
        <sz val="10"/>
        <color rgb="FF000000"/>
        <rFont val="Aptos Narrow"/>
        <scheme val="minor"/>
      </rPr>
      <t xml:space="preserve">Next update: 13:00, 06/10/2025
</t>
    </r>
    <r>
      <rPr>
        <sz val="11"/>
        <color theme="1"/>
        <rFont val="Aptos Narrow"/>
        <family val="2"/>
        <scheme val="minor"/>
      </rPr>
      <t>10:00 - We have the relevant people on a MIM call, TRAS, Cloud, Network, Server etc., actively investigating in the call</t>
    </r>
  </si>
  <si>
    <t>Srisanthinathan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</si>
</sst>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
    <numFmt numFmtId="165" formatCode="dd/mm/yyyy\ hh:mm:ss"/>
    <numFmt numFmtId="166" formatCode="[$-F400]h:mm:ss\ AM/PM"/>
  </numFmts>
  <fonts count="30">
    <font>
      <sz val="11"/>
      <color theme="1"/>
      <name val="Aptos Narrow"/>
      <family val="2"/>
      <scheme val="minor"/>
    </font>
    <font>
      <u/>
      <sz val="11"/>
      <color theme="10"/>
      <name val="Aptos Narrow"/>
      <family val="2"/>
      <scheme val="minor"/>
    </font>
    <font>
      <b/>
      <sz val="10"/>
      <color rgb="FFFFFFFF"/>
      <name val="Aptos Narrow"/>
      <family val="2"/>
      <scheme val="minor"/>
    </font>
    <font>
      <b/>
      <sz val="10"/>
      <color theme="0"/>
      <name val="Aptos Narrow"/>
      <family val="2"/>
      <scheme val="minor"/>
    </font>
    <font>
      <sz val="10"/>
      <color rgb="FFFFFFFF"/>
      <name val="Aptos Narrow"/>
      <family val="2"/>
      <scheme val="minor"/>
    </font>
    <font>
      <sz val="10"/>
      <color rgb="FF000000"/>
      <name val="Aptos Narrow"/>
      <family val="2"/>
      <scheme val="minor"/>
    </font>
    <font>
      <u/>
      <sz val="10"/>
      <color rgb="FF000000"/>
      <name val="Aptos Narrow"/>
      <family val="2"/>
      <scheme val="minor"/>
    </font>
    <font>
      <sz val="10"/>
      <color theme="1"/>
      <name val="Aptos Narrow"/>
      <family val="2"/>
      <scheme val="minor"/>
    </font>
    <font>
      <b/>
      <sz val="10"/>
      <color rgb="FF000000"/>
      <name val="Aptos Narrow"/>
      <family val="2"/>
      <scheme val="minor"/>
    </font>
    <font>
      <sz val="10"/>
      <color rgb="FF000000"/>
      <name val="Arial"/>
      <family val="2"/>
    </font>
    <font>
      <b/>
      <sz val="10"/>
      <color rgb="FF000000"/>
      <name val="Arial"/>
      <family val="2"/>
    </font>
    <font>
      <sz val="10"/>
      <color rgb="FF434343"/>
      <name val="Aptos Narrow"/>
      <family val="2"/>
      <scheme val="minor"/>
    </font>
    <font>
      <u/>
      <sz val="10"/>
      <color rgb="FF434343"/>
      <name val="Aptos Narrow"/>
      <family val="2"/>
      <scheme val="minor"/>
    </font>
    <font>
      <u/>
      <sz val="10"/>
      <color rgb="FF0000FF"/>
      <name val="Aptos Narrow"/>
      <family val="2"/>
      <scheme val="minor"/>
    </font>
    <font>
      <u/>
      <sz val="10"/>
      <color rgb="FF1155CC"/>
      <name val="Aptos Narrow"/>
      <family val="2"/>
      <scheme val="minor"/>
    </font>
    <font>
      <u/>
      <sz val="10"/>
      <color rgb="FF1F1F1F"/>
      <name val="Aptos Narrow"/>
      <family val="2"/>
      <scheme val="minor"/>
    </font>
    <font>
      <sz val="10"/>
      <color rgb="FF1F1F1F"/>
      <name val="Aptos Narrow"/>
      <family val="2"/>
      <scheme val="minor"/>
    </font>
    <font>
      <sz val="10"/>
      <color rgb="FFEA4335"/>
      <name val="Aptos Narrow"/>
      <family val="2"/>
      <scheme val="minor"/>
    </font>
    <font>
      <sz val="9"/>
      <name val="Arial"/>
      <family val="2"/>
    </font>
    <font>
      <sz val="10"/>
      <name val="Arial"/>
      <family val="2"/>
    </font>
    <font>
      <sz val="11"/>
      <color rgb="FF000000"/>
      <name val="Aptos Narrow"/>
      <family val="2"/>
    </font>
    <font>
      <sz val="11"/>
      <color rgb="FF000000"/>
      <name val="Calibri"/>
      <family val="2"/>
    </font>
    <font>
      <b/>
      <u/>
      <sz val="10"/>
      <color rgb="FF000000"/>
      <name val="Aptos Narrow"/>
      <family val="2"/>
      <scheme val="minor"/>
    </font>
    <font>
      <u/>
      <sz val="10"/>
      <color rgb="FF000000"/>
      <name val="Arial"/>
      <family val="2"/>
    </font>
    <font>
      <b/>
      <sz val="10"/>
      <color rgb="FF000000"/>
      <name val="Arial"/>
    </font>
    <font>
      <sz val="10"/>
      <color rgb="FF000000"/>
      <name val="Arial"/>
    </font>
    <font>
      <sz val="10"/>
      <color theme="1"/>
      <name val="Calibri"/>
      <family val="2"/>
    </font>
    <font>
      <b/>
      <sz val="10"/>
      <color rgb="FF000000"/>
      <name val="Aptos Narrow"/>
      <scheme val="minor"/>
    </font>
    <font>
      <sz val="10"/>
      <name val="Aptos Narrow"/>
      <family val="2"/>
      <scheme val="minor"/>
    </font>
    <font>
      <b/>
      <sz val="9"/>
      <color indexed="81"/>
      <name val="Tahoma"/>
      <family val="2"/>
    </font>
  </fonts>
  <fills count="13">
    <fill>
      <patternFill patternType="none"/>
    </fill>
    <fill>
      <patternFill patternType="gray125"/>
    </fill>
    <fill>
      <patternFill patternType="solid">
        <fgColor rgb="FF000000"/>
        <bgColor rgb="FF000000"/>
      </patternFill>
    </fill>
    <fill>
      <patternFill patternType="solid">
        <fgColor theme="4"/>
        <bgColor indexed="64"/>
      </patternFill>
    </fill>
    <fill>
      <patternFill patternType="solid">
        <fgColor theme="0"/>
        <bgColor theme="0"/>
      </patternFill>
    </fill>
    <fill>
      <patternFill patternType="solid">
        <fgColor rgb="FFFFFFFF"/>
        <bgColor rgb="FFFFFFFF"/>
      </patternFill>
    </fill>
    <fill>
      <patternFill patternType="solid">
        <fgColor theme="0"/>
        <bgColor indexed="64"/>
      </patternFill>
    </fill>
    <fill>
      <patternFill patternType="solid">
        <fgColor rgb="FFF6F8F9"/>
        <bgColor rgb="FFF6F8F9"/>
      </patternFill>
    </fill>
    <fill>
      <patternFill patternType="solid">
        <fgColor rgb="FFFF9900"/>
        <bgColor rgb="FFFF9900"/>
      </patternFill>
    </fill>
    <fill>
      <patternFill patternType="solid">
        <fgColor rgb="FFFFFF00"/>
        <bgColor indexed="64"/>
      </patternFill>
    </fill>
    <fill>
      <patternFill patternType="solid">
        <fgColor theme="0"/>
        <bgColor rgb="FFFFFFFF"/>
      </patternFill>
    </fill>
    <fill>
      <patternFill patternType="solid">
        <fgColor rgb="FF92D050"/>
        <bgColor indexed="64"/>
      </patternFill>
    </fill>
    <fill>
      <patternFill patternType="solid">
        <fgColor rgb="FFFFFF00"/>
        <bgColor theme="0"/>
      </patternFill>
    </fill>
  </fills>
  <borders count="1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88">
    <xf numFmtId="0" fontId="0" fillId="0" borderId="0" xfId="0"/>
    <xf numFmtId="0" fontId="0" fillId="0" borderId="0" xfId="0" applyAlignment="1">
      <alignment vertical="center"/>
    </xf>
    <xf numFmtId="0" fontId="0" fillId="0" borderId="5" xfId="0" applyBorder="1" applyAlignment="1">
      <alignment vertical="center"/>
    </xf>
    <xf numFmtId="0" fontId="5" fillId="0" borderId="4" xfId="0" applyFont="1" applyBorder="1" applyAlignment="1">
      <alignment vertical="center"/>
    </xf>
    <xf numFmtId="0" fontId="0" fillId="0" borderId="4" xfId="0" applyBorder="1" applyAlignment="1">
      <alignment vertical="center"/>
    </xf>
    <xf numFmtId="0" fontId="5" fillId="0" borderId="5" xfId="0" applyFont="1" applyBorder="1" applyAlignment="1">
      <alignment vertical="top"/>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left" vertical="center"/>
    </xf>
    <xf numFmtId="0" fontId="3" fillId="0" borderId="2" xfId="0" applyFont="1" applyBorder="1" applyAlignment="1">
      <alignment horizontal="center" vertical="center"/>
    </xf>
    <xf numFmtId="0" fontId="2" fillId="0" borderId="2" xfId="0" applyFont="1" applyBorder="1" applyAlignment="1">
      <alignment vertical="center"/>
    </xf>
    <xf numFmtId="0" fontId="4" fillId="0" borderId="2" xfId="0" applyFont="1" applyBorder="1" applyAlignment="1">
      <alignment vertical="center"/>
    </xf>
    <xf numFmtId="164" fontId="2" fillId="0" borderId="2" xfId="0" applyNumberFormat="1" applyFont="1" applyBorder="1" applyAlignment="1">
      <alignment horizontal="left" vertical="center"/>
    </xf>
    <xf numFmtId="0" fontId="2" fillId="3" borderId="2" xfId="0" applyFont="1" applyFill="1" applyBorder="1" applyAlignment="1">
      <alignment horizontal="left" vertical="center"/>
    </xf>
    <xf numFmtId="165" fontId="2" fillId="0" borderId="2" xfId="0" applyNumberFormat="1" applyFont="1" applyBorder="1" applyAlignment="1">
      <alignment horizontal="left" vertical="center"/>
    </xf>
    <xf numFmtId="0" fontId="2" fillId="3" borderId="2" xfId="0" applyFont="1" applyFill="1" applyBorder="1" applyAlignment="1">
      <alignment horizontal="center" vertical="center"/>
    </xf>
    <xf numFmtId="0" fontId="2" fillId="2" borderId="3" xfId="0" applyFont="1" applyFill="1" applyBorder="1" applyAlignment="1">
      <alignment horizontal="center" vertical="center"/>
    </xf>
    <xf numFmtId="0" fontId="5" fillId="0" borderId="4" xfId="0" applyFont="1" applyBorder="1" applyAlignment="1">
      <alignment horizontal="center" vertical="center"/>
    </xf>
    <xf numFmtId="0" fontId="6" fillId="0" borderId="4" xfId="0" applyFont="1" applyBorder="1" applyAlignment="1">
      <alignment horizontal="left" vertical="center"/>
    </xf>
    <xf numFmtId="14" fontId="5" fillId="4" borderId="4" xfId="0" applyNumberFormat="1" applyFont="1" applyFill="1" applyBorder="1" applyAlignment="1">
      <alignment horizontal="center" vertical="center"/>
    </xf>
    <xf numFmtId="21" fontId="5" fillId="4" borderId="4" xfId="0" applyNumberFormat="1" applyFont="1" applyFill="1" applyBorder="1" applyAlignment="1">
      <alignment horizontal="center" vertical="center"/>
    </xf>
    <xf numFmtId="165" fontId="5" fillId="4" borderId="4" xfId="0" applyNumberFormat="1" applyFont="1" applyFill="1" applyBorder="1" applyAlignment="1">
      <alignment horizontal="center" vertical="center"/>
    </xf>
    <xf numFmtId="0" fontId="7" fillId="5" borderId="4" xfId="0" applyFont="1" applyFill="1" applyBorder="1" applyAlignment="1">
      <alignment horizontal="center" vertical="center"/>
    </xf>
    <xf numFmtId="0" fontId="5" fillId="4" borderId="4" xfId="0" applyFont="1" applyFill="1" applyBorder="1" applyAlignment="1">
      <alignment horizontal="left" vertical="center"/>
    </xf>
    <xf numFmtId="0" fontId="5" fillId="0" borderId="4" xfId="0" applyFont="1" applyBorder="1" applyAlignment="1">
      <alignment horizontal="left" vertical="center"/>
    </xf>
    <xf numFmtId="0" fontId="5" fillId="4" borderId="4" xfId="0" applyFont="1" applyFill="1" applyBorder="1" applyAlignment="1">
      <alignment vertical="center"/>
    </xf>
    <xf numFmtId="0" fontId="5" fillId="4" borderId="4" xfId="0" applyFont="1" applyFill="1" applyBorder="1" applyAlignment="1">
      <alignment vertical="top"/>
    </xf>
    <xf numFmtId="164" fontId="5" fillId="4" borderId="4" xfId="0" applyNumberFormat="1" applyFont="1" applyFill="1" applyBorder="1" applyAlignment="1">
      <alignment horizontal="left" vertical="center"/>
    </xf>
    <xf numFmtId="21" fontId="5" fillId="4" borderId="4" xfId="0" applyNumberFormat="1" applyFont="1" applyFill="1" applyBorder="1" applyAlignment="1">
      <alignment horizontal="left" vertical="center"/>
    </xf>
    <xf numFmtId="165" fontId="0" fillId="4" borderId="4" xfId="0" applyNumberFormat="1" applyFill="1" applyBorder="1" applyAlignment="1">
      <alignment horizontal="left" vertical="center"/>
    </xf>
    <xf numFmtId="165" fontId="5" fillId="4" borderId="4" xfId="0" applyNumberFormat="1" applyFont="1" applyFill="1" applyBorder="1" applyAlignment="1">
      <alignment horizontal="left" vertical="center"/>
    </xf>
    <xf numFmtId="0" fontId="5" fillId="5" borderId="4" xfId="0" applyFont="1" applyFill="1" applyBorder="1" applyAlignment="1">
      <alignment horizontal="center" vertical="center"/>
    </xf>
    <xf numFmtId="164" fontId="7" fillId="5" borderId="4" xfId="0" applyNumberFormat="1" applyFont="1" applyFill="1" applyBorder="1" applyAlignment="1">
      <alignment horizontal="left" vertical="center"/>
    </xf>
    <xf numFmtId="21" fontId="7" fillId="5" borderId="4" xfId="0" applyNumberFormat="1" applyFont="1" applyFill="1" applyBorder="1" applyAlignment="1">
      <alignment horizontal="left" vertical="center"/>
    </xf>
    <xf numFmtId="0" fontId="0" fillId="0" borderId="4" xfId="0" applyBorder="1" applyAlignment="1">
      <alignment horizontal="left" vertical="center"/>
    </xf>
    <xf numFmtId="0" fontId="1" fillId="0" borderId="4" xfId="1" applyBorder="1" applyAlignment="1">
      <alignment horizontal="left" vertical="center"/>
    </xf>
    <xf numFmtId="0" fontId="5" fillId="5" borderId="4" xfId="0" applyFont="1" applyFill="1" applyBorder="1" applyAlignment="1">
      <alignment horizontal="left" vertical="center"/>
    </xf>
    <xf numFmtId="49" fontId="5" fillId="0" borderId="4" xfId="0" applyNumberFormat="1" applyFont="1" applyBorder="1" applyAlignment="1">
      <alignment vertical="top"/>
    </xf>
    <xf numFmtId="0" fontId="5" fillId="4" borderId="4" xfId="0" quotePrefix="1" applyFont="1" applyFill="1" applyBorder="1" applyAlignment="1">
      <alignment horizontal="left" vertical="center"/>
    </xf>
    <xf numFmtId="0" fontId="5" fillId="4" borderId="4" xfId="0" quotePrefix="1" applyFont="1" applyFill="1" applyBorder="1" applyAlignment="1">
      <alignment vertical="center"/>
    </xf>
    <xf numFmtId="0" fontId="5" fillId="5" borderId="4" xfId="0" applyFont="1" applyFill="1" applyBorder="1" applyAlignment="1">
      <alignment vertical="top"/>
    </xf>
    <xf numFmtId="0" fontId="5" fillId="5" borderId="4" xfId="0" applyFont="1" applyFill="1" applyBorder="1" applyAlignment="1">
      <alignment vertical="center"/>
    </xf>
    <xf numFmtId="14" fontId="5" fillId="0" borderId="4" xfId="0" applyNumberFormat="1" applyFont="1" applyBorder="1" applyAlignment="1">
      <alignment horizontal="center" vertical="center"/>
    </xf>
    <xf numFmtId="21" fontId="5" fillId="0" borderId="4" xfId="0" applyNumberFormat="1" applyFont="1" applyBorder="1" applyAlignment="1">
      <alignment horizontal="center" vertical="center"/>
    </xf>
    <xf numFmtId="0" fontId="5" fillId="0" borderId="4" xfId="0" applyFont="1" applyBorder="1" applyAlignment="1">
      <alignment vertical="top"/>
    </xf>
    <xf numFmtId="165" fontId="0" fillId="0" borderId="4" xfId="0" applyNumberFormat="1" applyBorder="1" applyAlignment="1">
      <alignment horizontal="center" vertical="center"/>
    </xf>
    <xf numFmtId="0" fontId="0" fillId="4" borderId="4" xfId="0" applyFill="1" applyBorder="1" applyAlignment="1">
      <alignment horizontal="left" vertical="center"/>
    </xf>
    <xf numFmtId="0" fontId="5" fillId="0" borderId="4" xfId="0" applyFont="1" applyBorder="1" applyAlignment="1">
      <alignment horizontal="left" vertical="top"/>
    </xf>
    <xf numFmtId="164" fontId="5" fillId="0" borderId="4" xfId="0" applyNumberFormat="1" applyFont="1" applyBorder="1" applyAlignment="1">
      <alignment horizontal="left" vertical="center"/>
    </xf>
    <xf numFmtId="0" fontId="7" fillId="0" borderId="4" xfId="0" applyFont="1" applyBorder="1" applyAlignment="1">
      <alignment horizontal="center" vertical="center"/>
    </xf>
    <xf numFmtId="0" fontId="7" fillId="0" borderId="4" xfId="0" applyFont="1" applyBorder="1" applyAlignment="1">
      <alignment vertical="center"/>
    </xf>
    <xf numFmtId="21" fontId="5" fillId="0" borderId="4" xfId="0" applyNumberFormat="1" applyFont="1" applyBorder="1" applyAlignment="1">
      <alignment horizontal="left" vertical="center"/>
    </xf>
    <xf numFmtId="0" fontId="9" fillId="0" borderId="4" xfId="0" applyFont="1" applyBorder="1" applyAlignment="1">
      <alignment vertical="top"/>
    </xf>
    <xf numFmtId="165" fontId="0" fillId="4" borderId="4" xfId="0" applyNumberFormat="1" applyFill="1" applyBorder="1" applyAlignment="1">
      <alignment horizontal="center" vertical="center"/>
    </xf>
    <xf numFmtId="0" fontId="5" fillId="6" borderId="4" xfId="0" applyFont="1" applyFill="1" applyBorder="1" applyAlignment="1">
      <alignment horizontal="left" vertical="center"/>
    </xf>
    <xf numFmtId="164" fontId="0" fillId="4" borderId="4" xfId="0" applyNumberFormat="1" applyFill="1" applyBorder="1" applyAlignment="1">
      <alignment horizontal="left" vertical="center"/>
    </xf>
    <xf numFmtId="0" fontId="0" fillId="0" borderId="4" xfId="0" applyBorder="1" applyAlignment="1">
      <alignment horizontal="center" vertical="center"/>
    </xf>
    <xf numFmtId="0" fontId="6" fillId="0" borderId="4" xfId="0" applyFont="1" applyBorder="1" applyAlignment="1">
      <alignment vertical="center"/>
    </xf>
    <xf numFmtId="21" fontId="0" fillId="0" borderId="4" xfId="0" applyNumberFormat="1" applyBorder="1" applyAlignment="1">
      <alignment horizontal="center" vertical="center"/>
    </xf>
    <xf numFmtId="164" fontId="0" fillId="0" borderId="4" xfId="0" applyNumberFormat="1" applyBorder="1" applyAlignment="1">
      <alignment horizontal="left" vertical="center"/>
    </xf>
    <xf numFmtId="20" fontId="0" fillId="0" borderId="4" xfId="0" applyNumberFormat="1" applyBorder="1" applyAlignment="1">
      <alignment horizontal="left" vertical="center"/>
    </xf>
    <xf numFmtId="22" fontId="0" fillId="0" borderId="5" xfId="0" applyNumberFormat="1" applyBorder="1" applyAlignment="1">
      <alignment horizontal="left" vertical="center"/>
    </xf>
    <xf numFmtId="165" fontId="7" fillId="5" borderId="4" xfId="0" applyNumberFormat="1" applyFont="1" applyFill="1" applyBorder="1" applyAlignment="1">
      <alignment horizontal="center" vertical="center"/>
    </xf>
    <xf numFmtId="0" fontId="7" fillId="5" borderId="4" xfId="0" applyFont="1" applyFill="1" applyBorder="1" applyAlignment="1">
      <alignment horizontal="left" vertical="center"/>
    </xf>
    <xf numFmtId="165" fontId="5" fillId="0" borderId="4" xfId="0" applyNumberFormat="1" applyFont="1" applyBorder="1" applyAlignment="1">
      <alignment horizontal="center" vertical="center"/>
    </xf>
    <xf numFmtId="165" fontId="11" fillId="7" borderId="4" xfId="0" applyNumberFormat="1" applyFont="1" applyFill="1" applyBorder="1" applyAlignment="1">
      <alignment horizontal="center" vertical="center"/>
    </xf>
    <xf numFmtId="165" fontId="11" fillId="5" borderId="4" xfId="0" applyNumberFormat="1" applyFont="1" applyFill="1" applyBorder="1" applyAlignment="1">
      <alignment horizontal="center" vertical="center"/>
    </xf>
    <xf numFmtId="165" fontId="7" fillId="7" borderId="4" xfId="0" applyNumberFormat="1" applyFont="1" applyFill="1" applyBorder="1" applyAlignment="1">
      <alignment horizontal="center" vertical="center"/>
    </xf>
    <xf numFmtId="14" fontId="7" fillId="5" borderId="4" xfId="0" applyNumberFormat="1" applyFont="1" applyFill="1" applyBorder="1" applyAlignment="1">
      <alignment horizontal="center" vertical="center"/>
    </xf>
    <xf numFmtId="21" fontId="7" fillId="5" borderId="4" xfId="0" applyNumberFormat="1" applyFont="1" applyFill="1" applyBorder="1" applyAlignment="1">
      <alignment horizontal="center" vertical="center"/>
    </xf>
    <xf numFmtId="0" fontId="12" fillId="0" borderId="4" xfId="0" applyFont="1" applyBorder="1" applyAlignment="1">
      <alignment horizontal="left" vertical="center"/>
    </xf>
    <xf numFmtId="0" fontId="13" fillId="0" borderId="4" xfId="0" applyFont="1" applyBorder="1" applyAlignment="1">
      <alignment horizontal="left" vertical="center"/>
    </xf>
    <xf numFmtId="0" fontId="13" fillId="5" borderId="4" xfId="0" applyFont="1" applyFill="1" applyBorder="1" applyAlignment="1">
      <alignment horizontal="left" vertical="center"/>
    </xf>
    <xf numFmtId="0" fontId="5" fillId="8" borderId="4" xfId="0" applyFont="1" applyFill="1" applyBorder="1" applyAlignment="1">
      <alignment horizontal="center" vertical="center"/>
    </xf>
    <xf numFmtId="0" fontId="7" fillId="0" borderId="4" xfId="0" applyFont="1" applyBorder="1" applyAlignment="1">
      <alignment horizontal="left" vertical="center"/>
    </xf>
    <xf numFmtId="0" fontId="0" fillId="0" borderId="4" xfId="0" applyBorder="1" applyAlignment="1">
      <alignment vertical="top"/>
    </xf>
    <xf numFmtId="0" fontId="15" fillId="5" borderId="4" xfId="0" applyFont="1" applyFill="1" applyBorder="1" applyAlignment="1">
      <alignment horizontal="left" vertical="center"/>
    </xf>
    <xf numFmtId="0" fontId="16" fillId="5" borderId="4" xfId="0" applyFont="1" applyFill="1" applyBorder="1" applyAlignment="1">
      <alignment horizontal="left" vertical="center"/>
    </xf>
    <xf numFmtId="0" fontId="16" fillId="0" borderId="4" xfId="0" applyFont="1" applyBorder="1" applyAlignment="1">
      <alignment horizontal="left" vertical="center"/>
    </xf>
    <xf numFmtId="49" fontId="7" fillId="4" borderId="4" xfId="0" applyNumberFormat="1" applyFont="1" applyFill="1" applyBorder="1" applyAlignment="1">
      <alignment horizontal="center" vertical="top"/>
    </xf>
    <xf numFmtId="0" fontId="5" fillId="9" borderId="4" xfId="0" applyFont="1" applyFill="1" applyBorder="1" applyAlignment="1">
      <alignment horizontal="left" vertical="center"/>
    </xf>
    <xf numFmtId="49" fontId="5" fillId="0" borderId="4" xfId="0" applyNumberFormat="1" applyFont="1" applyBorder="1" applyAlignment="1">
      <alignment vertical="center"/>
    </xf>
    <xf numFmtId="166" fontId="0" fillId="0" borderId="4" xfId="0" applyNumberFormat="1" applyBorder="1" applyAlignment="1">
      <alignment horizontal="center" vertical="center"/>
    </xf>
    <xf numFmtId="49" fontId="5" fillId="0" borderId="4" xfId="0" applyNumberFormat="1" applyFont="1" applyBorder="1" applyAlignment="1">
      <alignment horizontal="center" vertical="center"/>
    </xf>
    <xf numFmtId="14" fontId="5" fillId="5" borderId="4" xfId="0" applyNumberFormat="1" applyFont="1" applyFill="1" applyBorder="1" applyAlignment="1">
      <alignment horizontal="center" vertical="center"/>
    </xf>
    <xf numFmtId="21" fontId="5" fillId="5" borderId="4" xfId="0" applyNumberFormat="1" applyFont="1" applyFill="1" applyBorder="1" applyAlignment="1">
      <alignment horizontal="center" vertical="center"/>
    </xf>
    <xf numFmtId="164" fontId="5" fillId="5" borderId="4" xfId="0" applyNumberFormat="1" applyFont="1" applyFill="1" applyBorder="1" applyAlignment="1">
      <alignment horizontal="left" vertical="center"/>
    </xf>
    <xf numFmtId="21" fontId="5" fillId="5" borderId="4" xfId="0" applyNumberFormat="1" applyFont="1" applyFill="1" applyBorder="1" applyAlignment="1">
      <alignment horizontal="left" vertical="center"/>
    </xf>
    <xf numFmtId="49" fontId="0" fillId="0" borderId="4" xfId="0" applyNumberFormat="1" applyBorder="1" applyAlignment="1">
      <alignment vertical="top"/>
    </xf>
    <xf numFmtId="164" fontId="7" fillId="10" borderId="4" xfId="0" applyNumberFormat="1" applyFont="1" applyFill="1" applyBorder="1" applyAlignment="1">
      <alignment horizontal="left" vertical="center"/>
    </xf>
    <xf numFmtId="21" fontId="7" fillId="10" borderId="4" xfId="0" applyNumberFormat="1" applyFont="1" applyFill="1" applyBorder="1" applyAlignment="1">
      <alignment horizontal="left" vertical="center"/>
    </xf>
    <xf numFmtId="49" fontId="0" fillId="0" borderId="4" xfId="0" applyNumberFormat="1" applyBorder="1" applyAlignment="1">
      <alignment horizontal="center" vertical="center"/>
    </xf>
    <xf numFmtId="0" fontId="18" fillId="0" borderId="4" xfId="0" applyFont="1" applyBorder="1" applyAlignment="1">
      <alignment horizontal="left" vertical="center"/>
    </xf>
    <xf numFmtId="0" fontId="19" fillId="0" borderId="4" xfId="0" applyFont="1" applyBorder="1" applyAlignment="1">
      <alignment horizontal="left" vertical="center"/>
    </xf>
    <xf numFmtId="0" fontId="0" fillId="11" borderId="4" xfId="0" applyFill="1" applyBorder="1" applyAlignment="1">
      <alignment horizontal="left" vertical="center"/>
    </xf>
    <xf numFmtId="0" fontId="5" fillId="11" borderId="4" xfId="0" applyFont="1" applyFill="1" applyBorder="1" applyAlignment="1">
      <alignment horizontal="left" vertical="center"/>
    </xf>
    <xf numFmtId="0" fontId="20" fillId="0" borderId="4" xfId="0" applyFont="1" applyBorder="1" applyAlignment="1">
      <alignment horizontal="left" vertical="center"/>
    </xf>
    <xf numFmtId="166" fontId="5" fillId="4" borderId="4" xfId="0" applyNumberFormat="1" applyFont="1" applyFill="1" applyBorder="1" applyAlignment="1">
      <alignment horizontal="left" vertical="center"/>
    </xf>
    <xf numFmtId="20" fontId="0" fillId="0" borderId="4" xfId="0" applyNumberFormat="1" applyBorder="1" applyAlignment="1">
      <alignment vertical="top"/>
    </xf>
    <xf numFmtId="0" fontId="0" fillId="12" borderId="4" xfId="0" applyFill="1" applyBorder="1" applyAlignment="1">
      <alignment horizontal="left" vertical="center"/>
    </xf>
    <xf numFmtId="165" fontId="5" fillId="6" borderId="4" xfId="0" applyNumberFormat="1" applyFont="1" applyFill="1" applyBorder="1" applyAlignment="1">
      <alignment horizontal="center" vertical="center"/>
    </xf>
    <xf numFmtId="14" fontId="0" fillId="0" borderId="4" xfId="0" applyNumberFormat="1" applyBorder="1" applyAlignment="1">
      <alignment horizontal="left" vertical="center"/>
    </xf>
    <xf numFmtId="0" fontId="0" fillId="6" borderId="4" xfId="0" applyFill="1" applyBorder="1" applyAlignment="1">
      <alignment horizontal="left" vertical="center"/>
    </xf>
    <xf numFmtId="20" fontId="9" fillId="0" borderId="4" xfId="0" applyNumberFormat="1" applyFont="1" applyBorder="1" applyAlignment="1">
      <alignment vertical="top"/>
    </xf>
    <xf numFmtId="20" fontId="5" fillId="0" borderId="4" xfId="0" applyNumberFormat="1" applyFont="1" applyBorder="1" applyAlignment="1">
      <alignment horizontal="left" vertical="center"/>
    </xf>
    <xf numFmtId="165" fontId="0" fillId="0" borderId="4" xfId="0" applyNumberFormat="1" applyBorder="1" applyAlignment="1">
      <alignment horizontal="left" vertical="center"/>
    </xf>
    <xf numFmtId="18" fontId="5" fillId="0" borderId="4" xfId="0" applyNumberFormat="1" applyFont="1" applyBorder="1" applyAlignment="1">
      <alignment vertical="top"/>
    </xf>
    <xf numFmtId="0" fontId="0" fillId="0" borderId="0" xfId="0" applyAlignment="1">
      <alignment vertical="top"/>
    </xf>
    <xf numFmtId="164" fontId="5" fillId="0" borderId="4" xfId="0" applyNumberFormat="1" applyFont="1" applyBorder="1" applyAlignment="1">
      <alignment horizontal="center" vertical="center"/>
    </xf>
    <xf numFmtId="20" fontId="5" fillId="0" borderId="4" xfId="0" applyNumberFormat="1" applyFont="1" applyBorder="1" applyAlignment="1">
      <alignment vertical="top"/>
    </xf>
    <xf numFmtId="0" fontId="21" fillId="0" borderId="4" xfId="0" applyFont="1" applyBorder="1"/>
    <xf numFmtId="14" fontId="0" fillId="0" borderId="4" xfId="0" applyNumberFormat="1" applyBorder="1" applyAlignment="1">
      <alignment horizontal="center" vertical="center"/>
    </xf>
    <xf numFmtId="22" fontId="5" fillId="0" borderId="4" xfId="0" applyNumberFormat="1" applyFont="1" applyBorder="1" applyAlignment="1">
      <alignment horizontal="center" vertical="center"/>
    </xf>
    <xf numFmtId="22" fontId="0" fillId="0" borderId="4" xfId="0" applyNumberFormat="1" applyBorder="1" applyAlignment="1">
      <alignment horizontal="center" vertical="center"/>
    </xf>
    <xf numFmtId="0" fontId="0" fillId="0" borderId="4" xfId="0" applyBorder="1"/>
    <xf numFmtId="165" fontId="5" fillId="0" borderId="4" xfId="0" applyNumberFormat="1" applyFont="1" applyBorder="1" applyAlignment="1">
      <alignment horizontal="left" vertical="center"/>
    </xf>
    <xf numFmtId="22" fontId="0" fillId="0" borderId="4" xfId="0" applyNumberFormat="1" applyBorder="1" applyAlignment="1">
      <alignment horizontal="left" vertical="center"/>
    </xf>
    <xf numFmtId="0" fontId="9" fillId="0" borderId="0" xfId="0" applyFont="1" applyAlignment="1">
      <alignment vertical="top"/>
    </xf>
    <xf numFmtId="0" fontId="5" fillId="0" borderId="6" xfId="0" applyFont="1" applyBorder="1" applyAlignment="1">
      <alignment vertical="center"/>
    </xf>
    <xf numFmtId="0" fontId="9" fillId="0" borderId="7" xfId="0" applyFont="1" applyBorder="1" applyAlignment="1">
      <alignment vertical="top"/>
    </xf>
    <xf numFmtId="0" fontId="0" fillId="0" borderId="8" xfId="0" applyBorder="1" applyAlignment="1">
      <alignment vertical="top"/>
    </xf>
    <xf numFmtId="22" fontId="5" fillId="0" borderId="4" xfId="0" applyNumberFormat="1" applyFont="1" applyBorder="1" applyAlignment="1">
      <alignment horizontal="left" vertical="center"/>
    </xf>
    <xf numFmtId="0" fontId="25" fillId="0" borderId="0" xfId="0" applyFont="1" applyAlignment="1">
      <alignment vertical="top"/>
    </xf>
    <xf numFmtId="0" fontId="5" fillId="0" borderId="9" xfId="0" applyFont="1" applyBorder="1" applyAlignment="1">
      <alignment horizontal="center" vertical="center"/>
    </xf>
    <xf numFmtId="14" fontId="0" fillId="0" borderId="10" xfId="0" applyNumberFormat="1" applyBorder="1" applyAlignment="1">
      <alignment horizontal="center" vertical="center"/>
    </xf>
    <xf numFmtId="21"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left" vertical="center"/>
    </xf>
    <xf numFmtId="0" fontId="0" fillId="0" borderId="5" xfId="0" applyBorder="1"/>
    <xf numFmtId="164" fontId="5" fillId="0" borderId="5" xfId="0" applyNumberFormat="1" applyFont="1" applyBorder="1" applyAlignment="1">
      <alignment horizontal="left" vertical="center"/>
    </xf>
    <xf numFmtId="165" fontId="0" fillId="4" borderId="5" xfId="0" applyNumberFormat="1" applyFill="1" applyBorder="1" applyAlignment="1">
      <alignment horizontal="left" vertical="center"/>
    </xf>
    <xf numFmtId="0" fontId="26" fillId="0" borderId="4" xfId="0" applyFont="1" applyBorder="1" applyAlignment="1">
      <alignment horizontal="center" vertical="center"/>
    </xf>
    <xf numFmtId="0" fontId="0" fillId="4" borderId="5" xfId="0" applyFill="1" applyBorder="1" applyAlignment="1">
      <alignment horizontal="left" vertical="center"/>
    </xf>
    <xf numFmtId="14" fontId="5" fillId="0" borderId="11" xfId="0" applyNumberFormat="1" applyFont="1" applyBorder="1" applyAlignment="1">
      <alignment horizontal="center" vertical="center"/>
    </xf>
    <xf numFmtId="22" fontId="0" fillId="0" borderId="5" xfId="0" applyNumberFormat="1" applyBorder="1" applyAlignment="1">
      <alignment horizontal="center" vertical="center"/>
    </xf>
    <xf numFmtId="0" fontId="0" fillId="0" borderId="5" xfId="0" applyBorder="1" applyAlignment="1">
      <alignment horizontal="center" vertical="center"/>
    </xf>
    <xf numFmtId="0" fontId="5" fillId="0" borderId="5" xfId="0" applyFont="1" applyBorder="1" applyAlignment="1">
      <alignment vertical="center"/>
    </xf>
    <xf numFmtId="0" fontId="5" fillId="0" borderId="6" xfId="0" applyFont="1" applyBorder="1" applyAlignment="1">
      <alignment horizontal="center" vertical="center"/>
    </xf>
    <xf numFmtId="165" fontId="5" fillId="4" borderId="5" xfId="0" applyNumberFormat="1" applyFont="1" applyFill="1" applyBorder="1" applyAlignment="1">
      <alignment horizontal="left" vertical="center"/>
    </xf>
    <xf numFmtId="0" fontId="5" fillId="0" borderId="4" xfId="0" applyFont="1" applyBorder="1"/>
    <xf numFmtId="0" fontId="5" fillId="0" borderId="0" xfId="0" applyFont="1" applyAlignment="1">
      <alignment horizontal="left" vertical="center"/>
    </xf>
    <xf numFmtId="0" fontId="5" fillId="0" borderId="0" xfId="0" applyFont="1" applyAlignment="1">
      <alignment vertical="center"/>
    </xf>
    <xf numFmtId="0" fontId="0" fillId="0" borderId="6" xfId="0" applyBorder="1" applyAlignment="1">
      <alignment horizontal="center" vertical="center"/>
    </xf>
    <xf numFmtId="14" fontId="0" fillId="0" borderId="11" xfId="0" applyNumberFormat="1" applyBorder="1" applyAlignment="1">
      <alignment horizontal="center" vertical="center"/>
    </xf>
    <xf numFmtId="165" fontId="0" fillId="0" borderId="6" xfId="0" applyNumberFormat="1" applyBorder="1" applyAlignment="1">
      <alignment horizontal="center" vertical="center"/>
    </xf>
    <xf numFmtId="0" fontId="0" fillId="0" borderId="6" xfId="0" applyBorder="1" applyAlignment="1">
      <alignment vertical="top"/>
    </xf>
    <xf numFmtId="14" fontId="0" fillId="0" borderId="5" xfId="0" applyNumberFormat="1" applyBorder="1" applyAlignment="1">
      <alignment horizontal="center" vertical="center"/>
    </xf>
    <xf numFmtId="21" fontId="0" fillId="0" borderId="5" xfId="0" applyNumberFormat="1" applyBorder="1" applyAlignment="1">
      <alignment horizontal="center" vertical="center"/>
    </xf>
    <xf numFmtId="165" fontId="0" fillId="0" borderId="5" xfId="0" applyNumberFormat="1" applyBorder="1" applyAlignment="1">
      <alignment horizontal="center" vertical="center"/>
    </xf>
    <xf numFmtId="0" fontId="0" fillId="0" borderId="5" xfId="0" applyBorder="1" applyAlignment="1">
      <alignment horizontal="left" vertical="center"/>
    </xf>
    <xf numFmtId="0" fontId="5" fillId="0" borderId="9" xfId="0" applyFont="1" applyBorder="1"/>
    <xf numFmtId="20" fontId="5" fillId="0" borderId="5" xfId="0" applyNumberFormat="1" applyFont="1" applyBorder="1" applyAlignment="1">
      <alignment horizontal="left" vertical="center"/>
    </xf>
    <xf numFmtId="20" fontId="5" fillId="0" borderId="4" xfId="0" applyNumberFormat="1" applyFont="1" applyBorder="1" applyAlignment="1">
      <alignment horizontal="center" vertical="center"/>
    </xf>
    <xf numFmtId="165" fontId="5" fillId="0" borderId="6" xfId="0" applyNumberFormat="1" applyFont="1" applyBorder="1" applyAlignment="1">
      <alignment horizontal="center" vertical="center"/>
    </xf>
    <xf numFmtId="0" fontId="5" fillId="0" borderId="5" xfId="0" applyFont="1" applyBorder="1" applyAlignment="1">
      <alignment horizontal="center" vertical="center"/>
    </xf>
    <xf numFmtId="14" fontId="5" fillId="0" borderId="5" xfId="0" applyNumberFormat="1" applyFont="1" applyBorder="1" applyAlignment="1">
      <alignment horizontal="center" vertical="center"/>
    </xf>
    <xf numFmtId="20" fontId="5" fillId="0" borderId="5" xfId="0" applyNumberFormat="1" applyFont="1" applyBorder="1" applyAlignment="1">
      <alignment horizontal="center" vertical="center"/>
    </xf>
    <xf numFmtId="22" fontId="5" fillId="0" borderId="9" xfId="0" applyNumberFormat="1" applyFont="1" applyBorder="1" applyAlignment="1">
      <alignment horizontal="center" vertical="center"/>
    </xf>
    <xf numFmtId="0" fontId="5" fillId="0" borderId="10" xfId="0" applyFont="1" applyBorder="1" applyAlignment="1">
      <alignment horizontal="center" vertical="center"/>
    </xf>
    <xf numFmtId="14" fontId="5" fillId="0" borderId="9" xfId="0" applyNumberFormat="1" applyFont="1" applyBorder="1" applyAlignment="1">
      <alignment horizontal="center" vertical="center"/>
    </xf>
    <xf numFmtId="22" fontId="0" fillId="0" borderId="9" xfId="0" applyNumberFormat="1" applyBorder="1" applyAlignment="1">
      <alignment horizontal="center" vertical="center"/>
    </xf>
    <xf numFmtId="22" fontId="5" fillId="0" borderId="5" xfId="0" applyNumberFormat="1" applyFont="1" applyBorder="1" applyAlignment="1">
      <alignment horizontal="left" vertical="center"/>
    </xf>
    <xf numFmtId="22" fontId="5" fillId="0" borderId="5" xfId="0" applyNumberFormat="1" applyFont="1" applyBorder="1" applyAlignment="1">
      <alignment horizontal="center" vertical="center"/>
    </xf>
    <xf numFmtId="0" fontId="0" fillId="0" borderId="5" xfId="0" applyBorder="1" applyAlignment="1">
      <alignment vertical="top"/>
    </xf>
    <xf numFmtId="14" fontId="28" fillId="0" borderId="5" xfId="0" applyNumberFormat="1" applyFont="1" applyBorder="1" applyAlignment="1">
      <alignment horizontal="center" vertical="center"/>
    </xf>
    <xf numFmtId="0" fontId="9" fillId="0" borderId="12" xfId="0" applyFont="1" applyBorder="1" applyAlignment="1">
      <alignment vertical="center"/>
    </xf>
    <xf numFmtId="0" fontId="5" fillId="5" borderId="4" xfId="0" applyFont="1" applyFill="1" applyBorder="1" applyAlignment="1">
      <alignment horizontal="center" vertical="center" wrapText="1"/>
    </xf>
    <xf numFmtId="14" fontId="5" fillId="5" borderId="4" xfId="0" applyNumberFormat="1" applyFont="1" applyFill="1" applyBorder="1" applyAlignment="1">
      <alignment horizontal="center" vertical="center" wrapText="1"/>
    </xf>
    <xf numFmtId="20" fontId="5" fillId="5" borderId="4" xfId="0" applyNumberFormat="1" applyFont="1" applyFill="1" applyBorder="1" applyAlignment="1">
      <alignment horizontal="center" vertical="center" wrapText="1"/>
    </xf>
    <xf numFmtId="0" fontId="5" fillId="7" borderId="4" xfId="0" applyFont="1" applyFill="1" applyBorder="1" applyAlignment="1">
      <alignment horizontal="center" vertical="center" wrapText="1"/>
    </xf>
    <xf numFmtId="14" fontId="5" fillId="7" borderId="4" xfId="0" applyNumberFormat="1" applyFont="1" applyFill="1" applyBorder="1" applyAlignment="1">
      <alignment horizontal="center" vertical="center" wrapText="1"/>
    </xf>
    <xf numFmtId="20" fontId="5" fillId="7" borderId="4" xfId="0" applyNumberFormat="1" applyFont="1" applyFill="1" applyBorder="1" applyAlignment="1">
      <alignment horizontal="center" vertical="center" wrapText="1"/>
    </xf>
    <xf numFmtId="14" fontId="0" fillId="5" borderId="4" xfId="0" applyNumberFormat="1" applyFill="1" applyBorder="1" applyAlignment="1">
      <alignment horizontal="center" vertical="center" wrapText="1"/>
    </xf>
    <xf numFmtId="0" fontId="5" fillId="5" borderId="4" xfId="0" applyFont="1" applyFill="1" applyBorder="1" applyAlignment="1">
      <alignment horizontal="left" vertical="center" wrapText="1"/>
    </xf>
    <xf numFmtId="0" fontId="5" fillId="7" borderId="4" xfId="0" applyFont="1" applyFill="1" applyBorder="1" applyAlignment="1">
      <alignment horizontal="left" vertical="center"/>
    </xf>
    <xf numFmtId="0" fontId="0" fillId="5" borderId="4" xfId="0" applyFill="1" applyBorder="1" applyAlignment="1">
      <alignment horizontal="center" vertical="center" wrapText="1"/>
    </xf>
    <xf numFmtId="0" fontId="0" fillId="7" borderId="4" xfId="0" applyFill="1" applyBorder="1" applyAlignment="1">
      <alignment horizontal="center" vertical="center" wrapText="1"/>
    </xf>
    <xf numFmtId="0" fontId="5" fillId="7" borderId="4" xfId="0" applyFont="1" applyFill="1" applyBorder="1" applyAlignment="1">
      <alignment vertical="top"/>
    </xf>
    <xf numFmtId="0" fontId="0" fillId="5" borderId="4" xfId="0" applyFill="1" applyBorder="1" applyAlignment="1">
      <alignment vertical="top"/>
    </xf>
    <xf numFmtId="0" fontId="5" fillId="7" borderId="4" xfId="0" applyFont="1" applyFill="1" applyBorder="1" applyAlignment="1">
      <alignment vertical="center"/>
    </xf>
    <xf numFmtId="0" fontId="0" fillId="7" borderId="4" xfId="0" applyFill="1" applyBorder="1"/>
    <xf numFmtId="165" fontId="0" fillId="5" borderId="4" xfId="0" applyNumberFormat="1" applyFill="1" applyBorder="1" applyAlignment="1">
      <alignment horizontal="left" vertical="center" wrapText="1"/>
    </xf>
    <xf numFmtId="165" fontId="0" fillId="7" borderId="4" xfId="0" applyNumberFormat="1" applyFill="1" applyBorder="1" applyAlignment="1">
      <alignment horizontal="left" vertical="center" wrapText="1"/>
    </xf>
    <xf numFmtId="0" fontId="0" fillId="5" borderId="4" xfId="0" applyFill="1" applyBorder="1"/>
    <xf numFmtId="165" fontId="0" fillId="0" borderId="4" xfId="0" applyNumberFormat="1" applyBorder="1"/>
    <xf numFmtId="0" fontId="2" fillId="2" borderId="4" xfId="0" applyFont="1" applyFill="1" applyBorder="1" applyAlignment="1">
      <alignment horizontal="center" vertical="center" wrapText="1"/>
    </xf>
    <xf numFmtId="0" fontId="25" fillId="0" borderId="4" xfId="0" applyFont="1" applyBorder="1" applyAlignment="1">
      <alignment vertical="top"/>
    </xf>
  </cellXfs>
  <cellStyles count="2">
    <cellStyle name="Hyperlink" xfId="1" builtinId="8"/>
    <cellStyle name="Normal" xfId="0" builtinId="0"/>
  </cellStyles>
  <dxfs count="131">
    <dxf>
      <font>
        <b/>
        <i val="0"/>
        <color theme="0"/>
      </font>
      <fill>
        <patternFill>
          <bgColor theme="4" tint="-0.24994659260841701"/>
        </patternFill>
      </fill>
    </dxf>
    <dxf>
      <fill>
        <patternFill>
          <bgColor rgb="FF7030A0"/>
        </patternFill>
      </fill>
    </dxf>
    <dxf>
      <font>
        <b/>
        <i val="0"/>
        <color theme="1"/>
      </font>
      <fill>
        <patternFill>
          <bgColor theme="4" tint="0.39994506668294322"/>
        </patternFill>
      </fill>
    </dxf>
    <dxf>
      <font>
        <b/>
        <i val="0"/>
      </font>
      <fill>
        <patternFill>
          <bgColor rgb="FF92D050"/>
        </patternFill>
      </fill>
    </dxf>
    <dxf>
      <font>
        <b/>
        <i val="0"/>
      </font>
      <fill>
        <patternFill>
          <bgColor rgb="FFFFC000"/>
        </patternFill>
      </fill>
    </dxf>
    <dxf>
      <font>
        <b/>
        <i val="0"/>
        <color theme="0"/>
      </font>
      <fill>
        <patternFill>
          <bgColor theme="1"/>
        </patternFill>
      </fill>
    </dxf>
    <dxf>
      <font>
        <b/>
        <i val="0"/>
        <color theme="0"/>
      </font>
      <fill>
        <patternFill>
          <bgColor theme="4" tint="-0.499984740745262"/>
        </patternFill>
      </fill>
    </dxf>
    <dxf>
      <font>
        <b/>
        <i val="0"/>
      </font>
      <fill>
        <patternFill patternType="solid">
          <fgColor rgb="FFF4CCCC"/>
          <bgColor rgb="FFF4CCCC"/>
        </patternFill>
      </fill>
    </dxf>
    <dxf>
      <font>
        <b/>
        <i val="0"/>
      </font>
      <fill>
        <patternFill patternType="solid">
          <fgColor rgb="FFEA9999"/>
          <bgColor rgb="FFEA9999"/>
        </patternFill>
      </fill>
    </dxf>
    <dxf>
      <font>
        <b/>
        <i val="0"/>
      </font>
      <fill>
        <patternFill>
          <bgColor rgb="FFFFC000"/>
        </patternFill>
      </fill>
    </dxf>
    <dxf>
      <font>
        <b/>
        <i val="0"/>
      </font>
      <fill>
        <patternFill>
          <bgColor theme="0" tint="-0.14996795556505021"/>
        </patternFill>
      </fill>
    </dxf>
    <dxf>
      <font>
        <b/>
        <i val="0"/>
        <color theme="0"/>
      </font>
      <fill>
        <patternFill>
          <bgColor theme="4" tint="-0.24994659260841701"/>
        </patternFill>
      </fill>
    </dxf>
    <dxf>
      <fill>
        <patternFill>
          <bgColor rgb="FF7030A0"/>
        </patternFill>
      </fill>
    </dxf>
    <dxf>
      <font>
        <b/>
        <i val="0"/>
        <color theme="1"/>
      </font>
      <fill>
        <patternFill>
          <bgColor theme="4" tint="0.39994506668294322"/>
        </patternFill>
      </fill>
    </dxf>
    <dxf>
      <font>
        <b/>
        <i val="0"/>
      </font>
      <fill>
        <patternFill>
          <bgColor rgb="FF92D050"/>
        </patternFill>
      </fill>
    </dxf>
    <dxf>
      <font>
        <b/>
        <i val="0"/>
      </font>
      <fill>
        <patternFill>
          <bgColor rgb="FFFFC000"/>
        </patternFill>
      </fill>
    </dxf>
    <dxf>
      <font>
        <b/>
        <i val="0"/>
        <color theme="0"/>
      </font>
      <fill>
        <patternFill>
          <bgColor theme="1"/>
        </patternFill>
      </fill>
    </dxf>
    <dxf>
      <font>
        <b/>
        <i val="0"/>
        <color theme="0"/>
      </font>
      <fill>
        <patternFill>
          <bgColor theme="4" tint="-0.499984740745262"/>
        </patternFill>
      </fill>
    </dxf>
    <dxf>
      <font>
        <b/>
        <i val="0"/>
      </font>
      <fill>
        <patternFill patternType="solid">
          <fgColor rgb="FFF4CCCC"/>
          <bgColor rgb="FFF4CCCC"/>
        </patternFill>
      </fill>
    </dxf>
    <dxf>
      <font>
        <b/>
        <i val="0"/>
      </font>
      <fill>
        <patternFill patternType="solid">
          <fgColor rgb="FFEA9999"/>
          <bgColor rgb="FFEA9999"/>
        </patternFill>
      </fill>
    </dxf>
    <dxf>
      <font>
        <b/>
        <i val="0"/>
      </font>
      <fill>
        <patternFill>
          <bgColor rgb="FFFFC000"/>
        </patternFill>
      </fill>
    </dxf>
    <dxf>
      <font>
        <b/>
        <i val="0"/>
      </font>
      <fill>
        <patternFill>
          <bgColor theme="0" tint="-0.14996795556505021"/>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b/>
        <i val="0"/>
        <color theme="0"/>
      </font>
      <fill>
        <patternFill>
          <bgColor theme="4" tint="-0.24994659260841701"/>
        </patternFill>
      </fill>
    </dxf>
    <dxf>
      <fill>
        <patternFill>
          <bgColor rgb="FF7030A0"/>
        </patternFill>
      </fill>
    </dxf>
    <dxf>
      <font>
        <b/>
        <i val="0"/>
        <color theme="1"/>
      </font>
      <fill>
        <patternFill>
          <bgColor theme="4" tint="0.39994506668294322"/>
        </patternFill>
      </fill>
    </dxf>
    <dxf>
      <font>
        <b/>
        <i val="0"/>
      </font>
      <fill>
        <patternFill>
          <bgColor rgb="FF92D050"/>
        </patternFill>
      </fill>
    </dxf>
    <dxf>
      <font>
        <b/>
        <i val="0"/>
      </font>
      <fill>
        <patternFill>
          <bgColor rgb="FFFFC000"/>
        </patternFill>
      </fill>
    </dxf>
    <dxf>
      <font>
        <b/>
        <i val="0"/>
        <color theme="0"/>
      </font>
      <fill>
        <patternFill>
          <bgColor theme="1"/>
        </patternFill>
      </fill>
    </dxf>
    <dxf>
      <font>
        <b/>
        <i val="0"/>
        <color theme="0"/>
      </font>
      <fill>
        <patternFill>
          <bgColor theme="4" tint="-0.499984740745262"/>
        </patternFill>
      </fill>
    </dxf>
    <dxf>
      <font>
        <b/>
        <i val="0"/>
        <color theme="0"/>
      </font>
      <fill>
        <patternFill>
          <bgColor theme="4" tint="-0.24994659260841701"/>
        </patternFill>
      </fill>
    </dxf>
    <dxf>
      <font>
        <b/>
        <i val="0"/>
        <color theme="1"/>
      </font>
      <fill>
        <patternFill>
          <bgColor theme="4" tint="0.39994506668294322"/>
        </patternFill>
      </fill>
    </dxf>
    <dxf>
      <font>
        <b/>
        <i val="0"/>
      </font>
      <fill>
        <patternFill>
          <bgColor rgb="FF92D050"/>
        </patternFill>
      </fill>
    </dxf>
    <dxf>
      <font>
        <b/>
        <i val="0"/>
      </font>
      <fill>
        <patternFill>
          <bgColor rgb="FFFFC000"/>
        </patternFill>
      </fill>
    </dxf>
    <dxf>
      <font>
        <b/>
        <i val="0"/>
        <color theme="0"/>
      </font>
      <fill>
        <patternFill>
          <bgColor theme="1"/>
        </patternFill>
      </fill>
    </dxf>
    <dxf>
      <font>
        <b/>
        <i val="0"/>
        <color theme="0"/>
      </font>
      <fill>
        <patternFill>
          <bgColor theme="4" tint="-0.499984740745262"/>
        </patternFill>
      </fill>
    </dxf>
    <dxf>
      <fill>
        <patternFill>
          <bgColor rgb="FF7030A0"/>
        </patternFill>
      </fill>
    </dxf>
    <dxf>
      <font>
        <b/>
        <i val="0"/>
        <color theme="0"/>
      </font>
      <fill>
        <patternFill>
          <bgColor theme="4" tint="-0.24994659260841701"/>
        </patternFill>
      </fill>
    </dxf>
    <dxf>
      <font>
        <b/>
        <i val="0"/>
        <color theme="1"/>
      </font>
      <fill>
        <patternFill>
          <bgColor theme="4" tint="0.39994506668294322"/>
        </patternFill>
      </fill>
    </dxf>
    <dxf>
      <font>
        <b/>
        <i val="0"/>
      </font>
      <fill>
        <patternFill>
          <bgColor rgb="FF92D050"/>
        </patternFill>
      </fill>
    </dxf>
    <dxf>
      <font>
        <b/>
        <i val="0"/>
      </font>
      <fill>
        <patternFill>
          <bgColor rgb="FFFFC000"/>
        </patternFill>
      </fill>
    </dxf>
    <dxf>
      <font>
        <b/>
        <i val="0"/>
        <color theme="0"/>
      </font>
      <fill>
        <patternFill>
          <bgColor theme="1"/>
        </patternFill>
      </fill>
    </dxf>
    <dxf>
      <font>
        <b/>
        <i val="0"/>
        <color theme="0"/>
      </font>
      <fill>
        <patternFill>
          <bgColor theme="4" tint="-0.499984740745262"/>
        </patternFill>
      </fill>
    </dxf>
    <dxf>
      <fill>
        <patternFill>
          <bgColor rgb="FF7030A0"/>
        </patternFill>
      </fill>
    </dxf>
    <dxf>
      <font>
        <b/>
        <i val="0"/>
      </font>
      <fill>
        <patternFill patternType="solid">
          <fgColor rgb="FFF4CCCC"/>
          <bgColor rgb="FFF4CCCC"/>
        </patternFill>
      </fill>
    </dxf>
    <dxf>
      <font>
        <b/>
        <i val="0"/>
      </font>
      <fill>
        <patternFill patternType="solid">
          <fgColor rgb="FFEA9999"/>
          <bgColor rgb="FFEA9999"/>
        </patternFill>
      </fill>
    </dxf>
    <dxf>
      <font>
        <b/>
        <i val="0"/>
      </font>
      <fill>
        <patternFill>
          <bgColor rgb="FFFFC000"/>
        </patternFill>
      </fill>
    </dxf>
    <dxf>
      <font>
        <b/>
        <i val="0"/>
      </font>
      <fill>
        <patternFill>
          <bgColor theme="0" tint="-0.14996795556505021"/>
        </patternFill>
      </fill>
    </dxf>
    <dxf>
      <font>
        <strike val="0"/>
        <outline val="0"/>
        <shadow val="0"/>
        <vertAlign val="baseline"/>
        <sz val="10"/>
        <name val="Aptos Narrow"/>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vertical="center" textRotation="0" wrapText="1" indent="0" justifyLastLine="0" shrinkToFit="0" readingOrder="0"/>
    </dxf>
    <dxf>
      <font>
        <b val="0"/>
        <i val="0"/>
        <strike val="0"/>
        <condense val="0"/>
        <extend val="0"/>
        <outline val="0"/>
        <shadow val="0"/>
        <u val="none"/>
        <vertAlign val="baseline"/>
        <sz val="10"/>
        <color rgb="FF00000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ptos Narrow"/>
        <family val="2"/>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numFmt numFmtId="0" formatCode="Genera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hh:mm:ss"/>
      <fill>
        <patternFill patternType="solid">
          <fgColor theme="0"/>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ptos Narrow"/>
        <family val="2"/>
        <scheme val="minor"/>
      </font>
      <numFmt numFmtId="165" formatCode="dd/mm/yyyy\ hh:mm:ss"/>
      <fill>
        <patternFill patternType="solid">
          <fgColor theme="0"/>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numFmt numFmtId="164" formatCode="dd/mm/yy;@"/>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ptos Narrow"/>
        <family val="2"/>
        <scheme val="minor"/>
      </font>
      <numFmt numFmtId="165" formatCode="dd/mm/yyyy\ hh:mm:ss"/>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0"/>
        <name val="Aptos Narrow"/>
        <family val="2"/>
        <scheme val="minor"/>
      </font>
      <alignmen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name val="Aptos Narrow"/>
        <family val="2"/>
        <scheme val="minor"/>
      </font>
      <alignment vertical="center" textRotation="0" wrapText="0" indent="0" justifyLastLine="0" shrinkToFit="0" readingOrder="0"/>
    </dxf>
    <dxf>
      <font>
        <strike val="0"/>
        <outline val="0"/>
        <shadow val="0"/>
        <vertAlign val="baseline"/>
        <sz val="10"/>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rgb="FF92D050"/>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b/>
        <i val="0"/>
        <color theme="0"/>
      </font>
      <fill>
        <patternFill>
          <bgColor theme="4" tint="-0.24994659260841701"/>
        </patternFill>
      </fill>
    </dxf>
    <dxf>
      <fill>
        <patternFill>
          <bgColor rgb="FF7030A0"/>
        </patternFill>
      </fill>
    </dxf>
    <dxf>
      <font>
        <b/>
        <i val="0"/>
        <color theme="0"/>
      </font>
      <fill>
        <patternFill>
          <bgColor theme="4" tint="-0.24994659260841701"/>
        </patternFill>
      </fill>
    </dxf>
    <dxf>
      <fill>
        <patternFill>
          <bgColor rgb="FF7030A0"/>
        </patternFill>
      </fill>
    </dxf>
    <dxf>
      <font>
        <b/>
        <i val="0"/>
        <color theme="1"/>
      </font>
      <fill>
        <patternFill>
          <bgColor theme="4" tint="0.39994506668294322"/>
        </patternFill>
      </fill>
    </dxf>
    <dxf>
      <font>
        <b/>
        <i val="0"/>
      </font>
      <fill>
        <patternFill>
          <bgColor rgb="FF92D050"/>
        </patternFill>
      </fill>
    </dxf>
    <dxf>
      <font>
        <b/>
        <i val="0"/>
      </font>
      <fill>
        <patternFill>
          <bgColor rgb="FFFFC000"/>
        </patternFill>
      </fill>
    </dxf>
    <dxf>
      <font>
        <b/>
        <i val="0"/>
        <color theme="0"/>
      </font>
      <fill>
        <patternFill>
          <bgColor theme="1"/>
        </patternFill>
      </fill>
    </dxf>
    <dxf>
      <font>
        <b/>
        <i val="0"/>
        <color theme="0"/>
      </font>
      <fill>
        <patternFill>
          <bgColor theme="4" tint="-0.499984740745262"/>
        </patternFill>
      </fill>
    </dxf>
    <dxf>
      <font>
        <b/>
        <i val="0"/>
      </font>
      <fill>
        <patternFill>
          <bgColor rgb="FFFFC000"/>
        </patternFill>
      </fill>
    </dxf>
    <dxf>
      <font>
        <b/>
        <i val="0"/>
      </font>
      <fill>
        <patternFill>
          <bgColor theme="0" tint="-0.14996795556505021"/>
        </patternFill>
      </fill>
    </dxf>
    <dxf>
      <font>
        <b/>
        <i val="0"/>
      </font>
      <fill>
        <patternFill patternType="solid">
          <fgColor rgb="FFF4CCCC"/>
          <bgColor rgb="FFF4CCCC"/>
        </patternFill>
      </fill>
    </dxf>
    <dxf>
      <font>
        <b/>
        <i val="0"/>
      </font>
      <fill>
        <patternFill patternType="solid">
          <fgColor rgb="FFEA9999"/>
          <bgColor rgb="FFEA9999"/>
        </patternFill>
      </fill>
    </dxf>
    <dxf>
      <font>
        <b/>
        <i val="0"/>
      </font>
      <fill>
        <patternFill>
          <bgColor rgb="FFFFC000"/>
        </patternFill>
      </fill>
    </dxf>
    <dxf>
      <font>
        <b/>
        <i val="0"/>
      </font>
      <fill>
        <patternFill>
          <bgColor theme="0" tint="-0.14996795556505021"/>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000000"/>
          <bgColor rgb="FF000000"/>
        </patternFill>
      </fill>
    </dxf>
  </dxfs>
  <tableStyles count="1" defaultTableStyle="TableStyleMedium2" defaultPivotStyle="PivotStyleLight16">
    <tableStyle name="Incident Log-style" pivot="0" count="3" xr9:uid="{364D8D24-D801-4F6D-9369-A43275D1B506}">
      <tableStyleElement type="headerRow" dxfId="130"/>
      <tableStyleElement type="firstRowStripe" dxfId="129"/>
      <tableStyleElement type="secondRowStripe" dxfId="1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cscomprod-my.sharepoint.com/personal/162627_tcs_com/Documents/Microsoft%20Teams%20Chat%20Files/Inc-Dump.xlsx" TargetMode="External"/><Relationship Id="rId1" Type="http://schemas.openxmlformats.org/officeDocument/2006/relationships/externalLinkPath" Target="https://tcscomprod-my.sharepoint.com/personal/162627_tcs_com/Documents/Microsoft%20Teams%20Chat%20Files/Inc-Du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UvsRecovery"/>
      <sheetName val="Sheet4"/>
      <sheetName val="Sheet1"/>
      <sheetName val="Sheet2"/>
      <sheetName val="Data"/>
      <sheetName val="BAUvsRec-Upd"/>
      <sheetName val="Sheet9"/>
      <sheetName val="Data-Upd"/>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Incident Reference</v>
          </cell>
          <cell r="B1" t="str">
            <v>Incident Reported Date</v>
          </cell>
          <cell r="C1" t="str">
            <v>Incident Description</v>
          </cell>
          <cell r="D1" t="str">
            <v>Priority</v>
          </cell>
          <cell r="E1" t="str">
            <v>Status</v>
          </cell>
          <cell r="F1" t="str">
            <v>Programmatic theme impacted</v>
          </cell>
          <cell r="G1" t="str">
            <v>Impacted Portfolio-Upd</v>
          </cell>
        </row>
        <row r="2">
          <cell r="A2" t="str">
            <v>INC147</v>
          </cell>
          <cell r="B2">
            <v>45839</v>
          </cell>
          <cell r="C2" t="str">
            <v>Customers unable to checkout on the website</v>
          </cell>
          <cell r="D2" t="str">
            <v>P1</v>
          </cell>
          <cell r="E2" t="str">
            <v>Closed</v>
          </cell>
          <cell r="F2" t="str">
            <v>Online</v>
          </cell>
          <cell r="G2" t="str">
            <v>Online</v>
          </cell>
        </row>
        <row r="3">
          <cell r="A3" t="str">
            <v>INC152</v>
          </cell>
          <cell r="B3">
            <v>45841</v>
          </cell>
          <cell r="C3" t="str">
            <v>TRAS (Tactical Remote Access Solution) - Missed implementation of conditional access policies for geo-restrictions (Greece, Ireland, India, UK and Czech Republic).</v>
          </cell>
          <cell r="D3" t="str">
            <v>P1</v>
          </cell>
          <cell r="E3" t="str">
            <v>Closed</v>
          </cell>
          <cell r="F3" t="str">
            <v>Foundational Infrastructure</v>
          </cell>
          <cell r="G3" t="str">
            <v>Infrastructure</v>
          </cell>
        </row>
        <row r="4">
          <cell r="A4" t="str">
            <v>INC154</v>
          </cell>
          <cell r="B4">
            <v>45842</v>
          </cell>
          <cell r="C4" t="str">
            <v>HHT's (Hand Held Terminals) not accessible at Hemel DC impacting Picking, Packing and Despatch Operations</v>
          </cell>
          <cell r="D4" t="str">
            <v>P1</v>
          </cell>
          <cell r="E4" t="str">
            <v>Closed</v>
          </cell>
          <cell r="F4" t="str">
            <v>Supply Chain</v>
          </cell>
          <cell r="G4" t="str">
            <v>Supply Chain</v>
          </cell>
        </row>
        <row r="5">
          <cell r="A5" t="str">
            <v>INC156</v>
          </cell>
          <cell r="B5">
            <v>45843</v>
          </cell>
          <cell r="C5" t="str">
            <v>M&amp;S homepage banners not visible on mobile apps (iOS and android)
Note : Website remains unaffected.</v>
          </cell>
          <cell r="D5" t="str">
            <v>P2</v>
          </cell>
          <cell r="E5" t="str">
            <v>Closed</v>
          </cell>
          <cell r="F5" t="str">
            <v>Online</v>
          </cell>
          <cell r="G5" t="str">
            <v>Online</v>
          </cell>
        </row>
        <row r="6">
          <cell r="A6" t="str">
            <v>INC158</v>
          </cell>
          <cell r="B6">
            <v>45845</v>
          </cell>
          <cell r="C6" t="str">
            <v>Issue with Travel Money Bureau stores resulting in a poor customer experience</v>
          </cell>
          <cell r="D6" t="str">
            <v>P1</v>
          </cell>
          <cell r="E6" t="str">
            <v>Closed</v>
          </cell>
          <cell r="F6" t="str">
            <v>LOYALITY&amp;FS Bank</v>
          </cell>
          <cell r="G6" t="str">
            <v>Loyalty</v>
          </cell>
        </row>
        <row r="7">
          <cell r="A7" t="str">
            <v>INC165</v>
          </cell>
          <cell r="B7">
            <v>45847</v>
          </cell>
          <cell r="C7" t="str">
            <v>Non-prod vCenter is unable to communicate to Active directory</v>
          </cell>
          <cell r="D7" t="str">
            <v>P2</v>
          </cell>
          <cell r="E7" t="str">
            <v>Closed</v>
          </cell>
          <cell r="F7" t="str">
            <v>Foundational Infrastructure</v>
          </cell>
          <cell r="G7" t="str">
            <v>Infrastructure</v>
          </cell>
        </row>
        <row r="8">
          <cell r="A8" t="str">
            <v>INC172</v>
          </cell>
          <cell r="B8">
            <v>45849</v>
          </cell>
          <cell r="C8" t="str">
            <v>Issue in receiving the GR messages from ASO into GIST</v>
          </cell>
          <cell r="D8" t="str">
            <v>P2</v>
          </cell>
          <cell r="E8" t="str">
            <v>Closed</v>
          </cell>
          <cell r="F8" t="str">
            <v>Foods</v>
          </cell>
          <cell r="G8" t="str">
            <v>Food</v>
          </cell>
        </row>
        <row r="9">
          <cell r="A9" t="str">
            <v>INC173</v>
          </cell>
          <cell r="B9">
            <v>45850</v>
          </cell>
          <cell r="C9" t="str">
            <v>Delay in sending the WMS SOD (Start of Day) file to OMS due to Control M job issue.</v>
          </cell>
          <cell r="D9" t="str">
            <v>P2</v>
          </cell>
          <cell r="E9" t="str">
            <v>Closed</v>
          </cell>
          <cell r="F9" t="str">
            <v>Online</v>
          </cell>
          <cell r="G9" t="str">
            <v>Online</v>
          </cell>
        </row>
        <row r="10">
          <cell r="A10" t="str">
            <v>INC174</v>
          </cell>
          <cell r="B10">
            <v>45851</v>
          </cell>
          <cell r="C10" t="str">
            <v>T&amp;A (Time &amp; Attendance) Clocking &amp; Scheduling issue</v>
          </cell>
          <cell r="D10" t="str">
            <v>P2</v>
          </cell>
          <cell r="E10" t="str">
            <v>Closed</v>
          </cell>
          <cell r="F10" t="str">
            <v>HR</v>
          </cell>
          <cell r="G10" t="str">
            <v>HR</v>
          </cell>
        </row>
        <row r="11">
          <cell r="A11" t="str">
            <v>INC175</v>
          </cell>
          <cell r="B11">
            <v>45852</v>
          </cell>
          <cell r="C11" t="str">
            <v>Label printing currently down at Stoke DC</v>
          </cell>
          <cell r="D11" t="str">
            <v>P1</v>
          </cell>
          <cell r="E11" t="str">
            <v>Closed</v>
          </cell>
          <cell r="F11" t="str">
            <v>Supply Chain</v>
          </cell>
          <cell r="G11" t="str">
            <v>Supply Chain</v>
          </cell>
        </row>
        <row r="12">
          <cell r="A12" t="str">
            <v>INC181</v>
          </cell>
          <cell r="B12">
            <v>45853</v>
          </cell>
          <cell r="C12" t="str">
            <v>Issues in installing CSSM application across 33 stores</v>
          </cell>
          <cell r="D12" t="str">
            <v>P2</v>
          </cell>
          <cell r="E12" t="str">
            <v>Closed</v>
          </cell>
          <cell r="F12" t="str">
            <v>Stores</v>
          </cell>
          <cell r="G12" t="str">
            <v>Stores</v>
          </cell>
        </row>
        <row r="13">
          <cell r="A13" t="str">
            <v>INC182</v>
          </cell>
          <cell r="B13">
            <v>45854</v>
          </cell>
          <cell r="C13" t="str">
            <v>Label printing issue at Swindon DC</v>
          </cell>
          <cell r="D13" t="str">
            <v>P1</v>
          </cell>
          <cell r="E13" t="str">
            <v>Closed</v>
          </cell>
          <cell r="F13" t="str">
            <v>Supply Chain</v>
          </cell>
          <cell r="G13" t="str">
            <v>Supply Chain</v>
          </cell>
        </row>
        <row r="14">
          <cell r="A14" t="str">
            <v>INC187</v>
          </cell>
          <cell r="B14">
            <v>45856</v>
          </cell>
          <cell r="C14" t="str">
            <v>Business colleagues working from Salford Quays are unable to access SAP applications (SRM &amp; ECC) on Salina network.</v>
          </cell>
          <cell r="D14" t="str">
            <v>P1</v>
          </cell>
          <cell r="E14" t="str">
            <v>Closed</v>
          </cell>
          <cell r="F14" t="str">
            <v>Finance</v>
          </cell>
          <cell r="G14" t="str">
            <v>Finance</v>
          </cell>
        </row>
        <row r="15">
          <cell r="A15" t="str">
            <v>INC189</v>
          </cell>
          <cell r="B15">
            <v>45858</v>
          </cell>
          <cell r="C15" t="str">
            <v>Carrier label printing issues reported across Donington and other ECOMM DCs (Ollerton, Bradford &amp; Thorncliffe)</v>
          </cell>
          <cell r="D15" t="str">
            <v>P1</v>
          </cell>
          <cell r="E15" t="str">
            <v>Closed</v>
          </cell>
          <cell r="F15" t="str">
            <v>Supply Chain</v>
          </cell>
          <cell r="G15" t="str">
            <v>Supply Chain</v>
          </cell>
        </row>
        <row r="16">
          <cell r="A16" t="str">
            <v>INC190</v>
          </cell>
          <cell r="B16">
            <v>45859</v>
          </cell>
          <cell r="C16" t="str">
            <v>1. Gift cards transactions failure across online &amp; instore
2, All store tills offline to POS Beanstore.
3. Contact Centres (South Africa &amp; Chester) are unable to access OMS (Order Management System)</v>
          </cell>
          <cell r="D16" t="str">
            <v>P1</v>
          </cell>
          <cell r="E16" t="str">
            <v>Closed</v>
          </cell>
          <cell r="F16" t="str">
            <v>Stores</v>
          </cell>
          <cell r="G16" t="str">
            <v>Stores</v>
          </cell>
        </row>
        <row r="17">
          <cell r="A17" t="str">
            <v>INC191</v>
          </cell>
          <cell r="B17">
            <v>45859</v>
          </cell>
          <cell r="C17" t="str">
            <v>Multiple issues at the Castle Donington DC.
1) HHT logging
2) Pack screen freeze
3) Admin team are currently experiencing issues with booking on RM20YC
4) Issue in the Print service
5) Parcels going to NOK lane
6) Hanging Garments not processed
7) ICQA stock descrepancy</v>
          </cell>
          <cell r="D17" t="str">
            <v>P2</v>
          </cell>
          <cell r="E17" t="str">
            <v>Closed</v>
          </cell>
          <cell r="F17" t="str">
            <v>Supply Chain</v>
          </cell>
          <cell r="G17" t="str">
            <v>Supply Chain</v>
          </cell>
        </row>
        <row r="18">
          <cell r="A18" t="str">
            <v>INC192</v>
          </cell>
          <cell r="B18">
            <v>45859</v>
          </cell>
          <cell r="C18" t="str">
            <v>Intermittent latency observed in 17 Non SDWAN Stores and 6 SDWAN stores while bringing up Xtris application on the honeywells</v>
          </cell>
          <cell r="D18" t="str">
            <v>P2</v>
          </cell>
          <cell r="E18" t="str">
            <v>Closed</v>
          </cell>
          <cell r="F18" t="str">
            <v>LOYALITY&amp;FS Bank</v>
          </cell>
          <cell r="G18" t="str">
            <v>Loyalty</v>
          </cell>
        </row>
        <row r="19">
          <cell r="A19" t="str">
            <v>INC193</v>
          </cell>
          <cell r="B19">
            <v>45860</v>
          </cell>
          <cell r="C19" t="str">
            <v>Delays in Control M refresh at 7 AM impacting FH&amp;B and Foods portfolios</v>
          </cell>
          <cell r="D19" t="str">
            <v>P1</v>
          </cell>
          <cell r="E19" t="str">
            <v>Closed</v>
          </cell>
          <cell r="F19" t="str">
            <v>Supply Chain</v>
          </cell>
          <cell r="G19" t="str">
            <v>Supply Chain</v>
          </cell>
        </row>
        <row r="20">
          <cell r="A20" t="str">
            <v>INC195</v>
          </cell>
          <cell r="B20">
            <v>45861</v>
          </cell>
          <cell r="C20" t="str">
            <v>All HHTs (hand held terminals) are currently non operational at Welham Green DC</v>
          </cell>
          <cell r="D20" t="str">
            <v>P1</v>
          </cell>
          <cell r="E20" t="str">
            <v>Closed</v>
          </cell>
          <cell r="F20" t="str">
            <v>Supply Chain</v>
          </cell>
          <cell r="G20" t="str">
            <v>Supply Chain</v>
          </cell>
        </row>
        <row r="21">
          <cell r="A21" t="str">
            <v>INC202</v>
          </cell>
          <cell r="B21">
            <v>45863</v>
          </cell>
          <cell r="C21" t="str">
            <v>Microsoft office subscription issue on M&amp;S workstations across Milton Keynes, Welham Green and Swindon DCs</v>
          </cell>
          <cell r="D21" t="str">
            <v>P2</v>
          </cell>
          <cell r="E21" t="str">
            <v>Closed</v>
          </cell>
          <cell r="F21" t="str">
            <v>Supply Chain</v>
          </cell>
          <cell r="G21" t="str">
            <v>Supply Chain</v>
          </cell>
        </row>
        <row r="22">
          <cell r="A22" t="str">
            <v>INC208</v>
          </cell>
          <cell r="B22">
            <v>45866</v>
          </cell>
          <cell r="C22" t="str">
            <v>SFTP prod file transfer issues within HR portfolios</v>
          </cell>
          <cell r="D22" t="str">
            <v>P2</v>
          </cell>
          <cell r="E22" t="str">
            <v>Closed</v>
          </cell>
          <cell r="F22" t="str">
            <v>HR</v>
          </cell>
          <cell r="G22" t="str">
            <v>HR</v>
          </cell>
        </row>
        <row r="23">
          <cell r="A23" t="str">
            <v>INC210</v>
          </cell>
          <cell r="B23">
            <v>45867</v>
          </cell>
          <cell r="C23" t="str">
            <v>Franchise store colleagues are unable to access CSSM and its functionalities.</v>
          </cell>
          <cell r="D23" t="str">
            <v>P1</v>
          </cell>
          <cell r="E23" t="str">
            <v>Closed</v>
          </cell>
          <cell r="F23" t="str">
            <v>Stores</v>
          </cell>
          <cell r="G23" t="str">
            <v>Stores</v>
          </cell>
        </row>
        <row r="24">
          <cell r="A24" t="str">
            <v>INC211</v>
          </cell>
          <cell r="B24">
            <v>45867</v>
          </cell>
          <cell r="C24" t="str">
            <v xml:space="preserve">Contact Centre agents across Chester &amp; south Africa are unable to reply/receive /send emails to customers </v>
          </cell>
          <cell r="D24" t="str">
            <v>P2</v>
          </cell>
          <cell r="E24" t="str">
            <v>Closed</v>
          </cell>
          <cell r="F24" t="str">
            <v>Online</v>
          </cell>
          <cell r="G24" t="str">
            <v>Online</v>
          </cell>
        </row>
        <row r="25">
          <cell r="A25" t="str">
            <v>INC212</v>
          </cell>
          <cell r="B25">
            <v>45867</v>
          </cell>
          <cell r="C25" t="str">
            <v>Pay Export file for Castle Donington has not been loaded into Oracle</v>
          </cell>
          <cell r="D25" t="str">
            <v>P2</v>
          </cell>
          <cell r="E25" t="str">
            <v>Closed</v>
          </cell>
          <cell r="F25" t="str">
            <v>HR</v>
          </cell>
          <cell r="G25" t="str">
            <v>HR</v>
          </cell>
        </row>
        <row r="26">
          <cell r="A26" t="str">
            <v>INC213</v>
          </cell>
          <cell r="B26">
            <v>45867</v>
          </cell>
          <cell r="C26" t="str">
            <v>Order dispatch emails not sent to customers</v>
          </cell>
          <cell r="D26" t="str">
            <v>P2</v>
          </cell>
          <cell r="E26" t="str">
            <v>Closed</v>
          </cell>
          <cell r="F26" t="str">
            <v>Online</v>
          </cell>
          <cell r="G26" t="str">
            <v>Online</v>
          </cell>
        </row>
        <row r="27">
          <cell r="A27" t="str">
            <v>INC215</v>
          </cell>
          <cell r="B27">
            <v>45868</v>
          </cell>
          <cell r="C27" t="str">
            <v xml:space="preserve">PIM( Product Information Manager) is not accessible for Online and Brand business (PDX) user and Technical teams </v>
          </cell>
          <cell r="D27" t="str">
            <v>P2</v>
          </cell>
          <cell r="E27" t="str">
            <v>Closed</v>
          </cell>
          <cell r="F27" t="str">
            <v>Online</v>
          </cell>
          <cell r="G27" t="str">
            <v>Online</v>
          </cell>
        </row>
        <row r="28">
          <cell r="A28" t="str">
            <v>INC216</v>
          </cell>
          <cell r="B28">
            <v>45868</v>
          </cell>
          <cell r="C28" t="str">
            <v>Latency in processing pack order messages between CD WMS and WCS</v>
          </cell>
          <cell r="D28" t="str">
            <v>P1</v>
          </cell>
          <cell r="E28" t="str">
            <v>Closed</v>
          </cell>
          <cell r="F28" t="str">
            <v>Supply Chain</v>
          </cell>
          <cell r="G28" t="str">
            <v>Supply Chain</v>
          </cell>
        </row>
        <row r="29">
          <cell r="A29" t="str">
            <v>INC217</v>
          </cell>
          <cell r="B29">
            <v>45869</v>
          </cell>
          <cell r="C29" t="str">
            <v>Delays in Control M refresh at 7am impacting multiple portfolios</v>
          </cell>
          <cell r="D29" t="str">
            <v>P1</v>
          </cell>
          <cell r="E29" t="str">
            <v>Closed</v>
          </cell>
          <cell r="F29" t="str">
            <v>Supply Chain</v>
          </cell>
          <cell r="G29" t="str">
            <v>Supply Chain</v>
          </cell>
        </row>
        <row r="30">
          <cell r="A30" t="str">
            <v>INC219</v>
          </cell>
          <cell r="B30">
            <v>45873</v>
          </cell>
          <cell r="C30" t="str">
            <v>7 Finance colleagues ICT team at Salford Quays are unable to access SAP gateway on Salina network</v>
          </cell>
          <cell r="D30" t="str">
            <v>P2</v>
          </cell>
          <cell r="E30" t="str">
            <v>Closed</v>
          </cell>
          <cell r="F30" t="str">
            <v>Finance</v>
          </cell>
          <cell r="G30" t="str">
            <v>Finance</v>
          </cell>
        </row>
        <row r="31">
          <cell r="A31" t="str">
            <v>INC220</v>
          </cell>
          <cell r="B31">
            <v>45873</v>
          </cell>
          <cell r="C31" t="str">
            <v xml:space="preserve">Kisoft WMS application is inaccessible at FH&amp;B Bradford DC impacting operations </v>
          </cell>
          <cell r="D31" t="str">
            <v>P1</v>
          </cell>
          <cell r="E31" t="str">
            <v>Closed</v>
          </cell>
          <cell r="F31" t="str">
            <v>Supply Chain</v>
          </cell>
          <cell r="G31" t="str">
            <v>Supply Chain</v>
          </cell>
        </row>
        <row r="32">
          <cell r="A32" t="str">
            <v>INC222</v>
          </cell>
          <cell r="B32">
            <v>45874</v>
          </cell>
          <cell r="C32" t="str">
            <v>FH&amp;B colleagues/Merchandisers are unable to launch Range Planner (RP) through Salina from Stockley Park and Waterside.</v>
          </cell>
          <cell r="D32" t="str">
            <v>P2</v>
          </cell>
          <cell r="E32" t="str">
            <v>Closed</v>
          </cell>
          <cell r="F32" t="str">
            <v>FH&amp;B</v>
          </cell>
          <cell r="G32" t="str">
            <v>FH&amp;B</v>
          </cell>
        </row>
        <row r="33">
          <cell r="A33" t="str">
            <v>INC224</v>
          </cell>
          <cell r="B33">
            <v>45875</v>
          </cell>
          <cell r="C33" t="str">
            <v>Search functionality not working on the homepage of M&amp;S.com website.</v>
          </cell>
          <cell r="D33" t="str">
            <v>P2</v>
          </cell>
          <cell r="E33" t="str">
            <v>Closed</v>
          </cell>
          <cell r="F33" t="str">
            <v>Online</v>
          </cell>
          <cell r="G33" t="str">
            <v>Online</v>
          </cell>
        </row>
        <row r="34">
          <cell r="A34" t="str">
            <v>INC227</v>
          </cell>
          <cell r="B34">
            <v>45876</v>
          </cell>
          <cell r="C34" t="str">
            <v xml:space="preserve">High volume of online orders refunds not being processed to customers </v>
          </cell>
          <cell r="D34" t="str">
            <v>P2</v>
          </cell>
          <cell r="E34" t="str">
            <v>Closed</v>
          </cell>
          <cell r="F34" t="str">
            <v>Online</v>
          </cell>
          <cell r="G34" t="str">
            <v>Online</v>
          </cell>
        </row>
        <row r="35">
          <cell r="A35" t="str">
            <v>INC228</v>
          </cell>
          <cell r="B35">
            <v>45876</v>
          </cell>
          <cell r="C35" t="str">
            <v>Outlet DC (Peterborough) are unable to access JDA Dispatcher WMS application</v>
          </cell>
          <cell r="D35" t="str">
            <v>P1</v>
          </cell>
          <cell r="E35" t="str">
            <v>Closed</v>
          </cell>
          <cell r="F35" t="str">
            <v>Supply Chain</v>
          </cell>
          <cell r="G35" t="str">
            <v>Supply Chain</v>
          </cell>
        </row>
        <row r="36">
          <cell r="A36" t="str">
            <v>INC229</v>
          </cell>
          <cell r="B36">
            <v>45876</v>
          </cell>
          <cell r="C36" t="str">
            <v>Customers not receiving order despatch messages from Sorted.</v>
          </cell>
          <cell r="D36" t="str">
            <v>P2</v>
          </cell>
          <cell r="E36" t="str">
            <v>Closed</v>
          </cell>
          <cell r="F36" t="str">
            <v>Online</v>
          </cell>
          <cell r="G36" t="str">
            <v>Online</v>
          </cell>
        </row>
        <row r="37">
          <cell r="A37" t="str">
            <v>INC230</v>
          </cell>
          <cell r="B37">
            <v>45876</v>
          </cell>
          <cell r="C37" t="str">
            <v>11 Travel Money stores are unable to access Xtris application on the workstations - Eden High Wycombe, London Colney, Stirling, Merryhill, Camberley, Metrocentre, Edinburgh Kinnaird, Harrogate, Dundee, Chester, Norwich</v>
          </cell>
          <cell r="D37" t="str">
            <v>P2</v>
          </cell>
          <cell r="E37" t="str">
            <v>Closed</v>
          </cell>
          <cell r="F37" t="str">
            <v>LOYALITY&amp;FS Bank</v>
          </cell>
          <cell r="G37" t="str">
            <v>Loyalty</v>
          </cell>
        </row>
        <row r="38">
          <cell r="A38" t="str">
            <v>INC231</v>
          </cell>
          <cell r="B38">
            <v>45876</v>
          </cell>
          <cell r="C38" t="str">
            <v>WMS application inaccessible on pack screens and HHTs at Castle Donington DC</v>
          </cell>
          <cell r="D38" t="str">
            <v>P2</v>
          </cell>
          <cell r="E38" t="str">
            <v>Closed</v>
          </cell>
          <cell r="F38" t="str">
            <v>Supply Chain</v>
          </cell>
          <cell r="G38" t="str">
            <v>Supply Chain</v>
          </cell>
        </row>
        <row r="39">
          <cell r="A39" t="str">
            <v>INC232</v>
          </cell>
          <cell r="B39">
            <v>45877</v>
          </cell>
          <cell r="C39" t="str">
            <v xml:space="preserve">Foods Bradford DC - LAN connectivity lost in Stock &amp; Compliance Team office </v>
          </cell>
          <cell r="D39" t="str">
            <v>P2</v>
          </cell>
          <cell r="E39" t="str">
            <v>Closed</v>
          </cell>
          <cell r="F39" t="str">
            <v>Foods</v>
          </cell>
          <cell r="G39" t="str">
            <v>Food</v>
          </cell>
        </row>
        <row r="40">
          <cell r="A40" t="str">
            <v>INC236</v>
          </cell>
          <cell r="B40">
            <v>45878</v>
          </cell>
          <cell r="C40" t="str">
            <v>Performance degradation on cSAP ECC system</v>
          </cell>
          <cell r="D40" t="str">
            <v>P1</v>
          </cell>
          <cell r="E40" t="str">
            <v>Closed</v>
          </cell>
          <cell r="F40" t="str">
            <v>Finance</v>
          </cell>
          <cell r="G40" t="str">
            <v>Finance</v>
          </cell>
        </row>
        <row r="41">
          <cell r="A41" t="str">
            <v>INC238</v>
          </cell>
          <cell r="B41">
            <v>45878</v>
          </cell>
          <cell r="C41" t="str">
            <v>Sales data not flowing to CSSM for BP stores</v>
          </cell>
          <cell r="D41" t="str">
            <v>P1</v>
          </cell>
          <cell r="E41" t="str">
            <v>Closed</v>
          </cell>
          <cell r="F41" t="str">
            <v>Stores</v>
          </cell>
          <cell r="G41" t="str">
            <v>Stores</v>
          </cell>
        </row>
        <row r="42">
          <cell r="A42" t="str">
            <v>INC239</v>
          </cell>
          <cell r="B42">
            <v>45879</v>
          </cell>
          <cell r="C42" t="str">
            <v>The Finance Team is unable to access the RPA BOT hosted on server MSHRDMNSUKP0036, which is used for running journal entries and generating the month-end table of movements.</v>
          </cell>
          <cell r="D42" t="str">
            <v>P2</v>
          </cell>
          <cell r="E42" t="str">
            <v>Closed</v>
          </cell>
          <cell r="F42" t="str">
            <v>Finance</v>
          </cell>
          <cell r="G42" t="str">
            <v>Finance</v>
          </cell>
        </row>
        <row r="43">
          <cell r="A43" t="str">
            <v>INC240</v>
          </cell>
          <cell r="B43">
            <v>45880</v>
          </cell>
          <cell r="C43" t="str">
            <v>WMS application inaccessible on pack screens and HHTs at Castle Donington DC (Similar to INC231)</v>
          </cell>
          <cell r="D43" t="str">
            <v>P2</v>
          </cell>
          <cell r="E43" t="str">
            <v>Closed</v>
          </cell>
          <cell r="F43" t="str">
            <v>Supply Chain</v>
          </cell>
          <cell r="G43" t="str">
            <v>Supply Chain</v>
          </cell>
        </row>
        <row r="44">
          <cell r="A44" t="str">
            <v>INC242</v>
          </cell>
          <cell r="B44">
            <v>45881</v>
          </cell>
          <cell r="C44" t="str">
            <v>Colleagues are unable to connect to PRA portal</v>
          </cell>
          <cell r="D44" t="str">
            <v>P1</v>
          </cell>
          <cell r="E44" t="str">
            <v>Closed</v>
          </cell>
          <cell r="F44" t="str">
            <v>Stores</v>
          </cell>
          <cell r="G44" t="str">
            <v>Stores</v>
          </cell>
        </row>
        <row r="45">
          <cell r="A45" t="str">
            <v>INC246</v>
          </cell>
          <cell r="B45">
            <v>45881</v>
          </cell>
          <cell r="C45" t="str">
            <v>Latency in message processing between WMS and WCS at Castle Donington DC (similar to INC216)</v>
          </cell>
          <cell r="D45" t="str">
            <v>P2</v>
          </cell>
          <cell r="E45" t="str">
            <v>Closed</v>
          </cell>
          <cell r="F45" t="str">
            <v>Supply Chain</v>
          </cell>
          <cell r="G45" t="str">
            <v>Supply Chain</v>
          </cell>
        </row>
        <row r="46">
          <cell r="A46" t="str">
            <v>INC247</v>
          </cell>
          <cell r="B46">
            <v>45882</v>
          </cell>
          <cell r="C46" t="str">
            <v>Customers receiving OOS (Out of Stock) message on a small amount of products while checking out on the M&amp;S.com website</v>
          </cell>
          <cell r="D46" t="str">
            <v>P2</v>
          </cell>
          <cell r="E46" t="str">
            <v>Closed</v>
          </cell>
          <cell r="F46" t="str">
            <v>Online</v>
          </cell>
          <cell r="G46" t="str">
            <v>Online</v>
          </cell>
        </row>
        <row r="47">
          <cell r="A47" t="str">
            <v>INC250</v>
          </cell>
          <cell r="B47">
            <v>45884</v>
          </cell>
          <cell r="C47" t="str">
            <v>Travel money store colleagues unable to login to Xtris application on the honeywells across 480 Non Bureau stores.</v>
          </cell>
          <cell r="D47" t="str">
            <v>P1</v>
          </cell>
          <cell r="E47" t="str">
            <v>Closed</v>
          </cell>
          <cell r="F47" t="str">
            <v>LOYALITY&amp;FS Bank</v>
          </cell>
          <cell r="G47" t="str">
            <v>Loyalty</v>
          </cell>
        </row>
        <row r="48">
          <cell r="A48" t="str">
            <v>INC253</v>
          </cell>
          <cell r="B48">
            <v>45887</v>
          </cell>
          <cell r="C48" t="str">
            <v xml:space="preserve">Foods and FH&amp;B colleagues unable to access SRD (Space, Range &amp; Display) application through Blue Yonder Citrix URL </v>
          </cell>
          <cell r="D48" t="str">
            <v>P1</v>
          </cell>
          <cell r="E48" t="str">
            <v>Closed</v>
          </cell>
          <cell r="F48" t="str">
            <v>Foods</v>
          </cell>
          <cell r="G48" t="str">
            <v>Food</v>
          </cell>
        </row>
        <row r="49">
          <cell r="A49" t="str">
            <v>INC256</v>
          </cell>
          <cell r="B49">
            <v>45887</v>
          </cell>
          <cell r="C49" t="str">
            <v>Order Drop on M&amp;S.com Website due to payment failure (order drops occurred between 21:29 – 21:32 &amp; 21:41 – 21:53)</v>
          </cell>
          <cell r="D49" t="str">
            <v>P2</v>
          </cell>
          <cell r="E49" t="str">
            <v>Closed</v>
          </cell>
          <cell r="F49" t="str">
            <v>Online</v>
          </cell>
          <cell r="G49" t="str">
            <v>Online</v>
          </cell>
        </row>
        <row r="50">
          <cell r="A50" t="str">
            <v>INC257</v>
          </cell>
          <cell r="B50">
            <v>45888</v>
          </cell>
          <cell r="C50" t="str">
            <v>Some customer orders are stuck in “On its Way” status, with no accurate updates visible to customers or contact centre agents.</v>
          </cell>
          <cell r="D50" t="str">
            <v>P2</v>
          </cell>
          <cell r="E50" t="str">
            <v>Closed</v>
          </cell>
          <cell r="F50" t="str">
            <v>Online</v>
          </cell>
          <cell r="G50" t="str">
            <v>Online</v>
          </cell>
        </row>
        <row r="51">
          <cell r="A51" t="str">
            <v>INC260</v>
          </cell>
          <cell r="B51">
            <v>45888</v>
          </cell>
          <cell r="C51" t="str">
            <v>External ASNs not loaded into WMS across all FH&amp;B warehouses for a number of direct containers</v>
          </cell>
          <cell r="D51" t="str">
            <v>P2</v>
          </cell>
          <cell r="E51" t="str">
            <v>In Progress</v>
          </cell>
          <cell r="F51" t="str">
            <v>Supply Chain</v>
          </cell>
          <cell r="G51" t="str">
            <v>Supply Chain</v>
          </cell>
        </row>
        <row r="52">
          <cell r="A52" t="str">
            <v>INC261</v>
          </cell>
          <cell r="B52">
            <v>45888</v>
          </cell>
          <cell r="C52" t="str">
            <v>Internal ASNs - Systematic ASNs not flowing and failing in SAP.</v>
          </cell>
          <cell r="D52" t="str">
            <v>P2</v>
          </cell>
          <cell r="E52" t="str">
            <v>In Progress</v>
          </cell>
          <cell r="F52" t="str">
            <v>Supply Chain</v>
          </cell>
          <cell r="G52" t="str">
            <v>Supply Chain</v>
          </cell>
        </row>
        <row r="53">
          <cell r="A53" t="str">
            <v>INC263</v>
          </cell>
          <cell r="B53">
            <v>45888</v>
          </cell>
          <cell r="C53" t="str">
            <v>High volume of order cancellations at Ollerton breaching the threshold of 25% due to negative DNR (Demand Notification Release)</v>
          </cell>
          <cell r="D53" t="str">
            <v>P2</v>
          </cell>
          <cell r="E53" t="str">
            <v>Closed</v>
          </cell>
          <cell r="F53" t="str">
            <v>Online</v>
          </cell>
          <cell r="G53" t="str">
            <v>Online</v>
          </cell>
        </row>
        <row r="54">
          <cell r="A54" t="str">
            <v>INC265</v>
          </cell>
          <cell r="B54">
            <v>45889</v>
          </cell>
          <cell r="C54" t="str">
            <v>Store colleagues across SDWAN and non SDWAN Travel Bureaus unable to serve customers on the tills.</v>
          </cell>
          <cell r="D54" t="str">
            <v>P1</v>
          </cell>
          <cell r="E54" t="str">
            <v>Closed</v>
          </cell>
          <cell r="F54" t="str">
            <v>LOYALITY&amp;FS Bank</v>
          </cell>
          <cell r="G54" t="str">
            <v>Loyalty</v>
          </cell>
        </row>
        <row r="55">
          <cell r="A55" t="str">
            <v>INC266</v>
          </cell>
          <cell r="B55">
            <v>45890</v>
          </cell>
          <cell r="C55" t="str">
            <v>Castle Donington - Slowness observed at all Pack areas</v>
          </cell>
          <cell r="D55" t="str">
            <v>P2</v>
          </cell>
          <cell r="E55" t="str">
            <v>Closed</v>
          </cell>
          <cell r="F55" t="str">
            <v>Supply Chain</v>
          </cell>
          <cell r="G55" t="str">
            <v>Supply Chain</v>
          </cell>
        </row>
        <row r="56">
          <cell r="A56" t="str">
            <v>INC267</v>
          </cell>
          <cell r="B56">
            <v>45890</v>
          </cell>
          <cell r="C56" t="str">
            <v xml:space="preserve">SAP Cloud connector not accessible in the Stockley park. </v>
          </cell>
          <cell r="D56" t="str">
            <v>P2</v>
          </cell>
          <cell r="E56" t="str">
            <v>Closed</v>
          </cell>
          <cell r="F56" t="str">
            <v>FH&amp;B, Finance, Foods</v>
          </cell>
          <cell r="G56" t="str">
            <v>Finance</v>
          </cell>
        </row>
        <row r="57">
          <cell r="A57" t="str">
            <v>INC269</v>
          </cell>
          <cell r="B57">
            <v>45890</v>
          </cell>
          <cell r="C57" t="str">
            <v>New product information missing on the Store stock locator on the.com website - "Find in store"</v>
          </cell>
          <cell r="D57" t="str">
            <v>P2</v>
          </cell>
          <cell r="E57" t="str">
            <v>Closed</v>
          </cell>
          <cell r="F57" t="str">
            <v>Online</v>
          </cell>
          <cell r="G57" t="str">
            <v>Online</v>
          </cell>
        </row>
        <row r="58">
          <cell r="A58" t="str">
            <v>INC270</v>
          </cell>
          <cell r="B58">
            <v>45890</v>
          </cell>
          <cell r="C58" t="str">
            <v>Duty Master is not receiving order adjustment files from WMS for Foods Bradford &amp; Milton Keynes</v>
          </cell>
          <cell r="D58" t="str">
            <v>P2</v>
          </cell>
          <cell r="E58" t="str">
            <v>Closed</v>
          </cell>
          <cell r="F58" t="str">
            <v>Food</v>
          </cell>
          <cell r="G58" t="str">
            <v>Food</v>
          </cell>
        </row>
        <row r="59">
          <cell r="A59" t="str">
            <v>INC271</v>
          </cell>
          <cell r="B59">
            <v>45890</v>
          </cell>
          <cell r="C59" t="str">
            <v xml:space="preserve">Ollerton DC Colleagues  are unable to access the WMS application.  </v>
          </cell>
          <cell r="D59" t="str">
            <v>P1</v>
          </cell>
          <cell r="E59" t="str">
            <v>Closed</v>
          </cell>
          <cell r="F59" t="str">
            <v>Supply Chain</v>
          </cell>
          <cell r="G59" t="str">
            <v>Supply Chain</v>
          </cell>
        </row>
        <row r="60">
          <cell r="A60" t="str">
            <v>INC272</v>
          </cell>
          <cell r="B60">
            <v>45891</v>
          </cell>
          <cell r="C60" t="str">
            <v>Delay in Relex overnight batch impacting various Foods critical flows</v>
          </cell>
          <cell r="D60" t="str">
            <v>P1</v>
          </cell>
          <cell r="E60" t="str">
            <v>Closed</v>
          </cell>
          <cell r="F60" t="str">
            <v>Foods</v>
          </cell>
          <cell r="G60" t="str">
            <v>Food</v>
          </cell>
        </row>
        <row r="61">
          <cell r="A61" t="str">
            <v>INC273</v>
          </cell>
          <cell r="B61">
            <v>45891</v>
          </cell>
          <cell r="C61" t="str">
            <v>SSI WCS (Warehouse Control System) automation system unavailable at Castle Donington DC.</v>
          </cell>
          <cell r="D61" t="str">
            <v>P1</v>
          </cell>
          <cell r="E61" t="str">
            <v>Closed</v>
          </cell>
          <cell r="F61" t="str">
            <v>Supply Chain</v>
          </cell>
          <cell r="G61" t="str">
            <v>Supply Chain</v>
          </cell>
        </row>
        <row r="62">
          <cell r="A62" t="str">
            <v>INC275</v>
          </cell>
          <cell r="B62">
            <v>45893</v>
          </cell>
          <cell r="C62" t="str">
            <v>False Order Delay Email Triggered to 11k+ Customers</v>
          </cell>
          <cell r="D62" t="str">
            <v>P1</v>
          </cell>
          <cell r="E62" t="str">
            <v>Closed</v>
          </cell>
          <cell r="F62" t="str">
            <v>Online</v>
          </cell>
          <cell r="G62" t="str">
            <v>Online</v>
          </cell>
        </row>
        <row r="63">
          <cell r="A63" t="str">
            <v>INC276</v>
          </cell>
          <cell r="B63">
            <v>45893</v>
          </cell>
          <cell r="C63" t="str">
            <v>Out-of-Stock Error Displayed During Checkout on Website and Apps</v>
          </cell>
          <cell r="D63" t="str">
            <v>P2</v>
          </cell>
          <cell r="E63" t="str">
            <v>Closed</v>
          </cell>
          <cell r="F63" t="str">
            <v>Online</v>
          </cell>
          <cell r="G63" t="str">
            <v>Online</v>
          </cell>
        </row>
        <row r="64">
          <cell r="A64" t="str">
            <v>INC278</v>
          </cell>
          <cell r="B64">
            <v>45895</v>
          </cell>
          <cell r="C64" t="str">
            <v>Performance issue observed on HHTS while performing dispatch operations in Castle Donnington DC</v>
          </cell>
          <cell r="D64" t="str">
            <v>P2</v>
          </cell>
          <cell r="E64" t="str">
            <v>Closed</v>
          </cell>
          <cell r="F64" t="str">
            <v>Supply Chain</v>
          </cell>
          <cell r="G64" t="str">
            <v>Supply Chain</v>
          </cell>
        </row>
        <row r="65">
          <cell r="A65" t="str">
            <v>INC281</v>
          </cell>
          <cell r="B65">
            <v>45895</v>
          </cell>
          <cell r="C65" t="str">
            <v>FH&amp;B SOH (Stock on Hand) data mismatch between CSSM systems and SAP StockHub (Reporting system)</v>
          </cell>
          <cell r="D65" t="str">
            <v>P2</v>
          </cell>
          <cell r="E65" t="str">
            <v>Closed</v>
          </cell>
          <cell r="F65" t="str">
            <v>Supply Chain</v>
          </cell>
          <cell r="G65" t="str">
            <v>Supply Chain</v>
          </cell>
        </row>
        <row r="66">
          <cell r="A66" t="str">
            <v>INC285</v>
          </cell>
          <cell r="B66">
            <v>45897</v>
          </cell>
          <cell r="C66" t="str">
            <v xml:space="preserve">Middleware ACE node 3 is currently unresponsive </v>
          </cell>
          <cell r="D66" t="str">
            <v>P1</v>
          </cell>
          <cell r="E66" t="str">
            <v>Closed</v>
          </cell>
          <cell r="F66" t="str">
            <v>Foods, Stores</v>
          </cell>
          <cell r="G66" t="str">
            <v>Food</v>
          </cell>
        </row>
        <row r="67">
          <cell r="A67" t="str">
            <v>INC286</v>
          </cell>
          <cell r="B67">
            <v>45898</v>
          </cell>
          <cell r="C67" t="str">
            <v>Delays in Control M refresh at 7am impacting multiple portfolios</v>
          </cell>
          <cell r="D67" t="str">
            <v>P1</v>
          </cell>
          <cell r="E67" t="str">
            <v>Closed</v>
          </cell>
          <cell r="F67" t="str">
            <v>Online, Supply Chain, FH&amp;B, Finance</v>
          </cell>
          <cell r="G67" t="str">
            <v>Supply Chain</v>
          </cell>
        </row>
        <row r="68">
          <cell r="A68" t="str">
            <v>INC287</v>
          </cell>
          <cell r="B68">
            <v>45898</v>
          </cell>
          <cell r="C68" t="str">
            <v>Delay in EDW Day-1 Reporting flow</v>
          </cell>
          <cell r="D68" t="str">
            <v>P2</v>
          </cell>
          <cell r="E68" t="str">
            <v>Closed</v>
          </cell>
          <cell r="F68" t="str">
            <v>Finance</v>
          </cell>
          <cell r="G68" t="str">
            <v>Finance</v>
          </cell>
        </row>
        <row r="69">
          <cell r="A69" t="str">
            <v>INC289</v>
          </cell>
          <cell r="B69">
            <v>45898</v>
          </cell>
          <cell r="C69" t="str">
            <v>Ollerton DC colleagues are unable to log in to WMS UI across HHTs and pack benches impacting refund processing</v>
          </cell>
          <cell r="D69" t="str">
            <v>P2</v>
          </cell>
          <cell r="E69" t="str">
            <v>Closed</v>
          </cell>
          <cell r="F69" t="str">
            <v>Supply Chain</v>
          </cell>
          <cell r="G69" t="str">
            <v>Supply Chain</v>
          </cell>
        </row>
        <row r="70">
          <cell r="A70" t="str">
            <v>INC291</v>
          </cell>
          <cell r="B70">
            <v>45900</v>
          </cell>
          <cell r="C70" t="str">
            <v>High Customer Failure Rate in Sherburn DC for 24th Aug</v>
          </cell>
          <cell r="D70" t="str">
            <v>P2</v>
          </cell>
          <cell r="E70" t="str">
            <v>Closed</v>
          </cell>
          <cell r="F70" t="str">
            <v>Online</v>
          </cell>
          <cell r="G70" t="str">
            <v>Online</v>
          </cell>
        </row>
        <row r="71">
          <cell r="A71" t="str">
            <v>INC292</v>
          </cell>
          <cell r="B71">
            <v>45901</v>
          </cell>
          <cell r="C71" t="str">
            <v>Multiple store colleagues are unable to access Intelligent Waste functionality within CSSM application.</v>
          </cell>
          <cell r="D71" t="str">
            <v>P1</v>
          </cell>
          <cell r="E71" t="str">
            <v>Closed</v>
          </cell>
          <cell r="F71" t="str">
            <v>Stores</v>
          </cell>
          <cell r="G71" t="str">
            <v>Stores</v>
          </cell>
        </row>
        <row r="72">
          <cell r="A72" t="str">
            <v>INC297</v>
          </cell>
          <cell r="B72">
            <v>45903</v>
          </cell>
          <cell r="C72" t="str">
            <v xml:space="preserve">High number of missed online order returns by Evri </v>
          </cell>
          <cell r="D72" t="str">
            <v>P2</v>
          </cell>
          <cell r="E72" t="str">
            <v>Closed</v>
          </cell>
          <cell r="F72" t="str">
            <v>Online</v>
          </cell>
          <cell r="G72" t="str">
            <v>Online</v>
          </cell>
        </row>
        <row r="73">
          <cell r="A73" t="str">
            <v>INC298</v>
          </cell>
          <cell r="B73">
            <v>45903</v>
          </cell>
          <cell r="C73" t="str">
            <v>High Volume of Customers Receive Incorrect Order Delayed Email</v>
          </cell>
          <cell r="D73" t="str">
            <v>P2</v>
          </cell>
          <cell r="E73" t="str">
            <v>Closed</v>
          </cell>
          <cell r="F73" t="str">
            <v>Online</v>
          </cell>
          <cell r="G73" t="str">
            <v>Online</v>
          </cell>
        </row>
        <row r="74">
          <cell r="A74" t="str">
            <v>INC300</v>
          </cell>
          <cell r="B74">
            <v>45903</v>
          </cell>
          <cell r="C74" t="str">
            <v>Foods RDC Goods Receipts not flowing to ASO due to a middleware issue</v>
          </cell>
          <cell r="D74" t="str">
            <v>P2</v>
          </cell>
          <cell r="E74" t="str">
            <v>Closed</v>
          </cell>
          <cell r="F74" t="str">
            <v>Food</v>
          </cell>
          <cell r="G74" t="str">
            <v>Food</v>
          </cell>
        </row>
        <row r="75">
          <cell r="A75" t="str">
            <v>INC302</v>
          </cell>
          <cell r="B75">
            <v>45904</v>
          </cell>
          <cell r="C75" t="str">
            <v>Some tills across 15+ stores are not accepting colleague discounts</v>
          </cell>
          <cell r="D75" t="str">
            <v>P2</v>
          </cell>
          <cell r="E75" t="str">
            <v>Closed</v>
          </cell>
          <cell r="F75" t="str">
            <v>Stores</v>
          </cell>
          <cell r="G75" t="str">
            <v>Stores</v>
          </cell>
        </row>
        <row r="76">
          <cell r="A76" t="str">
            <v>INC305</v>
          </cell>
          <cell r="B76">
            <v>45904</v>
          </cell>
          <cell r="C76" t="str">
            <v>Issue with Returns operations at Stores, warehouses &amp; Online</v>
          </cell>
          <cell r="D76" t="str">
            <v>P1</v>
          </cell>
          <cell r="E76" t="str">
            <v>Closed</v>
          </cell>
          <cell r="F76" t="str">
            <v>Stores, Online, Supply Chain</v>
          </cell>
          <cell r="G76" t="str">
            <v>Stores</v>
          </cell>
        </row>
        <row r="77">
          <cell r="A77" t="str">
            <v>INC306</v>
          </cell>
          <cell r="B77">
            <v>45904</v>
          </cell>
          <cell r="C77" t="str">
            <v>Approx 500 Capita Contact Center colleagues are having issues with their P Account and are locked out currently</v>
          </cell>
          <cell r="D77" t="str">
            <v>P2</v>
          </cell>
          <cell r="E77" t="str">
            <v>Closed</v>
          </cell>
          <cell r="F77" t="str">
            <v>Contact Center</v>
          </cell>
          <cell r="G77" t="str">
            <v>Infrastructure</v>
          </cell>
        </row>
        <row r="78">
          <cell r="A78" t="str">
            <v>INC312</v>
          </cell>
          <cell r="B78">
            <v>45906</v>
          </cell>
          <cell r="C78" t="str">
            <v>Franchise &amp; Mainchain stores encountering issue while login in to Workstations</v>
          </cell>
          <cell r="D78" t="str">
            <v>P1</v>
          </cell>
          <cell r="E78" t="str">
            <v>Resolved</v>
          </cell>
          <cell r="F78" t="str">
            <v>Stores</v>
          </cell>
          <cell r="G78" t="str">
            <v>Stores</v>
          </cell>
        </row>
        <row r="79">
          <cell r="A79" t="str">
            <v>INC313</v>
          </cell>
          <cell r="B79">
            <v>45908</v>
          </cell>
          <cell r="C79" t="str">
            <v>Colleagues unable to login to Microsoft teams</v>
          </cell>
          <cell r="D79" t="str">
            <v>P2</v>
          </cell>
          <cell r="E79" t="str">
            <v>Resolved</v>
          </cell>
          <cell r="F79" t="str">
            <v xml:space="preserve">Loyalty , FH&amp;B </v>
          </cell>
          <cell r="G79" t="str">
            <v>Loyalty</v>
          </cell>
        </row>
        <row r="80">
          <cell r="A80" t="str">
            <v>INC314</v>
          </cell>
          <cell r="B80">
            <v>45908</v>
          </cell>
          <cell r="C80" t="str">
            <v>Capita Contact Centre colleagues unable to access WCS</v>
          </cell>
          <cell r="D80" t="str">
            <v>P1</v>
          </cell>
          <cell r="E80" t="str">
            <v>Resolved</v>
          </cell>
          <cell r="F80" t="str">
            <v>Online</v>
          </cell>
          <cell r="G80" t="str">
            <v>Online</v>
          </cell>
        </row>
        <row r="81">
          <cell r="A81" t="str">
            <v>INC315</v>
          </cell>
          <cell r="B81">
            <v>45908</v>
          </cell>
          <cell r="C81" t="str">
            <v>Sparks hub inaccesible on M&amp;S iOS app (Related)</v>
          </cell>
          <cell r="D81" t="str">
            <v>P2</v>
          </cell>
          <cell r="E81" t="str">
            <v>Resolved</v>
          </cell>
          <cell r="F81" t="str">
            <v>Online</v>
          </cell>
          <cell r="G81" t="str">
            <v>Online</v>
          </cell>
        </row>
        <row r="82">
          <cell r="A82" t="str">
            <v>INC316</v>
          </cell>
          <cell r="B82">
            <v>45908</v>
          </cell>
          <cell r="C82" t="str">
            <v>MPG (Mobile Pay Go) / Scan &amp; Shop Mobile inaccessible across iOS and Android apps across all the stores</v>
          </cell>
          <cell r="D82" t="str">
            <v>P1</v>
          </cell>
          <cell r="E82" t="str">
            <v>Resolved</v>
          </cell>
          <cell r="F82" t="str">
            <v>Stores</v>
          </cell>
          <cell r="G82" t="str">
            <v>Stores</v>
          </cell>
        </row>
        <row r="83">
          <cell r="A83" t="str">
            <v>INC318</v>
          </cell>
          <cell r="B83">
            <v>45910</v>
          </cell>
          <cell r="C83" t="str">
            <v>Non-resilient Digital cafés (9) are down</v>
          </cell>
          <cell r="D83" t="str">
            <v>P1</v>
          </cell>
          <cell r="E83" t="str">
            <v>Resolved</v>
          </cell>
          <cell r="F83" t="str">
            <v>Stores</v>
          </cell>
          <cell r="G83" t="str">
            <v>Stores</v>
          </cell>
        </row>
        <row r="84">
          <cell r="A84" t="str">
            <v>INC322</v>
          </cell>
          <cell r="B84">
            <v>45912</v>
          </cell>
          <cell r="C84" t="str">
            <v>Delay in sending FFO orders to the suppliers.</v>
          </cell>
          <cell r="D84" t="str">
            <v>P1</v>
          </cell>
          <cell r="E84" t="str">
            <v>Resolved</v>
          </cell>
          <cell r="F84" t="str">
            <v>Foods</v>
          </cell>
          <cell r="G84" t="str">
            <v>Food</v>
          </cell>
        </row>
        <row r="85">
          <cell r="A85" t="str">
            <v>INC325</v>
          </cell>
          <cell r="B85">
            <v>45912</v>
          </cell>
          <cell r="C85" t="str">
            <v>Welham Green DC lost HHT connectivity across the site</v>
          </cell>
          <cell r="D85" t="str">
            <v>P1</v>
          </cell>
          <cell r="E85" t="str">
            <v>Resolved</v>
          </cell>
          <cell r="F85" t="str">
            <v>Supply Chain</v>
          </cell>
          <cell r="G85" t="str">
            <v>Supply Chain</v>
          </cell>
        </row>
        <row r="86">
          <cell r="A86" t="str">
            <v>INC326</v>
          </cell>
          <cell r="B86">
            <v>45913</v>
          </cell>
          <cell r="C86" t="str">
            <v>Performance issue while extracting the data  in SAP GMOR system</v>
          </cell>
          <cell r="D86" t="str">
            <v>P2</v>
          </cell>
          <cell r="E86" t="str">
            <v>Resolved</v>
          </cell>
          <cell r="F86" t="str">
            <v xml:space="preserve">Finance , FH&amp;B, Foods </v>
          </cell>
          <cell r="G86" t="str">
            <v>Finance</v>
          </cell>
        </row>
        <row r="87">
          <cell r="A87" t="str">
            <v>INC327</v>
          </cell>
          <cell r="B87">
            <v>45914</v>
          </cell>
          <cell r="C87" t="str">
            <v>Store and DC Stock Discrepancy impacting the H1 finance reporting</v>
          </cell>
          <cell r="D87" t="str">
            <v>P2</v>
          </cell>
          <cell r="E87" t="str">
            <v>Resolved</v>
          </cell>
          <cell r="F87" t="str">
            <v>FH&amp;B, Finance, Stores</v>
          </cell>
          <cell r="G87" t="str">
            <v>Finance</v>
          </cell>
        </row>
        <row r="88">
          <cell r="A88" t="str">
            <v>INC328</v>
          </cell>
          <cell r="B88">
            <v>45914</v>
          </cell>
          <cell r="C88" t="str">
            <v xml:space="preserve">Order fulfilment messages not sent to Sherburn DC from OMS. </v>
          </cell>
          <cell r="D88" t="str">
            <v>P2</v>
          </cell>
          <cell r="E88" t="str">
            <v>Closed</v>
          </cell>
          <cell r="F88" t="str">
            <v>Supply Chain</v>
          </cell>
          <cell r="G88" t="str">
            <v>Online</v>
          </cell>
        </row>
        <row r="89">
          <cell r="A89" t="str">
            <v>INC329</v>
          </cell>
          <cell r="B89">
            <v>45914</v>
          </cell>
          <cell r="C89" t="str">
            <v xml:space="preserve">Performance issues with Pack screens and carrier label printing issues at Donington </v>
          </cell>
          <cell r="D89" t="str">
            <v>P2</v>
          </cell>
          <cell r="E89" t="str">
            <v>Closed</v>
          </cell>
          <cell r="F89" t="str">
            <v>Supply Chain</v>
          </cell>
          <cell r="G89" t="str">
            <v>Supply Chain</v>
          </cell>
        </row>
        <row r="90">
          <cell r="A90" t="str">
            <v>INC334</v>
          </cell>
          <cell r="B90">
            <v>45915</v>
          </cell>
          <cell r="C90" t="str">
            <v>Customers are facing "Sorry, something went wrong" error message while accessing basket in Desktop</v>
          </cell>
          <cell r="D90" t="str">
            <v>P2</v>
          </cell>
          <cell r="E90" t="str">
            <v>Closed</v>
          </cell>
          <cell r="F90" t="str">
            <v>Online</v>
          </cell>
          <cell r="G90" t="str">
            <v>Online</v>
          </cell>
        </row>
        <row r="91">
          <cell r="A91" t="str">
            <v>INC335</v>
          </cell>
          <cell r="B91">
            <v>45915</v>
          </cell>
          <cell r="C91" t="str">
            <v>All apple green franchise stores sales messages flow to downstream has an issue impacting the deliveries in to store.</v>
          </cell>
          <cell r="D91" t="str">
            <v>P1</v>
          </cell>
          <cell r="E91" t="str">
            <v>Closed</v>
          </cell>
          <cell r="F91" t="str">
            <v>Stores</v>
          </cell>
          <cell r="G91" t="str">
            <v>Stores</v>
          </cell>
        </row>
        <row r="92">
          <cell r="A92" t="str">
            <v>INC337</v>
          </cell>
          <cell r="B92">
            <v>45916</v>
          </cell>
          <cell r="C92" t="str">
            <v>PLM application inaccessible to FH&amp;B and supplier colleagues</v>
          </cell>
          <cell r="D92" t="str">
            <v>P2</v>
          </cell>
          <cell r="E92" t="str">
            <v>Closed</v>
          </cell>
          <cell r="F92" t="str">
            <v>FH&amp;B</v>
          </cell>
          <cell r="G92" t="str">
            <v>FH&amp;B</v>
          </cell>
        </row>
        <row r="93">
          <cell r="A93" t="str">
            <v>INC339</v>
          </cell>
          <cell r="B93">
            <v>45916</v>
          </cell>
          <cell r="C93" t="str">
            <v>Stores are reporting issues with online returns and payment on online orders</v>
          </cell>
          <cell r="D93" t="str">
            <v>P2</v>
          </cell>
          <cell r="E93" t="str">
            <v>Closed</v>
          </cell>
          <cell r="F93" t="str">
            <v>Stores &amp; Online</v>
          </cell>
          <cell r="G93" t="str">
            <v>Stores</v>
          </cell>
        </row>
        <row r="94">
          <cell r="A94" t="str">
            <v>INC340</v>
          </cell>
          <cell r="B94">
            <v>45916</v>
          </cell>
          <cell r="C94" t="str">
            <v>All the stores tills went offline impacting store operations.</v>
          </cell>
          <cell r="D94" t="str">
            <v>P1</v>
          </cell>
          <cell r="E94" t="str">
            <v>Closed</v>
          </cell>
          <cell r="F94" t="str">
            <v>Stores</v>
          </cell>
          <cell r="G94" t="str">
            <v>Stores</v>
          </cell>
        </row>
        <row r="95">
          <cell r="A95" t="str">
            <v>INC341</v>
          </cell>
          <cell r="B95">
            <v>45917</v>
          </cell>
          <cell r="C95" t="str">
            <v>In stores, customer sparks offers are intermittently failing</v>
          </cell>
          <cell r="D95" t="str">
            <v>P2</v>
          </cell>
          <cell r="E95" t="str">
            <v>Closed</v>
          </cell>
          <cell r="F95" t="str">
            <v>Loyalty</v>
          </cell>
          <cell r="G95" t="str">
            <v>Loyalty</v>
          </cell>
        </row>
        <row r="96">
          <cell r="A96" t="str">
            <v>INC342</v>
          </cell>
          <cell r="B96">
            <v>45917</v>
          </cell>
          <cell r="C96" t="str">
            <v>Contactless Payments unavailable in stores</v>
          </cell>
          <cell r="D96" t="str">
            <v>P1</v>
          </cell>
          <cell r="E96" t="str">
            <v>Closed</v>
          </cell>
          <cell r="F96" t="str">
            <v>Stores</v>
          </cell>
          <cell r="G96" t="str">
            <v>Stores</v>
          </cell>
        </row>
        <row r="97">
          <cell r="A97" t="str">
            <v>INC345</v>
          </cell>
          <cell r="B97">
            <v>45918</v>
          </cell>
          <cell r="C97" t="str">
            <v xml:space="preserve">Food VMS are not accessible </v>
          </cell>
          <cell r="D97" t="str">
            <v>P2</v>
          </cell>
          <cell r="E97" t="str">
            <v>Closed</v>
          </cell>
          <cell r="F97" t="str">
            <v>Stores</v>
          </cell>
          <cell r="G97" t="str">
            <v>Food</v>
          </cell>
        </row>
        <row r="98">
          <cell r="A98" t="str">
            <v>INC346</v>
          </cell>
          <cell r="B98">
            <v>45919</v>
          </cell>
          <cell r="C98" t="str">
            <v>SAP System Landscape Transformation (SLT) Slowness Impacting Stock Integrity Reports for DCs and Stores</v>
          </cell>
          <cell r="D98" t="str">
            <v>P2</v>
          </cell>
          <cell r="E98" t="str">
            <v>Resolved</v>
          </cell>
          <cell r="F98" t="str">
            <v>Finance</v>
          </cell>
          <cell r="G98" t="str">
            <v>Finance</v>
          </cell>
        </row>
        <row r="99">
          <cell r="A99" t="str">
            <v>INC347</v>
          </cell>
          <cell r="B99">
            <v>45919</v>
          </cell>
          <cell r="C99" t="str">
            <v>Store colleagues from multiple stores are unable to login to Microsoft related applications like Microsoft Teams , Open access etc on their workstations</v>
          </cell>
          <cell r="D99" t="str">
            <v>P2</v>
          </cell>
          <cell r="E99" t="str">
            <v>In Progress</v>
          </cell>
          <cell r="F99" t="str">
            <v>Stores</v>
          </cell>
          <cell r="G99" t="str">
            <v>Stores</v>
          </cell>
        </row>
        <row r="100">
          <cell r="A100" t="str">
            <v>INC350</v>
          </cell>
          <cell r="B100">
            <v>45921</v>
          </cell>
          <cell r="C100" t="str">
            <v>Delay in GMOR reporting</v>
          </cell>
          <cell r="D100" t="str">
            <v>P2</v>
          </cell>
          <cell r="E100" t="str">
            <v>Resolved</v>
          </cell>
          <cell r="F100" t="str">
            <v>Finance</v>
          </cell>
          <cell r="G100" t="str">
            <v>Finance</v>
          </cell>
        </row>
        <row r="101">
          <cell r="A101" t="str">
            <v>INC352</v>
          </cell>
          <cell r="B101">
            <v>45922</v>
          </cell>
          <cell r="C101" t="str">
            <v>No GRs flowing to GIST for Hemel depot</v>
          </cell>
          <cell r="D101" t="str">
            <v>P2</v>
          </cell>
          <cell r="E101" t="str">
            <v>Resolved</v>
          </cell>
          <cell r="F101" t="str">
            <v>Foods</v>
          </cell>
          <cell r="G101" t="str">
            <v>Foods</v>
          </cell>
        </row>
        <row r="102">
          <cell r="A102" t="str">
            <v>INC353</v>
          </cell>
          <cell r="B102">
            <v>45922</v>
          </cell>
          <cell r="C102" t="str">
            <v>Stores unable to print DPD labels for ISF orders</v>
          </cell>
          <cell r="D102" t="str">
            <v>P2</v>
          </cell>
          <cell r="E102" t="str">
            <v>Resolved</v>
          </cell>
          <cell r="F102" t="str">
            <v>Online</v>
          </cell>
          <cell r="G102" t="str">
            <v>Stores</v>
          </cell>
        </row>
        <row r="103">
          <cell r="A103" t="str">
            <v>INC355</v>
          </cell>
          <cell r="B103">
            <v>45923</v>
          </cell>
          <cell r="C103" t="str">
            <v>Sales value mismatch between EDW and Baby BEAM where Baby BEAM is understated</v>
          </cell>
          <cell r="D103" t="str">
            <v>P2</v>
          </cell>
          <cell r="E103" t="str">
            <v>In Progress</v>
          </cell>
          <cell r="F103" t="str">
            <v xml:space="preserve">Finance </v>
          </cell>
          <cell r="G103" t="str">
            <v>Finance</v>
          </cell>
        </row>
        <row r="104">
          <cell r="A104" t="str">
            <v>INC356</v>
          </cell>
          <cell r="B104">
            <v>45923</v>
          </cell>
          <cell r="C104" t="str">
            <v>Ollerton DC colleagues are unable to print labels across the site.</v>
          </cell>
          <cell r="D104" t="str">
            <v>P2</v>
          </cell>
          <cell r="E104" t="str">
            <v>Resolved</v>
          </cell>
          <cell r="F104" t="str">
            <v>Supply Chain</v>
          </cell>
          <cell r="G104" t="str">
            <v>Supply Chain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F2E40-2F6D-463D-99FE-800E719EC908}" name="INCIDENTS" displayName="INCIDENTS" ref="A1:AC365" headerRowDxfId="85" dataDxfId="84" totalsRowDxfId="83" headerRowBorderDxfId="81" tableBorderDxfId="82">
  <autoFilter ref="A1:AC365" xr:uid="{BB7F2E40-2F6D-463D-99FE-800E719EC908}"/>
  <tableColumns count="29">
    <tableColumn id="1" xr3:uid="{257D2F97-8658-493B-8A49-E5617420877B}" name="Incident Reference" dataDxfId="80"/>
    <tableColumn id="29" xr3:uid="{89764128-979D-4873-8812-DBD6ADF869D8}" name="Remedy Incident Reference" dataDxfId="78" totalsRowDxfId="79"/>
    <tableColumn id="2" xr3:uid="{4EBBF705-A6AE-4397-9963-D56108CE5D9F}" name="Incident Reported Date" dataDxfId="77"/>
    <tableColumn id="3" xr3:uid="{6BB9B933-DA5C-4D17-AA70-5BD091F040B8}" name="Incident Reported Time" dataDxfId="76"/>
    <tableColumn id="4" xr3:uid="{7E962786-E61F-48C3-A222-F4DCB75176C8}" name="Incident Reported Date + Time" dataDxfId="75"/>
    <tableColumn id="5" xr3:uid="{C805AA84-72DB-4BDE-AD9B-64792EAAB0C7}" name="Incident Start Date / Time" dataDxfId="74"/>
    <tableColumn id="27" xr3:uid="{345B4B0E-0894-4A3F-9BF7-EAA18284082C}" name="Incident Reopened Date &amp; Time" dataDxfId="73"/>
    <tableColumn id="6" xr3:uid="{67602088-FA3E-4023-8406-0092A980D661}" name="Incident Description" dataDxfId="72"/>
    <tableColumn id="7" xr3:uid="{9D6F74A7-6670-4C15-8EDC-2452AEE5483F}" name="Priority" dataDxfId="71"/>
    <tableColumn id="8" xr3:uid="{9C47EF4B-554B-42DA-A38A-B6459488743F}" name="Status" dataDxfId="70"/>
    <tableColumn id="9" xr3:uid="{81798676-E1A0-4974-B7EC-C9C885489705}" name="Programmatic theme impacted" dataDxfId="69"/>
    <tableColumn id="10" xr3:uid="{F6F8AF68-DDCE-4D10-AFD9-BE7EC751A4A8}" name="Business Impact" dataDxfId="68"/>
    <tableColumn id="11" xr3:uid="{8FAD45CA-2734-4AC6-BC1E-8A4C19F922AD}" name="Latest Update/Actions" dataDxfId="67"/>
    <tableColumn id="12" xr3:uid="{447E3B97-761A-4E5A-AE7F-A673058B6F7B}" name="Resolved Date" dataDxfId="66"/>
    <tableColumn id="13" xr3:uid="{AFE36934-5E33-4D28-B8F7-CA4B8B76FDAF}" name="Resolved Time" dataDxfId="65"/>
    <tableColumn id="14" xr3:uid="{B7C8EDA3-1848-4BE4-BFE8-57CF3D529CA6}" name="Resolved Date + Time" dataDxfId="64"/>
    <tableColumn id="26" xr3:uid="{15E8FF0A-248F-4607-AC1E-DD6FC34A9394}" name="Restored Date and Time" dataDxfId="63"/>
    <tableColumn id="24" xr3:uid="{0D7FD7E6-9BF3-43F6-AEA4-95EE439DB57F}" name="Elevated Date + Time" dataDxfId="62"/>
    <tableColumn id="15" xr3:uid="{39F78D06-896A-4613-A998-ADD6F5B02BDB}" name="Mean Time To Resolve" dataDxfId="61"/>
    <tableColumn id="25" xr3:uid="{70BB12B8-A6B4-4804-8EDB-6D3A0800ECF2}" name="Mean Time To Restore" dataDxfId="60">
      <calculatedColumnFormula>IF(OR(F2="", Q2=""), "", Q2 - F2)</calculatedColumnFormula>
    </tableColumn>
    <tableColumn id="16" xr3:uid="{2CC2B3E1-CEAB-4224-89B2-D38E85280AAF}" name="Incident Ageing" dataDxfId="59"/>
    <tableColumn id="17" xr3:uid="{AA73F89A-466B-4BB4-8167-005576A7A590}" name="Caused by -_x000a_Change Ref" dataDxfId="58"/>
    <tableColumn id="18" xr3:uid="{C13047E8-DECA-453B-B832-5B10299DBE24}" name="Current Responsible Resolver Group" dataDxfId="57"/>
    <tableColumn id="19" xr3:uid="{B078A7B7-3F8A-484D-A8A9-CEBC30C9CFEC}" name="Resolved by -_x000a_Change Ref" dataDxfId="56"/>
    <tableColumn id="20" xr3:uid="{0466904D-59D3-4B11-B8F6-FF21F8C93570}" name="MIM Bridge Ref" dataDxfId="55"/>
    <tableColumn id="22" xr3:uid="{B0E3B196-5A41-4968-97FE-CD0EE0FFB584}" name="Reported by -_x000a_Channel/User" dataDxfId="54"/>
    <tableColumn id="23" xr3:uid="{89933E5A-6860-42A5-B4A0-544A345768B3}" name="PIR - Available " dataDxfId="53"/>
    <tableColumn id="21" xr3:uid="{76697B42-D157-4981-9B3F-4F2F99F8A146}" name="PIR Link" dataDxfId="52"/>
    <tableColumn id="28" xr3:uid="{882F3A6E-61E4-4D71-9A48-15DA157F06AD}" name="Recovery / BAU for P1 &amp; P2" dataDxfId="50" totalsRowDxfId="51"/>
  </tableColumns>
  <tableStyleInfo name="Incident Lo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eet.google.com/pui-uofy-fys" TargetMode="External"/><Relationship Id="rId18" Type="http://schemas.openxmlformats.org/officeDocument/2006/relationships/hyperlink" Target="https://meet.google.com/isb-jzpt-szy" TargetMode="External"/><Relationship Id="rId26" Type="http://schemas.openxmlformats.org/officeDocument/2006/relationships/hyperlink" Target="https://meet.google.com/isb-jzpt-szy" TargetMode="External"/><Relationship Id="rId39" Type="http://schemas.openxmlformats.org/officeDocument/2006/relationships/hyperlink" Target="https://teams.microsoft.com/meet/385071917152?p=SvPiNJd0VX7xEdZmUv" TargetMode="External"/><Relationship Id="rId21" Type="http://schemas.openxmlformats.org/officeDocument/2006/relationships/hyperlink" Target="https://meet.google.com/pui-uofy-fys" TargetMode="External"/><Relationship Id="rId34" Type="http://schemas.openxmlformats.org/officeDocument/2006/relationships/hyperlink" Target="https://meet.google.com/isb-jzpt-szy" TargetMode="External"/><Relationship Id="rId42" Type="http://schemas.openxmlformats.org/officeDocument/2006/relationships/hyperlink" Target="../../../../../:f:/r/sites/TechRecoveryDAChangeMgtServiceTransition/Shared%20Documents/ITSM/PIR/Post%20Incident%20Review%20-%20INC238%20-%20Sales%20data%20not%20flowing%20to%20CSSM%20for%20BP%20stores?csf=1&amp;web=1&amp;e=BOF4im" TargetMode="External"/><Relationship Id="rId7" Type="http://schemas.openxmlformats.org/officeDocument/2006/relationships/hyperlink" Target="https://meet.google.com/pui-uofy-fys" TargetMode="External"/><Relationship Id="rId2" Type="http://schemas.openxmlformats.org/officeDocument/2006/relationships/hyperlink" Target="http://marksandspencer.com/" TargetMode="External"/><Relationship Id="rId16" Type="http://schemas.openxmlformats.org/officeDocument/2006/relationships/hyperlink" Target="https://meet.google.com/pui-uofy-fys" TargetMode="External"/><Relationship Id="rId29" Type="http://schemas.openxmlformats.org/officeDocument/2006/relationships/hyperlink" Target="https://meet.google.com/zfx-wciq-jif" TargetMode="External"/><Relationship Id="rId1" Type="http://schemas.openxmlformats.org/officeDocument/2006/relationships/hyperlink" Target="http://marksandspencer.com/" TargetMode="External"/><Relationship Id="rId6" Type="http://schemas.openxmlformats.org/officeDocument/2006/relationships/hyperlink" Target="https://meet.google.com/pui-uofy-fys" TargetMode="External"/><Relationship Id="rId11" Type="http://schemas.openxmlformats.org/officeDocument/2006/relationships/hyperlink" Target="http://name.name/" TargetMode="External"/><Relationship Id="rId24" Type="http://schemas.openxmlformats.org/officeDocument/2006/relationships/hyperlink" Target="https://meet.google.com/isb-jzpt-szy" TargetMode="External"/><Relationship Id="rId32" Type="http://schemas.openxmlformats.org/officeDocument/2006/relationships/hyperlink" Target="https://meet.google.com/pui-uofy-fys" TargetMode="External"/><Relationship Id="rId37" Type="http://schemas.openxmlformats.org/officeDocument/2006/relationships/hyperlink" Target="https://meet.google.com/isb-jzpt-szy" TargetMode="External"/><Relationship Id="rId40" Type="http://schemas.openxmlformats.org/officeDocument/2006/relationships/hyperlink" Target="../../../../../:p:/r/sites/TechRecoveryDAChangeMgtServiceTransition/Shared%20Documents/ITSM/PIR/Post%20Incident%20Review%20-%20INC216%20-%20Latency%20in%20processing%20pack%20order%20messages%20between%20CD%20WMS%20and%20WCS/RCA%20review%20-%20INC216%20-%20Latency%20in%20processing%20pack%20order%20messages%20between%20CD%20WMS%20and%20WCS.pptx?d=wcec7b799e69b4f1d9c4584e22dc81c01&amp;csf=1&amp;web=1&amp;e=ToLnBu" TargetMode="External"/><Relationship Id="rId45" Type="http://schemas.openxmlformats.org/officeDocument/2006/relationships/table" Target="../tables/table1.xml"/><Relationship Id="rId5" Type="http://schemas.openxmlformats.org/officeDocument/2006/relationships/hyperlink" Target="https://meet.google.com/pui-uofy-fys" TargetMode="External"/><Relationship Id="rId15" Type="http://schemas.openxmlformats.org/officeDocument/2006/relationships/hyperlink" Target="https://meet.google.com/pui-uofy-fys" TargetMode="External"/><Relationship Id="rId23" Type="http://schemas.openxmlformats.org/officeDocument/2006/relationships/hyperlink" Target="https://meet.google.com/pui-uofy-fys" TargetMode="External"/><Relationship Id="rId28" Type="http://schemas.openxmlformats.org/officeDocument/2006/relationships/hyperlink" Target="https://meet.google.com/pui-uofy-fys" TargetMode="External"/><Relationship Id="rId36" Type="http://schemas.openxmlformats.org/officeDocument/2006/relationships/hyperlink" Target="https://meet.google.com/pui-uofy-fys" TargetMode="External"/><Relationship Id="rId10" Type="http://schemas.openxmlformats.org/officeDocument/2006/relationships/hyperlink" Target="https://meet.google.com/isb-jzpt-szy" TargetMode="External"/><Relationship Id="rId19" Type="http://schemas.openxmlformats.org/officeDocument/2006/relationships/hyperlink" Target="https://meet.google.com/pui-uofy-fys" TargetMode="External"/><Relationship Id="rId31" Type="http://schemas.openxmlformats.org/officeDocument/2006/relationships/hyperlink" Target="https://meet.google.com/isb-jzpt-szy" TargetMode="External"/><Relationship Id="rId44" Type="http://schemas.openxmlformats.org/officeDocument/2006/relationships/vmlDrawing" Target="../drawings/vmlDrawing1.vml"/><Relationship Id="rId4" Type="http://schemas.openxmlformats.org/officeDocument/2006/relationships/hyperlink" Target="https://meet.google.com/pui-uofy-fys" TargetMode="External"/><Relationship Id="rId9" Type="http://schemas.openxmlformats.org/officeDocument/2006/relationships/hyperlink" Target="https://meet.google.com/pui-uofy-fys" TargetMode="External"/><Relationship Id="rId14" Type="http://schemas.openxmlformats.org/officeDocument/2006/relationships/hyperlink" Target="https://meet.google.com/nrs-iqgh-dtn" TargetMode="External"/><Relationship Id="rId22" Type="http://schemas.openxmlformats.org/officeDocument/2006/relationships/hyperlink" Target="https://meet.google.com/pui-uofy-fys" TargetMode="External"/><Relationship Id="rId27" Type="http://schemas.openxmlformats.org/officeDocument/2006/relationships/hyperlink" Target="https://meet.google.com/pui-uofy-fys" TargetMode="External"/><Relationship Id="rId30" Type="http://schemas.openxmlformats.org/officeDocument/2006/relationships/hyperlink" Target="https://meet.google.com/pui-uofy-fys" TargetMode="External"/><Relationship Id="rId35" Type="http://schemas.openxmlformats.org/officeDocument/2006/relationships/hyperlink" Target="https://meet.google.com/pui-uofy-fys" TargetMode="External"/><Relationship Id="rId43" Type="http://schemas.openxmlformats.org/officeDocument/2006/relationships/hyperlink" Target="../../../../../:f:/r/sites/TechRecoveryDAChangeMgtServiceTransition/Shared%20Documents/ITSM/PIR/Post%20Incident%20Review%20-%20INC228%20-%20Outlet%20DC%20(Peterborough)%20are%20unable%20to%20access%20JDA%20Dispatcher%20WMS%20application?csf=1&amp;web=1&amp;e=Ag3rQS" TargetMode="External"/><Relationship Id="rId8" Type="http://schemas.openxmlformats.org/officeDocument/2006/relationships/hyperlink" Target="https://meet.google.com/pui-uofy-fys" TargetMode="External"/><Relationship Id="rId3" Type="http://schemas.openxmlformats.org/officeDocument/2006/relationships/hyperlink" Target="http://s.com/" TargetMode="External"/><Relationship Id="rId12" Type="http://schemas.openxmlformats.org/officeDocument/2006/relationships/hyperlink" Target="https://meet.google.com/isb-jzpt-szy" TargetMode="External"/><Relationship Id="rId17" Type="http://schemas.openxmlformats.org/officeDocument/2006/relationships/hyperlink" Target="https://meet.google.com/pui-uofy-fys" TargetMode="External"/><Relationship Id="rId25" Type="http://schemas.openxmlformats.org/officeDocument/2006/relationships/hyperlink" Target="https://meet.google.com/hfi-jxtm-sio" TargetMode="External"/><Relationship Id="rId33" Type="http://schemas.openxmlformats.org/officeDocument/2006/relationships/hyperlink" Target="https://meet.google.com/pui-uofy-fys" TargetMode="External"/><Relationship Id="rId38" Type="http://schemas.openxmlformats.org/officeDocument/2006/relationships/hyperlink" Target="https://teams.microsoft.com/meet/3469824216857?p=26bWhWfwRxsHdmSBGZ" TargetMode="External"/><Relationship Id="rId46" Type="http://schemas.openxmlformats.org/officeDocument/2006/relationships/comments" Target="../comments1.xml"/><Relationship Id="rId20" Type="http://schemas.openxmlformats.org/officeDocument/2006/relationships/hyperlink" Target="https://meet.google.com/pui-uofy-fys" TargetMode="External"/><Relationship Id="rId41" Type="http://schemas.openxmlformats.org/officeDocument/2006/relationships/hyperlink" Target="../../../../../:p:/r/sites/TechRecoveryDAChangeMgtServiceTransition/Shared%20Documents/ITSM/PIR/Post%20Incident%20Review%20-%20INC220%20-%20KiSoft%20WMS%20application%20inaccessible%20at%20FH%26B%20Bradford%20DC/RCA%20Review%20-%20INC220%20-%20KiSoft%20WMS%20is%20inaccessible%20at%20FH%26B%20Bradford%20DC.pptx?d=wfe3618490a254a7cb995d61ce36ebd63&amp;csf=1&amp;web=1&amp;e=d5dwE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6CED1-0D6C-4960-AF4C-CC9DB24DBC12}">
  <dimension ref="A1:AC366"/>
  <sheetViews>
    <sheetView workbookViewId="0">
      <selection activeCell="AC1" sqref="AC1"/>
    </sheetView>
  </sheetViews>
  <sheetFormatPr defaultRowHeight="15"/>
  <cols>
    <col min="16" max="16" width="20" bestFit="1" customWidth="1"/>
  </cols>
  <sheetData>
    <row r="1" spans="1:29">
      <c r="A1" s="6" t="s">
        <v>0</v>
      </c>
      <c r="B1" s="7" t="s">
        <v>1</v>
      </c>
      <c r="C1" s="8" t="s">
        <v>2</v>
      </c>
      <c r="D1" s="8" t="s">
        <v>3</v>
      </c>
      <c r="E1" s="8" t="s">
        <v>4</v>
      </c>
      <c r="F1" s="8" t="s">
        <v>5</v>
      </c>
      <c r="G1" s="8" t="s">
        <v>6</v>
      </c>
      <c r="H1" s="9" t="s">
        <v>7</v>
      </c>
      <c r="I1" s="8" t="s">
        <v>8</v>
      </c>
      <c r="J1" s="10" t="s">
        <v>9</v>
      </c>
      <c r="K1" s="9" t="s">
        <v>10</v>
      </c>
      <c r="L1" s="11" t="s">
        <v>11</v>
      </c>
      <c r="M1" s="12" t="s">
        <v>12</v>
      </c>
      <c r="N1" s="13" t="s">
        <v>13</v>
      </c>
      <c r="O1" s="9" t="s">
        <v>14</v>
      </c>
      <c r="P1" s="9" t="s">
        <v>15</v>
      </c>
      <c r="Q1" s="14" t="s">
        <v>16</v>
      </c>
      <c r="R1" s="15" t="s">
        <v>17</v>
      </c>
      <c r="S1" s="9" t="s">
        <v>18</v>
      </c>
      <c r="T1" s="16" t="s">
        <v>19</v>
      </c>
      <c r="U1" s="9" t="s">
        <v>20</v>
      </c>
      <c r="V1" s="9" t="s">
        <v>21</v>
      </c>
      <c r="W1" s="9" t="s">
        <v>22</v>
      </c>
      <c r="X1" s="9" t="s">
        <v>23</v>
      </c>
      <c r="Y1" s="9" t="s">
        <v>24</v>
      </c>
      <c r="Z1" s="9" t="s">
        <v>25</v>
      </c>
      <c r="AA1" s="9" t="s">
        <v>26</v>
      </c>
      <c r="AB1" s="9" t="s">
        <v>27</v>
      </c>
      <c r="AC1" s="17" t="s">
        <v>28</v>
      </c>
    </row>
    <row r="2" spans="1:29">
      <c r="A2" s="18" t="s">
        <v>29</v>
      </c>
      <c r="B2" s="19"/>
      <c r="C2" s="20">
        <v>45783</v>
      </c>
      <c r="D2" s="21">
        <v>45783</v>
      </c>
      <c r="E2" s="22"/>
      <c r="F2" s="23" t="s">
        <v>30</v>
      </c>
      <c r="G2" s="23"/>
      <c r="H2" s="24" t="s">
        <v>31</v>
      </c>
      <c r="I2" s="18" t="s">
        <v>32</v>
      </c>
      <c r="J2" s="18" t="s">
        <v>33</v>
      </c>
      <c r="K2" s="25" t="s">
        <v>34</v>
      </c>
      <c r="L2" s="26" t="s">
        <v>35</v>
      </c>
      <c r="M2" s="27" t="s">
        <v>36</v>
      </c>
      <c r="N2" s="28">
        <v>45793</v>
      </c>
      <c r="O2" s="29">
        <v>0</v>
      </c>
      <c r="P2" s="30">
        <f>N2+O2</f>
        <v>45793</v>
      </c>
      <c r="Q2" s="31"/>
      <c r="R2" s="31"/>
      <c r="S2" s="24"/>
      <c r="T2" s="18" t="str">
        <f>TEXT(IF(OR(F2="", Q2=""), "", Q2 - F2), "[hh]:mm:ss")</f>
        <v/>
      </c>
      <c r="U2" s="24" t="str">
        <f ca="1">IF(J2="Closed","", TODAY()-C2)</f>
        <v/>
      </c>
      <c r="V2" s="24"/>
      <c r="W2" s="25" t="s">
        <v>37</v>
      </c>
      <c r="X2" s="25" t="s">
        <v>38</v>
      </c>
      <c r="Y2" s="25"/>
      <c r="Z2" s="25" t="s">
        <v>39</v>
      </c>
      <c r="AA2" s="25" t="s">
        <v>30</v>
      </c>
      <c r="AB2" s="19"/>
      <c r="AC2" s="25"/>
    </row>
    <row r="3" spans="1:29">
      <c r="A3" s="18" t="s">
        <v>40</v>
      </c>
      <c r="B3" s="19"/>
      <c r="C3" s="20">
        <v>45786</v>
      </c>
      <c r="D3" s="21">
        <v>45786</v>
      </c>
      <c r="E3" s="22"/>
      <c r="F3" s="23" t="s">
        <v>30</v>
      </c>
      <c r="G3" s="23"/>
      <c r="H3" s="24" t="s">
        <v>41</v>
      </c>
      <c r="I3" s="32" t="s">
        <v>42</v>
      </c>
      <c r="J3" s="18" t="s">
        <v>33</v>
      </c>
      <c r="K3" s="25" t="s">
        <v>43</v>
      </c>
      <c r="L3" s="26" t="s">
        <v>44</v>
      </c>
      <c r="M3" s="27" t="s">
        <v>45</v>
      </c>
      <c r="N3" s="28">
        <v>45788</v>
      </c>
      <c r="O3" s="29">
        <v>0</v>
      </c>
      <c r="P3" s="30">
        <f>N3+O3</f>
        <v>45788</v>
      </c>
      <c r="Q3" s="31"/>
      <c r="R3" s="31"/>
      <c r="S3" s="24"/>
      <c r="T3" s="18" t="str">
        <f>TEXT(IF(OR(F3="", Q3=""), "", Q3 - F3), "[hh]:mm:ss")</f>
        <v/>
      </c>
      <c r="U3" s="24" t="str">
        <f ca="1">IF(J3="Closed","", TODAY()-C3)</f>
        <v/>
      </c>
      <c r="V3" s="24"/>
      <c r="W3" s="25" t="s">
        <v>37</v>
      </c>
      <c r="X3" s="25"/>
      <c r="Y3" s="25"/>
      <c r="Z3" s="25" t="s">
        <v>46</v>
      </c>
      <c r="AA3" s="25" t="s">
        <v>47</v>
      </c>
      <c r="AB3" s="25"/>
      <c r="AC3" s="25"/>
    </row>
    <row r="4" spans="1:29">
      <c r="A4" s="18" t="s">
        <v>48</v>
      </c>
      <c r="B4" s="19"/>
      <c r="C4" s="20">
        <v>45783</v>
      </c>
      <c r="D4" s="21">
        <v>45784</v>
      </c>
      <c r="E4" s="22"/>
      <c r="F4" s="23" t="s">
        <v>30</v>
      </c>
      <c r="G4" s="23"/>
      <c r="H4" s="24" t="s">
        <v>49</v>
      </c>
      <c r="I4" s="32" t="s">
        <v>32</v>
      </c>
      <c r="J4" s="18" t="s">
        <v>50</v>
      </c>
      <c r="K4" s="25" t="s">
        <v>34</v>
      </c>
      <c r="L4" s="26" t="s">
        <v>51</v>
      </c>
      <c r="M4" s="27" t="s">
        <v>52</v>
      </c>
      <c r="N4" s="33" t="s">
        <v>53</v>
      </c>
      <c r="O4" s="34" t="str">
        <f ca="1">IF(J4="Resolved",NOW(),"")</f>
        <v/>
      </c>
      <c r="P4" s="31"/>
      <c r="Q4" s="31"/>
      <c r="R4" s="31"/>
      <c r="S4" s="24"/>
      <c r="T4" s="18" t="str">
        <f>TEXT(IF(OR(E4="", Q4=""), "", Q4 - E4), "[hh]:mm:ss")</f>
        <v/>
      </c>
      <c r="U4" s="24">
        <f ca="1">IF(J4="Resolved","", TODAY()-C4)</f>
        <v>155</v>
      </c>
      <c r="V4" s="24"/>
      <c r="W4" s="25" t="s">
        <v>37</v>
      </c>
      <c r="X4" s="25"/>
      <c r="Y4" s="25"/>
      <c r="Z4" s="25" t="s">
        <v>54</v>
      </c>
      <c r="AA4" s="25" t="s">
        <v>30</v>
      </c>
      <c r="AB4" s="25"/>
      <c r="AC4" s="25"/>
    </row>
    <row r="5" spans="1:29">
      <c r="A5" s="18" t="s">
        <v>55</v>
      </c>
      <c r="B5" s="19"/>
      <c r="C5" s="20">
        <v>45783</v>
      </c>
      <c r="D5" s="21">
        <v>45783</v>
      </c>
      <c r="E5" s="22"/>
      <c r="F5" s="23" t="s">
        <v>30</v>
      </c>
      <c r="G5" s="23"/>
      <c r="H5" s="24" t="s">
        <v>56</v>
      </c>
      <c r="I5" s="32" t="s">
        <v>57</v>
      </c>
      <c r="J5" s="18" t="s">
        <v>33</v>
      </c>
      <c r="K5" s="25" t="s">
        <v>58</v>
      </c>
      <c r="L5" s="26" t="s">
        <v>59</v>
      </c>
      <c r="M5" s="27" t="s">
        <v>60</v>
      </c>
      <c r="N5" s="28">
        <v>45804</v>
      </c>
      <c r="O5" s="29">
        <v>0</v>
      </c>
      <c r="P5" s="30">
        <f>N5+O5</f>
        <v>45804</v>
      </c>
      <c r="Q5" s="31"/>
      <c r="R5" s="31"/>
      <c r="S5" s="24"/>
      <c r="T5" s="18" t="str">
        <f>TEXT(IF(OR(F5="", Q5=""), "", Q5 - F5), "[hh]:mm:ss")</f>
        <v/>
      </c>
      <c r="U5" s="24" t="str">
        <f ca="1">IF(J5="Closed","", TODAY()-C5)</f>
        <v/>
      </c>
      <c r="V5" s="24"/>
      <c r="W5" s="25" t="s">
        <v>61</v>
      </c>
      <c r="X5" s="25"/>
      <c r="Y5" s="25"/>
      <c r="Z5" s="25" t="s">
        <v>62</v>
      </c>
      <c r="AA5" s="25" t="s">
        <v>47</v>
      </c>
      <c r="AB5" s="25"/>
      <c r="AC5" s="25"/>
    </row>
    <row r="6" spans="1:29">
      <c r="A6" s="18" t="s">
        <v>63</v>
      </c>
      <c r="B6" s="19"/>
      <c r="C6" s="20">
        <v>45783</v>
      </c>
      <c r="D6" s="21">
        <v>45783</v>
      </c>
      <c r="E6" s="22"/>
      <c r="F6" s="23" t="s">
        <v>30</v>
      </c>
      <c r="G6" s="23"/>
      <c r="H6" s="24" t="s">
        <v>64</v>
      </c>
      <c r="I6" s="32" t="s">
        <v>32</v>
      </c>
      <c r="J6" s="18" t="s">
        <v>50</v>
      </c>
      <c r="K6" s="25" t="s">
        <v>34</v>
      </c>
      <c r="L6" s="26" t="s">
        <v>65</v>
      </c>
      <c r="M6" s="27" t="s">
        <v>66</v>
      </c>
      <c r="N6" s="33" t="s">
        <v>53</v>
      </c>
      <c r="O6" s="34" t="str">
        <f ca="1">IF(J6="Resolved",NOW(),"")</f>
        <v/>
      </c>
      <c r="P6" s="31"/>
      <c r="Q6" s="31"/>
      <c r="R6" s="31"/>
      <c r="S6" s="24"/>
      <c r="T6" s="18" t="str">
        <f>TEXT(IF(OR(E6="", Q6=""), "", Q6 - E6), "[hh]:mm:ss")</f>
        <v/>
      </c>
      <c r="U6" s="24">
        <f ca="1">IF(J6="Resolved","", TODAY()-C6)</f>
        <v>155</v>
      </c>
      <c r="V6" s="24"/>
      <c r="W6" s="25" t="s">
        <v>37</v>
      </c>
      <c r="X6" s="25"/>
      <c r="Y6" s="25"/>
      <c r="Z6" s="25" t="s">
        <v>67</v>
      </c>
      <c r="AA6" s="25" t="s">
        <v>30</v>
      </c>
      <c r="AB6" s="25"/>
      <c r="AC6" s="25"/>
    </row>
    <row r="7" spans="1:29">
      <c r="A7" s="18" t="s">
        <v>68</v>
      </c>
      <c r="B7" s="19"/>
      <c r="C7" s="20">
        <v>45783</v>
      </c>
      <c r="D7" s="21">
        <v>45783</v>
      </c>
      <c r="E7" s="22"/>
      <c r="F7" s="23" t="s">
        <v>30</v>
      </c>
      <c r="G7" s="23"/>
      <c r="H7" s="24" t="s">
        <v>69</v>
      </c>
      <c r="I7" s="32" t="s">
        <v>32</v>
      </c>
      <c r="J7" s="18" t="s">
        <v>33</v>
      </c>
      <c r="K7" s="25"/>
      <c r="L7" s="26" t="s">
        <v>70</v>
      </c>
      <c r="M7" s="27" t="s">
        <v>71</v>
      </c>
      <c r="N7" s="28">
        <v>45804</v>
      </c>
      <c r="O7" s="29">
        <v>0</v>
      </c>
      <c r="P7" s="30">
        <f t="shared" ref="P7:P70" si="0">N7+O7</f>
        <v>45804</v>
      </c>
      <c r="Q7" s="31"/>
      <c r="R7" s="31"/>
      <c r="S7" s="24"/>
      <c r="T7" s="18" t="str">
        <f t="shared" ref="T7:T26" si="1">TEXT(IF(OR(F7="", Q7=""), "", Q7 - F7), "[hh]:mm:ss")</f>
        <v/>
      </c>
      <c r="U7" s="24" t="str">
        <f t="shared" ref="U7:U70" ca="1" si="2">IF(J7="Closed","", TODAY()-C7)</f>
        <v/>
      </c>
      <c r="V7" s="24"/>
      <c r="W7" s="25" t="s">
        <v>37</v>
      </c>
      <c r="X7" s="25"/>
      <c r="Y7" s="25"/>
      <c r="Z7" s="25" t="s">
        <v>72</v>
      </c>
      <c r="AA7" s="25" t="s">
        <v>30</v>
      </c>
      <c r="AB7" s="25"/>
      <c r="AC7" s="25"/>
    </row>
    <row r="8" spans="1:29">
      <c r="A8" s="18" t="s">
        <v>73</v>
      </c>
      <c r="B8" s="19"/>
      <c r="C8" s="20">
        <v>45783</v>
      </c>
      <c r="D8" s="21">
        <v>45783</v>
      </c>
      <c r="E8" s="22"/>
      <c r="F8" s="23" t="s">
        <v>30</v>
      </c>
      <c r="G8" s="23"/>
      <c r="H8" s="24" t="s">
        <v>74</v>
      </c>
      <c r="I8" s="32" t="s">
        <v>32</v>
      </c>
      <c r="J8" s="18" t="s">
        <v>33</v>
      </c>
      <c r="K8" s="25" t="s">
        <v>75</v>
      </c>
      <c r="L8" s="26" t="s">
        <v>76</v>
      </c>
      <c r="M8" s="27" t="s">
        <v>77</v>
      </c>
      <c r="N8" s="28">
        <v>45787</v>
      </c>
      <c r="O8" s="29">
        <v>0</v>
      </c>
      <c r="P8" s="30">
        <f t="shared" si="0"/>
        <v>45787</v>
      </c>
      <c r="Q8" s="31"/>
      <c r="R8" s="31"/>
      <c r="S8" s="24"/>
      <c r="T8" s="18" t="str">
        <f t="shared" si="1"/>
        <v/>
      </c>
      <c r="U8" s="24" t="str">
        <f t="shared" ca="1" si="2"/>
        <v/>
      </c>
      <c r="V8" s="24"/>
      <c r="W8" s="25" t="s">
        <v>37</v>
      </c>
      <c r="X8" s="25"/>
      <c r="Y8" s="25"/>
      <c r="Z8" s="25" t="s">
        <v>78</v>
      </c>
      <c r="AA8" s="25" t="s">
        <v>30</v>
      </c>
      <c r="AB8" s="25"/>
      <c r="AC8" s="25"/>
    </row>
    <row r="9" spans="1:29">
      <c r="A9" s="18" t="s">
        <v>79</v>
      </c>
      <c r="B9" s="19"/>
      <c r="C9" s="20">
        <v>45786</v>
      </c>
      <c r="D9" s="21">
        <v>45786</v>
      </c>
      <c r="E9" s="22"/>
      <c r="F9" s="23" t="s">
        <v>30</v>
      </c>
      <c r="G9" s="23"/>
      <c r="H9" s="24" t="s">
        <v>80</v>
      </c>
      <c r="I9" s="32" t="s">
        <v>57</v>
      </c>
      <c r="J9" s="18" t="s">
        <v>33</v>
      </c>
      <c r="K9" s="25" t="s">
        <v>43</v>
      </c>
      <c r="L9" s="26" t="s">
        <v>81</v>
      </c>
      <c r="M9" s="27" t="s">
        <v>82</v>
      </c>
      <c r="N9" s="28">
        <v>45789</v>
      </c>
      <c r="O9" s="29">
        <v>0</v>
      </c>
      <c r="P9" s="30">
        <f t="shared" si="0"/>
        <v>45789</v>
      </c>
      <c r="Q9" s="31"/>
      <c r="R9" s="31"/>
      <c r="S9" s="24"/>
      <c r="T9" s="18" t="str">
        <f t="shared" si="1"/>
        <v/>
      </c>
      <c r="U9" s="24" t="str">
        <f t="shared" ca="1" si="2"/>
        <v/>
      </c>
      <c r="V9" s="24"/>
      <c r="W9" s="25" t="s">
        <v>37</v>
      </c>
      <c r="X9" s="25" t="s">
        <v>83</v>
      </c>
      <c r="Y9" s="25"/>
      <c r="Z9" s="25" t="s">
        <v>84</v>
      </c>
      <c r="AA9" s="25" t="s">
        <v>47</v>
      </c>
      <c r="AB9" s="25"/>
      <c r="AC9" s="25"/>
    </row>
    <row r="10" spans="1:29">
      <c r="A10" s="18" t="s">
        <v>85</v>
      </c>
      <c r="B10" s="19"/>
      <c r="C10" s="20">
        <v>45786</v>
      </c>
      <c r="D10" s="21">
        <v>45786</v>
      </c>
      <c r="E10" s="22"/>
      <c r="F10" s="23" t="s">
        <v>30</v>
      </c>
      <c r="G10" s="23"/>
      <c r="H10" s="24" t="s">
        <v>86</v>
      </c>
      <c r="I10" s="32" t="s">
        <v>32</v>
      </c>
      <c r="J10" s="18" t="s">
        <v>33</v>
      </c>
      <c r="K10" s="25" t="s">
        <v>43</v>
      </c>
      <c r="L10" s="26" t="s">
        <v>87</v>
      </c>
      <c r="M10" s="27" t="s">
        <v>88</v>
      </c>
      <c r="N10" s="28">
        <v>45790</v>
      </c>
      <c r="O10" s="29">
        <v>0</v>
      </c>
      <c r="P10" s="30">
        <f t="shared" si="0"/>
        <v>45790</v>
      </c>
      <c r="Q10" s="31"/>
      <c r="R10" s="31"/>
      <c r="S10" s="24"/>
      <c r="T10" s="18" t="str">
        <f t="shared" si="1"/>
        <v/>
      </c>
      <c r="U10" s="24" t="str">
        <f t="shared" ca="1" si="2"/>
        <v/>
      </c>
      <c r="V10" s="24"/>
      <c r="W10" s="25" t="s">
        <v>89</v>
      </c>
      <c r="X10" s="25"/>
      <c r="Y10" s="25"/>
      <c r="Z10" s="25" t="s">
        <v>46</v>
      </c>
      <c r="AA10" s="25" t="s">
        <v>30</v>
      </c>
      <c r="AB10" s="25"/>
      <c r="AC10" s="25"/>
    </row>
    <row r="11" spans="1:29">
      <c r="A11" s="18" t="s">
        <v>90</v>
      </c>
      <c r="B11" s="19"/>
      <c r="C11" s="20">
        <v>45786</v>
      </c>
      <c r="D11" s="21">
        <v>45786</v>
      </c>
      <c r="E11" s="22"/>
      <c r="F11" s="23" t="s">
        <v>30</v>
      </c>
      <c r="G11" s="23"/>
      <c r="H11" s="24" t="s">
        <v>91</v>
      </c>
      <c r="I11" s="32" t="s">
        <v>32</v>
      </c>
      <c r="J11" s="18" t="s">
        <v>33</v>
      </c>
      <c r="K11" s="25" t="s">
        <v>34</v>
      </c>
      <c r="L11" s="26" t="s">
        <v>92</v>
      </c>
      <c r="M11" s="27" t="s">
        <v>93</v>
      </c>
      <c r="N11" s="28">
        <v>45812</v>
      </c>
      <c r="O11" s="29">
        <v>0</v>
      </c>
      <c r="P11" s="30">
        <f t="shared" si="0"/>
        <v>45812</v>
      </c>
      <c r="Q11" s="31"/>
      <c r="R11" s="31"/>
      <c r="S11" s="24"/>
      <c r="T11" s="18" t="str">
        <f t="shared" si="1"/>
        <v/>
      </c>
      <c r="U11" s="24" t="str">
        <f t="shared" ca="1" si="2"/>
        <v/>
      </c>
      <c r="V11" s="24"/>
      <c r="W11" s="25" t="s">
        <v>37</v>
      </c>
      <c r="X11" s="25"/>
      <c r="Y11" s="25"/>
      <c r="Z11" s="25" t="s">
        <v>39</v>
      </c>
      <c r="AA11" s="25" t="s">
        <v>30</v>
      </c>
      <c r="AB11" s="25"/>
      <c r="AC11" s="25"/>
    </row>
    <row r="12" spans="1:29">
      <c r="A12" s="18" t="s">
        <v>94</v>
      </c>
      <c r="B12" s="19"/>
      <c r="C12" s="20">
        <v>45784</v>
      </c>
      <c r="D12" s="21">
        <v>45784</v>
      </c>
      <c r="E12" s="22"/>
      <c r="F12" s="23" t="s">
        <v>30</v>
      </c>
      <c r="G12" s="23"/>
      <c r="H12" s="24" t="s">
        <v>95</v>
      </c>
      <c r="I12" s="32" t="s">
        <v>32</v>
      </c>
      <c r="J12" s="18" t="s">
        <v>33</v>
      </c>
      <c r="K12" s="25" t="s">
        <v>43</v>
      </c>
      <c r="L12" s="26" t="s">
        <v>96</v>
      </c>
      <c r="M12" s="27" t="s">
        <v>97</v>
      </c>
      <c r="N12" s="28">
        <v>45789</v>
      </c>
      <c r="O12" s="29">
        <v>0</v>
      </c>
      <c r="P12" s="30">
        <f t="shared" si="0"/>
        <v>45789</v>
      </c>
      <c r="Q12" s="31"/>
      <c r="R12" s="31"/>
      <c r="S12" s="24"/>
      <c r="T12" s="18" t="str">
        <f t="shared" si="1"/>
        <v/>
      </c>
      <c r="U12" s="24" t="str">
        <f t="shared" ca="1" si="2"/>
        <v/>
      </c>
      <c r="V12" s="24"/>
      <c r="W12" s="25" t="s">
        <v>37</v>
      </c>
      <c r="X12" s="25" t="s">
        <v>98</v>
      </c>
      <c r="Y12" s="25"/>
      <c r="Z12" s="25" t="s">
        <v>46</v>
      </c>
      <c r="AA12" s="25" t="s">
        <v>30</v>
      </c>
      <c r="AB12" s="25"/>
      <c r="AC12" s="25"/>
    </row>
    <row r="13" spans="1:29">
      <c r="A13" s="18" t="s">
        <v>99</v>
      </c>
      <c r="B13" s="19"/>
      <c r="C13" s="20">
        <v>45787</v>
      </c>
      <c r="D13" s="21">
        <v>45787</v>
      </c>
      <c r="E13" s="22"/>
      <c r="F13" s="23" t="s">
        <v>30</v>
      </c>
      <c r="G13" s="23"/>
      <c r="H13" s="24" t="s">
        <v>100</v>
      </c>
      <c r="I13" s="32" t="s">
        <v>42</v>
      </c>
      <c r="J13" s="18" t="s">
        <v>33</v>
      </c>
      <c r="K13" s="25" t="s">
        <v>43</v>
      </c>
      <c r="L13" s="26" t="s">
        <v>101</v>
      </c>
      <c r="M13" s="27" t="s">
        <v>102</v>
      </c>
      <c r="N13" s="28">
        <v>45792</v>
      </c>
      <c r="O13" s="29">
        <v>0</v>
      </c>
      <c r="P13" s="30">
        <f t="shared" si="0"/>
        <v>45792</v>
      </c>
      <c r="Q13" s="31"/>
      <c r="R13" s="31"/>
      <c r="S13" s="24"/>
      <c r="T13" s="18" t="str">
        <f t="shared" si="1"/>
        <v/>
      </c>
      <c r="U13" s="24" t="str">
        <f t="shared" ca="1" si="2"/>
        <v/>
      </c>
      <c r="V13" s="24"/>
      <c r="W13" s="25" t="s">
        <v>37</v>
      </c>
      <c r="X13" s="25"/>
      <c r="Y13" s="25"/>
      <c r="Z13" s="25" t="s">
        <v>84</v>
      </c>
      <c r="AA13" s="25" t="s">
        <v>47</v>
      </c>
      <c r="AB13" s="25"/>
      <c r="AC13" s="25"/>
    </row>
    <row r="14" spans="1:29">
      <c r="A14" s="18" t="s">
        <v>103</v>
      </c>
      <c r="B14" s="19"/>
      <c r="C14" s="20">
        <v>45787</v>
      </c>
      <c r="D14" s="21">
        <v>45787</v>
      </c>
      <c r="E14" s="22"/>
      <c r="F14" s="23" t="s">
        <v>30</v>
      </c>
      <c r="G14" s="23"/>
      <c r="H14" s="24" t="s">
        <v>104</v>
      </c>
      <c r="I14" s="18" t="s">
        <v>57</v>
      </c>
      <c r="J14" s="18" t="s">
        <v>33</v>
      </c>
      <c r="K14" s="25" t="s">
        <v>43</v>
      </c>
      <c r="L14" s="26" t="s">
        <v>105</v>
      </c>
      <c r="M14" s="27" t="s">
        <v>106</v>
      </c>
      <c r="N14" s="28">
        <v>45792</v>
      </c>
      <c r="O14" s="29">
        <v>0</v>
      </c>
      <c r="P14" s="30">
        <f t="shared" si="0"/>
        <v>45792</v>
      </c>
      <c r="Q14" s="31"/>
      <c r="R14" s="31"/>
      <c r="S14" s="24"/>
      <c r="T14" s="18" t="str">
        <f t="shared" si="1"/>
        <v/>
      </c>
      <c r="U14" s="24" t="str">
        <f t="shared" ca="1" si="2"/>
        <v/>
      </c>
      <c r="V14" s="24"/>
      <c r="W14" s="25" t="s">
        <v>37</v>
      </c>
      <c r="X14" s="25"/>
      <c r="Y14" s="25"/>
      <c r="Z14" s="25" t="s">
        <v>107</v>
      </c>
      <c r="AA14" s="25" t="s">
        <v>47</v>
      </c>
      <c r="AB14" s="25"/>
      <c r="AC14" s="25"/>
    </row>
    <row r="15" spans="1:29">
      <c r="A15" s="18" t="s">
        <v>108</v>
      </c>
      <c r="B15" s="19"/>
      <c r="C15" s="20">
        <v>45788</v>
      </c>
      <c r="D15" s="21">
        <v>45788</v>
      </c>
      <c r="E15" s="22"/>
      <c r="F15" s="23" t="s">
        <v>30</v>
      </c>
      <c r="G15" s="23"/>
      <c r="H15" s="24" t="s">
        <v>109</v>
      </c>
      <c r="I15" s="18" t="s">
        <v>42</v>
      </c>
      <c r="J15" s="18" t="s">
        <v>33</v>
      </c>
      <c r="K15" s="25" t="s">
        <v>75</v>
      </c>
      <c r="L15" s="26" t="s">
        <v>110</v>
      </c>
      <c r="M15" s="27" t="s">
        <v>111</v>
      </c>
      <c r="N15" s="28">
        <v>45789</v>
      </c>
      <c r="O15" s="29">
        <v>0</v>
      </c>
      <c r="P15" s="30">
        <f t="shared" si="0"/>
        <v>45789</v>
      </c>
      <c r="Q15" s="31"/>
      <c r="R15" s="31"/>
      <c r="S15" s="24"/>
      <c r="T15" s="18" t="str">
        <f t="shared" si="1"/>
        <v/>
      </c>
      <c r="U15" s="24" t="str">
        <f t="shared" ca="1" si="2"/>
        <v/>
      </c>
      <c r="V15" s="24"/>
      <c r="W15" s="25" t="s">
        <v>37</v>
      </c>
      <c r="X15" s="25" t="s">
        <v>112</v>
      </c>
      <c r="Y15" s="25"/>
      <c r="Z15" s="25" t="s">
        <v>78</v>
      </c>
      <c r="AA15" s="25" t="s">
        <v>47</v>
      </c>
      <c r="AB15" s="25"/>
      <c r="AC15" s="25"/>
    </row>
    <row r="16" spans="1:29">
      <c r="A16" s="18" t="s">
        <v>113</v>
      </c>
      <c r="B16" s="19"/>
      <c r="C16" s="20">
        <v>45789</v>
      </c>
      <c r="D16" s="21">
        <v>45789</v>
      </c>
      <c r="E16" s="22"/>
      <c r="F16" s="23" t="s">
        <v>30</v>
      </c>
      <c r="G16" s="23"/>
      <c r="H16" s="24" t="s">
        <v>114</v>
      </c>
      <c r="I16" s="18" t="s">
        <v>57</v>
      </c>
      <c r="J16" s="18" t="s">
        <v>33</v>
      </c>
      <c r="K16" s="25" t="s">
        <v>43</v>
      </c>
      <c r="L16" s="26" t="s">
        <v>115</v>
      </c>
      <c r="M16" s="27" t="s">
        <v>116</v>
      </c>
      <c r="N16" s="28">
        <v>45789</v>
      </c>
      <c r="O16" s="29">
        <v>0</v>
      </c>
      <c r="P16" s="30">
        <f t="shared" si="0"/>
        <v>45789</v>
      </c>
      <c r="Q16" s="31"/>
      <c r="R16" s="31"/>
      <c r="S16" s="24"/>
      <c r="T16" s="18" t="str">
        <f t="shared" si="1"/>
        <v/>
      </c>
      <c r="U16" s="24" t="str">
        <f t="shared" ca="1" si="2"/>
        <v/>
      </c>
      <c r="V16" s="24"/>
      <c r="W16" s="25" t="s">
        <v>37</v>
      </c>
      <c r="X16" s="25" t="s">
        <v>112</v>
      </c>
      <c r="Y16" s="25"/>
      <c r="Z16" s="25" t="s">
        <v>46</v>
      </c>
      <c r="AA16" s="25" t="s">
        <v>47</v>
      </c>
      <c r="AB16" s="25"/>
      <c r="AC16" s="25"/>
    </row>
    <row r="17" spans="1:29">
      <c r="A17" s="18" t="s">
        <v>117</v>
      </c>
      <c r="B17" s="19"/>
      <c r="C17" s="20">
        <v>45789</v>
      </c>
      <c r="D17" s="21">
        <v>45789</v>
      </c>
      <c r="E17" s="22"/>
      <c r="F17" s="23" t="s">
        <v>30</v>
      </c>
      <c r="G17" s="23"/>
      <c r="H17" s="24" t="s">
        <v>118</v>
      </c>
      <c r="I17" s="18" t="s">
        <v>57</v>
      </c>
      <c r="J17" s="18" t="s">
        <v>33</v>
      </c>
      <c r="K17" s="25" t="s">
        <v>58</v>
      </c>
      <c r="L17" s="26" t="s">
        <v>119</v>
      </c>
      <c r="M17" s="27" t="s">
        <v>120</v>
      </c>
      <c r="N17" s="28">
        <v>45791</v>
      </c>
      <c r="O17" s="29">
        <v>0</v>
      </c>
      <c r="P17" s="30">
        <f t="shared" si="0"/>
        <v>45791</v>
      </c>
      <c r="Q17" s="31"/>
      <c r="R17" s="31"/>
      <c r="S17" s="24"/>
      <c r="T17" s="18" t="str">
        <f t="shared" si="1"/>
        <v/>
      </c>
      <c r="U17" s="24" t="str">
        <f t="shared" ca="1" si="2"/>
        <v/>
      </c>
      <c r="V17" s="24"/>
      <c r="W17" s="25" t="s">
        <v>121</v>
      </c>
      <c r="X17" s="25" t="s">
        <v>122</v>
      </c>
      <c r="Y17" s="25"/>
      <c r="Z17" s="25" t="s">
        <v>123</v>
      </c>
      <c r="AA17" s="35" t="s">
        <v>47</v>
      </c>
      <c r="AB17" s="19"/>
      <c r="AC17" s="25"/>
    </row>
    <row r="18" spans="1:29">
      <c r="A18" s="18" t="s">
        <v>124</v>
      </c>
      <c r="B18" s="19"/>
      <c r="C18" s="20">
        <v>45790</v>
      </c>
      <c r="D18" s="21">
        <v>45790</v>
      </c>
      <c r="E18" s="22"/>
      <c r="F18" s="23" t="s">
        <v>30</v>
      </c>
      <c r="G18" s="23"/>
      <c r="H18" s="24" t="s">
        <v>125</v>
      </c>
      <c r="I18" s="18" t="s">
        <v>126</v>
      </c>
      <c r="J18" s="18" t="s">
        <v>33</v>
      </c>
      <c r="K18" s="25" t="s">
        <v>75</v>
      </c>
      <c r="L18" s="26" t="s">
        <v>127</v>
      </c>
      <c r="M18" s="27" t="s">
        <v>128</v>
      </c>
      <c r="N18" s="28">
        <v>45793</v>
      </c>
      <c r="O18" s="29">
        <v>0</v>
      </c>
      <c r="P18" s="30">
        <f t="shared" si="0"/>
        <v>45793</v>
      </c>
      <c r="Q18" s="31"/>
      <c r="R18" s="31"/>
      <c r="S18" s="24"/>
      <c r="T18" s="18" t="str">
        <f t="shared" si="1"/>
        <v/>
      </c>
      <c r="U18" s="24" t="str">
        <f t="shared" ca="1" si="2"/>
        <v/>
      </c>
      <c r="V18" s="24"/>
      <c r="W18" s="25" t="s">
        <v>37</v>
      </c>
      <c r="X18" s="25" t="s">
        <v>129</v>
      </c>
      <c r="Y18" s="25"/>
      <c r="Z18" s="25" t="s">
        <v>130</v>
      </c>
      <c r="AA18" s="35" t="s">
        <v>30</v>
      </c>
      <c r="AB18" s="36"/>
      <c r="AC18" s="25"/>
    </row>
    <row r="19" spans="1:29">
      <c r="A19" s="18" t="s">
        <v>131</v>
      </c>
      <c r="B19" s="19"/>
      <c r="C19" s="20">
        <v>45790</v>
      </c>
      <c r="D19" s="21">
        <v>45790</v>
      </c>
      <c r="E19" s="22"/>
      <c r="F19" s="23" t="s">
        <v>30</v>
      </c>
      <c r="G19" s="23"/>
      <c r="H19" s="24" t="s">
        <v>132</v>
      </c>
      <c r="I19" s="18" t="s">
        <v>57</v>
      </c>
      <c r="J19" s="18" t="s">
        <v>33</v>
      </c>
      <c r="K19" s="25" t="s">
        <v>75</v>
      </c>
      <c r="L19" s="26" t="s">
        <v>133</v>
      </c>
      <c r="M19" s="27" t="s">
        <v>134</v>
      </c>
      <c r="N19" s="28">
        <v>45790</v>
      </c>
      <c r="O19" s="29">
        <v>0</v>
      </c>
      <c r="P19" s="30">
        <f t="shared" si="0"/>
        <v>45790</v>
      </c>
      <c r="Q19" s="31"/>
      <c r="R19" s="31"/>
      <c r="S19" s="24"/>
      <c r="T19" s="18" t="str">
        <f t="shared" si="1"/>
        <v/>
      </c>
      <c r="U19" s="24" t="str">
        <f t="shared" ca="1" si="2"/>
        <v/>
      </c>
      <c r="V19" s="24" t="s">
        <v>135</v>
      </c>
      <c r="W19" s="25" t="s">
        <v>136</v>
      </c>
      <c r="X19" s="25"/>
      <c r="Y19" s="25"/>
      <c r="Z19" s="25" t="s">
        <v>78</v>
      </c>
      <c r="AA19" s="25" t="s">
        <v>47</v>
      </c>
      <c r="AB19" s="25"/>
      <c r="AC19" s="25"/>
    </row>
    <row r="20" spans="1:29">
      <c r="A20" s="18" t="s">
        <v>137</v>
      </c>
      <c r="B20" s="19"/>
      <c r="C20" s="20">
        <v>45790</v>
      </c>
      <c r="D20" s="21">
        <v>45790</v>
      </c>
      <c r="E20" s="22"/>
      <c r="F20" s="23" t="s">
        <v>30</v>
      </c>
      <c r="G20" s="23"/>
      <c r="H20" s="24" t="s">
        <v>138</v>
      </c>
      <c r="I20" s="18" t="s">
        <v>42</v>
      </c>
      <c r="J20" s="18" t="s">
        <v>33</v>
      </c>
      <c r="K20" s="25" t="s">
        <v>43</v>
      </c>
      <c r="L20" s="26" t="s">
        <v>139</v>
      </c>
      <c r="M20" s="27" t="s">
        <v>140</v>
      </c>
      <c r="N20" s="28">
        <v>45811</v>
      </c>
      <c r="O20" s="29">
        <v>0</v>
      </c>
      <c r="P20" s="30">
        <f t="shared" si="0"/>
        <v>45811</v>
      </c>
      <c r="Q20" s="31"/>
      <c r="R20" s="31"/>
      <c r="S20" s="24"/>
      <c r="T20" s="18" t="str">
        <f t="shared" si="1"/>
        <v/>
      </c>
      <c r="U20" s="24" t="str">
        <f t="shared" ca="1" si="2"/>
        <v/>
      </c>
      <c r="V20" s="24"/>
      <c r="W20" s="25" t="s">
        <v>37</v>
      </c>
      <c r="X20" s="25"/>
      <c r="Y20" s="25"/>
      <c r="Z20" s="25" t="s">
        <v>84</v>
      </c>
      <c r="AA20" s="25" t="s">
        <v>47</v>
      </c>
      <c r="AB20" s="25"/>
      <c r="AC20" s="25"/>
    </row>
    <row r="21" spans="1:29">
      <c r="A21" s="18" t="s">
        <v>141</v>
      </c>
      <c r="B21" s="19"/>
      <c r="C21" s="20">
        <v>45790</v>
      </c>
      <c r="D21" s="21">
        <v>45790</v>
      </c>
      <c r="E21" s="22"/>
      <c r="F21" s="23" t="s">
        <v>30</v>
      </c>
      <c r="G21" s="23"/>
      <c r="H21" s="24" t="s">
        <v>142</v>
      </c>
      <c r="I21" s="18" t="s">
        <v>57</v>
      </c>
      <c r="J21" s="18" t="s">
        <v>33</v>
      </c>
      <c r="K21" s="25" t="s">
        <v>58</v>
      </c>
      <c r="L21" s="26" t="s">
        <v>143</v>
      </c>
      <c r="M21" s="27" t="s">
        <v>144</v>
      </c>
      <c r="N21" s="28">
        <v>45790</v>
      </c>
      <c r="O21" s="29">
        <v>0</v>
      </c>
      <c r="P21" s="30">
        <f t="shared" si="0"/>
        <v>45790</v>
      </c>
      <c r="Q21" s="31"/>
      <c r="R21" s="31"/>
      <c r="S21" s="24"/>
      <c r="T21" s="18" t="str">
        <f t="shared" si="1"/>
        <v/>
      </c>
      <c r="U21" s="24" t="str">
        <f t="shared" ca="1" si="2"/>
        <v/>
      </c>
      <c r="V21" s="24"/>
      <c r="W21" s="25" t="s">
        <v>145</v>
      </c>
      <c r="X21" s="25"/>
      <c r="Y21" s="25"/>
      <c r="Z21" s="25" t="s">
        <v>146</v>
      </c>
      <c r="AA21" s="25" t="s">
        <v>47</v>
      </c>
      <c r="AB21" s="25"/>
      <c r="AC21" s="25"/>
    </row>
    <row r="22" spans="1:29">
      <c r="A22" s="18" t="s">
        <v>147</v>
      </c>
      <c r="B22" s="19"/>
      <c r="C22" s="20">
        <v>45789</v>
      </c>
      <c r="D22" s="21">
        <v>45789</v>
      </c>
      <c r="E22" s="22"/>
      <c r="F22" s="32" t="s">
        <v>30</v>
      </c>
      <c r="G22" s="32"/>
      <c r="H22" s="24" t="s">
        <v>148</v>
      </c>
      <c r="I22" s="18" t="s">
        <v>42</v>
      </c>
      <c r="J22" s="18" t="s">
        <v>33</v>
      </c>
      <c r="K22" s="25" t="s">
        <v>43</v>
      </c>
      <c r="L22" s="26" t="s">
        <v>149</v>
      </c>
      <c r="M22" s="27" t="s">
        <v>150</v>
      </c>
      <c r="N22" s="28">
        <v>45792</v>
      </c>
      <c r="O22" s="29">
        <v>0</v>
      </c>
      <c r="P22" s="30">
        <f t="shared" si="0"/>
        <v>45792</v>
      </c>
      <c r="Q22" s="31"/>
      <c r="R22" s="31"/>
      <c r="S22" s="24"/>
      <c r="T22" s="18" t="str">
        <f t="shared" si="1"/>
        <v/>
      </c>
      <c r="U22" s="24" t="str">
        <f t="shared" ca="1" si="2"/>
        <v/>
      </c>
      <c r="V22" s="24"/>
      <c r="W22" s="25" t="s">
        <v>37</v>
      </c>
      <c r="X22" s="25" t="s">
        <v>112</v>
      </c>
      <c r="Y22" s="25"/>
      <c r="Z22" s="25" t="s">
        <v>84</v>
      </c>
      <c r="AA22" s="25" t="s">
        <v>47</v>
      </c>
      <c r="AB22" s="25"/>
      <c r="AC22" s="25"/>
    </row>
    <row r="23" spans="1:29">
      <c r="A23" s="18" t="s">
        <v>151</v>
      </c>
      <c r="B23" s="19"/>
      <c r="C23" s="20">
        <v>45790</v>
      </c>
      <c r="D23" s="21">
        <v>45790</v>
      </c>
      <c r="E23" s="22"/>
      <c r="F23" s="23" t="s">
        <v>30</v>
      </c>
      <c r="G23" s="23"/>
      <c r="H23" s="24" t="s">
        <v>152</v>
      </c>
      <c r="I23" s="18" t="s">
        <v>32</v>
      </c>
      <c r="J23" s="18" t="s">
        <v>33</v>
      </c>
      <c r="K23" s="25" t="s">
        <v>43</v>
      </c>
      <c r="L23" s="26" t="s">
        <v>153</v>
      </c>
      <c r="M23" s="27" t="s">
        <v>154</v>
      </c>
      <c r="N23" s="28">
        <v>45824</v>
      </c>
      <c r="O23" s="29">
        <v>0</v>
      </c>
      <c r="P23" s="30">
        <f t="shared" si="0"/>
        <v>45824</v>
      </c>
      <c r="Q23" s="31"/>
      <c r="R23" s="31"/>
      <c r="S23" s="24"/>
      <c r="T23" s="18" t="str">
        <f t="shared" si="1"/>
        <v/>
      </c>
      <c r="U23" s="24" t="str">
        <f t="shared" ca="1" si="2"/>
        <v/>
      </c>
      <c r="V23" s="24"/>
      <c r="W23" s="25" t="s">
        <v>37</v>
      </c>
      <c r="X23" s="25" t="s">
        <v>155</v>
      </c>
      <c r="Y23" s="25"/>
      <c r="Z23" s="25" t="s">
        <v>84</v>
      </c>
      <c r="AA23" s="25" t="s">
        <v>30</v>
      </c>
      <c r="AB23" s="25"/>
      <c r="AC23" s="25"/>
    </row>
    <row r="24" spans="1:29">
      <c r="A24" s="18" t="s">
        <v>156</v>
      </c>
      <c r="B24" s="19"/>
      <c r="C24" s="20">
        <v>45791</v>
      </c>
      <c r="D24" s="21">
        <v>45791</v>
      </c>
      <c r="E24" s="22"/>
      <c r="F24" s="23" t="s">
        <v>30</v>
      </c>
      <c r="G24" s="23"/>
      <c r="H24" s="24" t="s">
        <v>157</v>
      </c>
      <c r="I24" s="18" t="s">
        <v>42</v>
      </c>
      <c r="J24" s="18" t="s">
        <v>33</v>
      </c>
      <c r="K24" s="25" t="s">
        <v>43</v>
      </c>
      <c r="L24" s="26" t="s">
        <v>158</v>
      </c>
      <c r="M24" s="27" t="s">
        <v>159</v>
      </c>
      <c r="N24" s="28">
        <v>45793</v>
      </c>
      <c r="O24" s="29">
        <v>0</v>
      </c>
      <c r="P24" s="30">
        <f t="shared" si="0"/>
        <v>45793</v>
      </c>
      <c r="Q24" s="31"/>
      <c r="R24" s="31"/>
      <c r="S24" s="24"/>
      <c r="T24" s="18" t="str">
        <f t="shared" si="1"/>
        <v/>
      </c>
      <c r="U24" s="24" t="str">
        <f t="shared" ca="1" si="2"/>
        <v/>
      </c>
      <c r="V24" s="24"/>
      <c r="W24" s="25" t="s">
        <v>37</v>
      </c>
      <c r="X24" s="25" t="s">
        <v>160</v>
      </c>
      <c r="Y24" s="25"/>
      <c r="Z24" s="25" t="s">
        <v>84</v>
      </c>
      <c r="AA24" s="35" t="s">
        <v>47</v>
      </c>
      <c r="AB24" s="19"/>
      <c r="AC24" s="25"/>
    </row>
    <row r="25" spans="1:29">
      <c r="A25" s="18" t="s">
        <v>161</v>
      </c>
      <c r="B25" s="19"/>
      <c r="C25" s="20">
        <v>45791</v>
      </c>
      <c r="D25" s="21">
        <v>45791</v>
      </c>
      <c r="E25" s="22"/>
      <c r="F25" s="23" t="s">
        <v>30</v>
      </c>
      <c r="G25" s="23"/>
      <c r="H25" s="24" t="s">
        <v>162</v>
      </c>
      <c r="I25" s="18" t="s">
        <v>126</v>
      </c>
      <c r="J25" s="18" t="s">
        <v>33</v>
      </c>
      <c r="K25" s="25" t="s">
        <v>75</v>
      </c>
      <c r="L25" s="26" t="s">
        <v>163</v>
      </c>
      <c r="M25" s="27" t="s">
        <v>164</v>
      </c>
      <c r="N25" s="28">
        <v>45812</v>
      </c>
      <c r="O25" s="29">
        <v>0</v>
      </c>
      <c r="P25" s="30">
        <f t="shared" si="0"/>
        <v>45812</v>
      </c>
      <c r="Q25" s="31"/>
      <c r="R25" s="31"/>
      <c r="S25" s="24"/>
      <c r="T25" s="18" t="str">
        <f t="shared" si="1"/>
        <v/>
      </c>
      <c r="U25" s="24" t="str">
        <f t="shared" ca="1" si="2"/>
        <v/>
      </c>
      <c r="V25" s="24"/>
      <c r="W25" s="25" t="s">
        <v>61</v>
      </c>
      <c r="X25" s="37"/>
      <c r="Y25" s="25"/>
      <c r="Z25" s="37" t="s">
        <v>78</v>
      </c>
      <c r="AA25" s="25" t="s">
        <v>30</v>
      </c>
      <c r="AB25" s="25"/>
      <c r="AC25" s="25"/>
    </row>
    <row r="26" spans="1:29">
      <c r="A26" s="18" t="s">
        <v>165</v>
      </c>
      <c r="B26" s="19"/>
      <c r="C26" s="20">
        <v>45792</v>
      </c>
      <c r="D26" s="21">
        <v>45792</v>
      </c>
      <c r="E26" s="22"/>
      <c r="F26" s="23" t="s">
        <v>30</v>
      </c>
      <c r="G26" s="23"/>
      <c r="H26" s="24" t="s">
        <v>166</v>
      </c>
      <c r="I26" s="32" t="s">
        <v>42</v>
      </c>
      <c r="J26" s="18" t="s">
        <v>33</v>
      </c>
      <c r="K26" s="25" t="s">
        <v>58</v>
      </c>
      <c r="L26" s="26" t="s">
        <v>167</v>
      </c>
      <c r="M26" s="27" t="s">
        <v>168</v>
      </c>
      <c r="N26" s="28">
        <v>45792</v>
      </c>
      <c r="O26" s="29">
        <v>0</v>
      </c>
      <c r="P26" s="30">
        <f t="shared" si="0"/>
        <v>45792</v>
      </c>
      <c r="Q26" s="31"/>
      <c r="R26" s="31"/>
      <c r="S26" s="24"/>
      <c r="T26" s="18" t="str">
        <f t="shared" si="1"/>
        <v/>
      </c>
      <c r="U26" s="24" t="str">
        <f t="shared" ca="1" si="2"/>
        <v/>
      </c>
      <c r="V26" s="24"/>
      <c r="W26" s="37" t="s">
        <v>169</v>
      </c>
      <c r="X26" s="37"/>
      <c r="Y26" s="25"/>
      <c r="Z26" s="37" t="s">
        <v>170</v>
      </c>
      <c r="AA26" s="25" t="s">
        <v>47</v>
      </c>
      <c r="AB26" s="25"/>
      <c r="AC26" s="25"/>
    </row>
    <row r="27" spans="1:29">
      <c r="A27" s="18" t="s">
        <v>171</v>
      </c>
      <c r="B27" s="19"/>
      <c r="C27" s="20">
        <v>45792</v>
      </c>
      <c r="D27" s="21">
        <v>45792</v>
      </c>
      <c r="E27" s="22"/>
      <c r="F27" s="23" t="s">
        <v>30</v>
      </c>
      <c r="G27" s="23"/>
      <c r="H27" s="24" t="s">
        <v>172</v>
      </c>
      <c r="I27" s="32" t="s">
        <v>32</v>
      </c>
      <c r="J27" s="18" t="s">
        <v>33</v>
      </c>
      <c r="K27" s="25" t="s">
        <v>43</v>
      </c>
      <c r="L27" s="26" t="s">
        <v>173</v>
      </c>
      <c r="M27" s="27" t="s">
        <v>174</v>
      </c>
      <c r="N27" s="33">
        <v>45881</v>
      </c>
      <c r="O27" s="34">
        <v>0.45833333333333331</v>
      </c>
      <c r="P27" s="30">
        <f t="shared" si="0"/>
        <v>45881.458333333336</v>
      </c>
      <c r="Q27" s="31">
        <v>45877.458333333336</v>
      </c>
      <c r="R27" s="31"/>
      <c r="S27" s="24"/>
      <c r="T27" s="18" t="str">
        <f>TEXT(IF(OR(E27="", Q27=""), "", Q27 - E27), "[hh]:mm:ss")</f>
        <v/>
      </c>
      <c r="U27" s="24" t="str">
        <f t="shared" ca="1" si="2"/>
        <v/>
      </c>
      <c r="V27" s="24"/>
      <c r="W27" s="25" t="s">
        <v>37</v>
      </c>
      <c r="X27" s="25" t="s">
        <v>175</v>
      </c>
      <c r="Y27" s="25"/>
      <c r="Z27" s="25" t="s">
        <v>84</v>
      </c>
      <c r="AA27" s="25" t="s">
        <v>30</v>
      </c>
      <c r="AB27" s="25"/>
      <c r="AC27" s="25"/>
    </row>
    <row r="28" spans="1:29">
      <c r="A28" s="18" t="s">
        <v>176</v>
      </c>
      <c r="B28" s="19"/>
      <c r="C28" s="20">
        <v>45793</v>
      </c>
      <c r="D28" s="21">
        <v>45793</v>
      </c>
      <c r="E28" s="22"/>
      <c r="F28" s="23" t="s">
        <v>30</v>
      </c>
      <c r="G28" s="23"/>
      <c r="H28" s="24" t="s">
        <v>177</v>
      </c>
      <c r="I28" s="18" t="s">
        <v>126</v>
      </c>
      <c r="J28" s="18" t="s">
        <v>33</v>
      </c>
      <c r="K28" s="25" t="s">
        <v>75</v>
      </c>
      <c r="L28" s="26" t="s">
        <v>178</v>
      </c>
      <c r="M28" s="27" t="s">
        <v>179</v>
      </c>
      <c r="N28" s="28">
        <v>45805</v>
      </c>
      <c r="O28" s="29">
        <v>0</v>
      </c>
      <c r="P28" s="30">
        <f t="shared" si="0"/>
        <v>45805</v>
      </c>
      <c r="Q28" s="31"/>
      <c r="R28" s="31"/>
      <c r="S28" s="24"/>
      <c r="T28" s="18" t="str">
        <f t="shared" ref="T28:T60" si="3">TEXT(IF(OR(F28="", Q28=""), "", Q28 - F28), "[hh]:mm:ss")</f>
        <v/>
      </c>
      <c r="U28" s="24" t="str">
        <f t="shared" ca="1" si="2"/>
        <v/>
      </c>
      <c r="V28" s="24"/>
      <c r="W28" s="25" t="s">
        <v>180</v>
      </c>
      <c r="X28" s="24" t="s">
        <v>181</v>
      </c>
      <c r="Y28" s="25"/>
      <c r="Z28" s="25" t="s">
        <v>182</v>
      </c>
      <c r="AA28" s="25" t="s">
        <v>30</v>
      </c>
      <c r="AB28" s="25"/>
      <c r="AC28" s="25"/>
    </row>
    <row r="29" spans="1:29">
      <c r="A29" s="18" t="s">
        <v>183</v>
      </c>
      <c r="B29" s="19"/>
      <c r="C29" s="20">
        <v>45795</v>
      </c>
      <c r="D29" s="21">
        <v>45795</v>
      </c>
      <c r="E29" s="22"/>
      <c r="F29" s="23" t="s">
        <v>30</v>
      </c>
      <c r="G29" s="23"/>
      <c r="H29" s="24" t="s">
        <v>184</v>
      </c>
      <c r="I29" s="18" t="s">
        <v>126</v>
      </c>
      <c r="J29" s="18" t="s">
        <v>33</v>
      </c>
      <c r="K29" s="25" t="s">
        <v>43</v>
      </c>
      <c r="L29" s="26" t="s">
        <v>185</v>
      </c>
      <c r="M29" s="27" t="s">
        <v>186</v>
      </c>
      <c r="N29" s="28">
        <v>45797</v>
      </c>
      <c r="O29" s="29">
        <v>0</v>
      </c>
      <c r="P29" s="30">
        <f t="shared" si="0"/>
        <v>45797</v>
      </c>
      <c r="Q29" s="31"/>
      <c r="R29" s="31"/>
      <c r="S29" s="24"/>
      <c r="T29" s="18" t="str">
        <f t="shared" si="3"/>
        <v/>
      </c>
      <c r="U29" s="24" t="str">
        <f t="shared" ca="1" si="2"/>
        <v/>
      </c>
      <c r="V29" s="24"/>
      <c r="W29" s="25" t="s">
        <v>37</v>
      </c>
      <c r="X29" s="24" t="s">
        <v>187</v>
      </c>
      <c r="Y29" s="25"/>
      <c r="Z29" s="25" t="s">
        <v>46</v>
      </c>
      <c r="AA29" s="25" t="s">
        <v>30</v>
      </c>
      <c r="AB29" s="25"/>
      <c r="AC29" s="25"/>
    </row>
    <row r="30" spans="1:29">
      <c r="A30" s="18" t="s">
        <v>188</v>
      </c>
      <c r="B30" s="19"/>
      <c r="C30" s="20">
        <v>45797</v>
      </c>
      <c r="D30" s="21">
        <v>45797</v>
      </c>
      <c r="E30" s="22"/>
      <c r="F30" s="23" t="s">
        <v>30</v>
      </c>
      <c r="G30" s="23"/>
      <c r="H30" s="24" t="s">
        <v>189</v>
      </c>
      <c r="I30" s="18" t="s">
        <v>126</v>
      </c>
      <c r="J30" s="18" t="s">
        <v>33</v>
      </c>
      <c r="K30" s="25" t="s">
        <v>58</v>
      </c>
      <c r="L30" s="26" t="s">
        <v>190</v>
      </c>
      <c r="M30" s="27" t="s">
        <v>191</v>
      </c>
      <c r="N30" s="28">
        <v>45797</v>
      </c>
      <c r="O30" s="29">
        <v>0</v>
      </c>
      <c r="P30" s="30">
        <f t="shared" si="0"/>
        <v>45797</v>
      </c>
      <c r="Q30" s="31"/>
      <c r="R30" s="31"/>
      <c r="S30" s="24"/>
      <c r="T30" s="18" t="str">
        <f t="shared" si="3"/>
        <v/>
      </c>
      <c r="U30" s="24" t="str">
        <f t="shared" ca="1" si="2"/>
        <v/>
      </c>
      <c r="V30" s="24"/>
      <c r="W30" s="25" t="s">
        <v>37</v>
      </c>
      <c r="X30" s="25"/>
      <c r="Y30" s="25"/>
      <c r="Z30" s="25" t="s">
        <v>192</v>
      </c>
      <c r="AA30" s="25" t="s">
        <v>30</v>
      </c>
      <c r="AB30" s="25"/>
      <c r="AC30" s="25"/>
    </row>
    <row r="31" spans="1:29">
      <c r="A31" s="18" t="s">
        <v>193</v>
      </c>
      <c r="B31" s="19"/>
      <c r="C31" s="20">
        <v>45796</v>
      </c>
      <c r="D31" s="21">
        <v>45796</v>
      </c>
      <c r="E31" s="22"/>
      <c r="F31" s="23" t="s">
        <v>30</v>
      </c>
      <c r="G31" s="23"/>
      <c r="H31" s="24" t="s">
        <v>194</v>
      </c>
      <c r="I31" s="18" t="s">
        <v>126</v>
      </c>
      <c r="J31" s="18" t="s">
        <v>33</v>
      </c>
      <c r="K31" s="25" t="s">
        <v>43</v>
      </c>
      <c r="L31" s="26" t="s">
        <v>195</v>
      </c>
      <c r="M31" s="27" t="s">
        <v>196</v>
      </c>
      <c r="N31" s="28">
        <v>45798</v>
      </c>
      <c r="O31" s="29">
        <v>0</v>
      </c>
      <c r="P31" s="30">
        <f t="shared" si="0"/>
        <v>45798</v>
      </c>
      <c r="Q31" s="31"/>
      <c r="R31" s="31"/>
      <c r="S31" s="24"/>
      <c r="T31" s="18" t="str">
        <f t="shared" si="3"/>
        <v/>
      </c>
      <c r="U31" s="24" t="str">
        <f t="shared" ca="1" si="2"/>
        <v/>
      </c>
      <c r="V31" s="24" t="s">
        <v>197</v>
      </c>
      <c r="W31" s="25" t="s">
        <v>37</v>
      </c>
      <c r="X31" s="25" t="s">
        <v>198</v>
      </c>
      <c r="Y31" s="25"/>
      <c r="Z31" s="25" t="s">
        <v>78</v>
      </c>
      <c r="AA31" s="25" t="s">
        <v>30</v>
      </c>
      <c r="AB31" s="25"/>
      <c r="AC31" s="25"/>
    </row>
    <row r="32" spans="1:29">
      <c r="A32" s="18" t="s">
        <v>199</v>
      </c>
      <c r="B32" s="19"/>
      <c r="C32" s="20">
        <v>45798</v>
      </c>
      <c r="D32" s="21">
        <v>45798</v>
      </c>
      <c r="E32" s="22"/>
      <c r="F32" s="23" t="s">
        <v>30</v>
      </c>
      <c r="G32" s="23"/>
      <c r="H32" s="24" t="s">
        <v>200</v>
      </c>
      <c r="I32" s="18" t="s">
        <v>42</v>
      </c>
      <c r="J32" s="18" t="s">
        <v>33</v>
      </c>
      <c r="K32" s="25" t="s">
        <v>34</v>
      </c>
      <c r="L32" s="26" t="s">
        <v>201</v>
      </c>
      <c r="M32" s="27" t="s">
        <v>202</v>
      </c>
      <c r="N32" s="28">
        <v>45798</v>
      </c>
      <c r="O32" s="29">
        <v>0</v>
      </c>
      <c r="P32" s="30">
        <f t="shared" si="0"/>
        <v>45798</v>
      </c>
      <c r="Q32" s="31"/>
      <c r="R32" s="31"/>
      <c r="S32" s="24"/>
      <c r="T32" s="18" t="str">
        <f t="shared" si="3"/>
        <v/>
      </c>
      <c r="U32" s="24" t="str">
        <f t="shared" ca="1" si="2"/>
        <v/>
      </c>
      <c r="V32" s="24" t="s">
        <v>203</v>
      </c>
      <c r="W32" s="25" t="s">
        <v>169</v>
      </c>
      <c r="X32" s="25"/>
      <c r="Y32" s="25"/>
      <c r="Z32" s="25" t="s">
        <v>204</v>
      </c>
      <c r="AA32" s="25" t="s">
        <v>47</v>
      </c>
      <c r="AB32" s="25"/>
      <c r="AC32" s="25"/>
    </row>
    <row r="33" spans="1:29">
      <c r="A33" s="18" t="s">
        <v>205</v>
      </c>
      <c r="B33" s="19"/>
      <c r="C33" s="20">
        <v>45798</v>
      </c>
      <c r="D33" s="21">
        <v>45798</v>
      </c>
      <c r="E33" s="22"/>
      <c r="F33" s="23" t="s">
        <v>30</v>
      </c>
      <c r="G33" s="23"/>
      <c r="H33" s="24" t="s">
        <v>206</v>
      </c>
      <c r="I33" s="18" t="s">
        <v>126</v>
      </c>
      <c r="J33" s="18" t="s">
        <v>33</v>
      </c>
      <c r="K33" s="25" t="s">
        <v>34</v>
      </c>
      <c r="L33" s="26" t="s">
        <v>207</v>
      </c>
      <c r="M33" s="27" t="s">
        <v>208</v>
      </c>
      <c r="N33" s="28">
        <v>45803</v>
      </c>
      <c r="O33" s="29">
        <v>0</v>
      </c>
      <c r="P33" s="30">
        <f t="shared" si="0"/>
        <v>45803</v>
      </c>
      <c r="Q33" s="31"/>
      <c r="R33" s="31"/>
      <c r="S33" s="24"/>
      <c r="T33" s="18" t="str">
        <f t="shared" si="3"/>
        <v/>
      </c>
      <c r="U33" s="24" t="str">
        <f t="shared" ca="1" si="2"/>
        <v/>
      </c>
      <c r="V33" s="24" t="s">
        <v>209</v>
      </c>
      <c r="W33" s="25" t="s">
        <v>37</v>
      </c>
      <c r="X33" s="25" t="s">
        <v>112</v>
      </c>
      <c r="Y33" s="25"/>
      <c r="Z33" s="25" t="s">
        <v>39</v>
      </c>
      <c r="AA33" s="25" t="s">
        <v>30</v>
      </c>
      <c r="AB33" s="25"/>
      <c r="AC33" s="25"/>
    </row>
    <row r="34" spans="1:29">
      <c r="A34" s="18" t="s">
        <v>210</v>
      </c>
      <c r="B34" s="19"/>
      <c r="C34" s="20">
        <v>45798</v>
      </c>
      <c r="D34" s="21">
        <v>45798</v>
      </c>
      <c r="E34" s="22"/>
      <c r="F34" s="23" t="s">
        <v>30</v>
      </c>
      <c r="G34" s="23"/>
      <c r="H34" s="24" t="s">
        <v>211</v>
      </c>
      <c r="I34" s="18" t="s">
        <v>57</v>
      </c>
      <c r="J34" s="18" t="s">
        <v>33</v>
      </c>
      <c r="K34" s="25" t="s">
        <v>58</v>
      </c>
      <c r="L34" s="26" t="s">
        <v>212</v>
      </c>
      <c r="M34" s="27" t="s">
        <v>213</v>
      </c>
      <c r="N34" s="28">
        <v>45799</v>
      </c>
      <c r="O34" s="29">
        <v>0</v>
      </c>
      <c r="P34" s="30">
        <f t="shared" si="0"/>
        <v>45799</v>
      </c>
      <c r="Q34" s="31"/>
      <c r="R34" s="31"/>
      <c r="S34" s="24"/>
      <c r="T34" s="18" t="str">
        <f t="shared" si="3"/>
        <v/>
      </c>
      <c r="U34" s="24" t="str">
        <f t="shared" ca="1" si="2"/>
        <v/>
      </c>
      <c r="V34" s="24" t="s">
        <v>214</v>
      </c>
      <c r="W34" s="25" t="s">
        <v>121</v>
      </c>
      <c r="X34" s="25"/>
      <c r="Y34" s="25"/>
      <c r="Z34" s="25" t="s">
        <v>215</v>
      </c>
      <c r="AA34" s="25" t="s">
        <v>47</v>
      </c>
      <c r="AB34" s="25"/>
      <c r="AC34" s="25"/>
    </row>
    <row r="35" spans="1:29">
      <c r="A35" s="18" t="s">
        <v>216</v>
      </c>
      <c r="B35" s="19"/>
      <c r="C35" s="20">
        <v>45798</v>
      </c>
      <c r="D35" s="21">
        <v>45798</v>
      </c>
      <c r="E35" s="22"/>
      <c r="F35" s="23" t="s">
        <v>30</v>
      </c>
      <c r="G35" s="23"/>
      <c r="H35" s="24" t="s">
        <v>217</v>
      </c>
      <c r="I35" s="18" t="s">
        <v>42</v>
      </c>
      <c r="J35" s="18" t="s">
        <v>33</v>
      </c>
      <c r="K35" s="25" t="s">
        <v>43</v>
      </c>
      <c r="L35" s="26" t="s">
        <v>218</v>
      </c>
      <c r="M35" s="27" t="s">
        <v>219</v>
      </c>
      <c r="N35" s="28">
        <v>45801</v>
      </c>
      <c r="O35" s="29">
        <v>0</v>
      </c>
      <c r="P35" s="30">
        <f t="shared" si="0"/>
        <v>45801</v>
      </c>
      <c r="Q35" s="31"/>
      <c r="R35" s="31"/>
      <c r="S35" s="24"/>
      <c r="T35" s="18" t="str">
        <f t="shared" si="3"/>
        <v/>
      </c>
      <c r="U35" s="24" t="str">
        <f t="shared" ca="1" si="2"/>
        <v/>
      </c>
      <c r="V35" s="24" t="s">
        <v>214</v>
      </c>
      <c r="W35" s="25" t="s">
        <v>121</v>
      </c>
      <c r="X35" s="25"/>
      <c r="Y35" s="25"/>
      <c r="Z35" s="25" t="s">
        <v>46</v>
      </c>
      <c r="AA35" s="25" t="s">
        <v>47</v>
      </c>
      <c r="AB35" s="25"/>
      <c r="AC35" s="25"/>
    </row>
    <row r="36" spans="1:29">
      <c r="A36" s="18" t="s">
        <v>220</v>
      </c>
      <c r="B36" s="19"/>
      <c r="C36" s="20">
        <v>45798</v>
      </c>
      <c r="D36" s="21">
        <v>45798</v>
      </c>
      <c r="E36" s="22"/>
      <c r="F36" s="23" t="s">
        <v>30</v>
      </c>
      <c r="G36" s="23"/>
      <c r="H36" s="24" t="s">
        <v>221</v>
      </c>
      <c r="I36" s="18" t="s">
        <v>42</v>
      </c>
      <c r="J36" s="18" t="s">
        <v>33</v>
      </c>
      <c r="K36" s="25" t="s">
        <v>34</v>
      </c>
      <c r="L36" s="26" t="s">
        <v>222</v>
      </c>
      <c r="M36" s="27" t="s">
        <v>223</v>
      </c>
      <c r="N36" s="28">
        <v>45799</v>
      </c>
      <c r="O36" s="29">
        <v>0</v>
      </c>
      <c r="P36" s="30">
        <f t="shared" si="0"/>
        <v>45799</v>
      </c>
      <c r="Q36" s="31"/>
      <c r="R36" s="31"/>
      <c r="S36" s="24"/>
      <c r="T36" s="18" t="str">
        <f t="shared" si="3"/>
        <v/>
      </c>
      <c r="U36" s="24" t="str">
        <f t="shared" ca="1" si="2"/>
        <v/>
      </c>
      <c r="V36" s="24" t="s">
        <v>214</v>
      </c>
      <c r="W36" s="25" t="s">
        <v>121</v>
      </c>
      <c r="X36" s="25"/>
      <c r="Y36" s="25"/>
      <c r="Z36" s="25" t="s">
        <v>224</v>
      </c>
      <c r="AA36" s="25" t="s">
        <v>47</v>
      </c>
      <c r="AB36" s="25"/>
      <c r="AC36" s="25"/>
    </row>
    <row r="37" spans="1:29">
      <c r="A37" s="18" t="s">
        <v>225</v>
      </c>
      <c r="B37" s="19"/>
      <c r="C37" s="20">
        <v>45798</v>
      </c>
      <c r="D37" s="21">
        <v>45798</v>
      </c>
      <c r="E37" s="22"/>
      <c r="F37" s="23" t="s">
        <v>30</v>
      </c>
      <c r="G37" s="23"/>
      <c r="H37" s="24" t="s">
        <v>226</v>
      </c>
      <c r="I37" s="18" t="s">
        <v>57</v>
      </c>
      <c r="J37" s="18" t="s">
        <v>33</v>
      </c>
      <c r="K37" s="25" t="s">
        <v>34</v>
      </c>
      <c r="L37" s="26" t="s">
        <v>227</v>
      </c>
      <c r="M37" s="27" t="s">
        <v>228</v>
      </c>
      <c r="N37" s="28">
        <v>45799</v>
      </c>
      <c r="O37" s="29">
        <v>0</v>
      </c>
      <c r="P37" s="30">
        <f t="shared" si="0"/>
        <v>45799</v>
      </c>
      <c r="Q37" s="31"/>
      <c r="R37" s="31"/>
      <c r="S37" s="24"/>
      <c r="T37" s="18" t="str">
        <f t="shared" si="3"/>
        <v/>
      </c>
      <c r="U37" s="24" t="str">
        <f t="shared" ca="1" si="2"/>
        <v/>
      </c>
      <c r="V37" s="24" t="s">
        <v>214</v>
      </c>
      <c r="W37" s="25" t="s">
        <v>121</v>
      </c>
      <c r="X37" s="25"/>
      <c r="Y37" s="25"/>
      <c r="Z37" s="25" t="s">
        <v>224</v>
      </c>
      <c r="AA37" s="25" t="s">
        <v>47</v>
      </c>
      <c r="AB37" s="25"/>
      <c r="AC37" s="25"/>
    </row>
    <row r="38" spans="1:29">
      <c r="A38" s="18" t="s">
        <v>229</v>
      </c>
      <c r="B38" s="19"/>
      <c r="C38" s="20">
        <v>45798</v>
      </c>
      <c r="D38" s="21">
        <v>45798</v>
      </c>
      <c r="E38" s="22"/>
      <c r="F38" s="23" t="s">
        <v>30</v>
      </c>
      <c r="G38" s="23"/>
      <c r="H38" s="24" t="s">
        <v>230</v>
      </c>
      <c r="I38" s="18" t="s">
        <v>126</v>
      </c>
      <c r="J38" s="18" t="s">
        <v>33</v>
      </c>
      <c r="K38" s="25" t="s">
        <v>58</v>
      </c>
      <c r="L38" s="26" t="s">
        <v>231</v>
      </c>
      <c r="M38" s="27" t="s">
        <v>232</v>
      </c>
      <c r="N38" s="28">
        <v>45799</v>
      </c>
      <c r="O38" s="29">
        <v>0</v>
      </c>
      <c r="P38" s="30">
        <f t="shared" si="0"/>
        <v>45799</v>
      </c>
      <c r="Q38" s="31"/>
      <c r="R38" s="31"/>
      <c r="S38" s="24"/>
      <c r="T38" s="18" t="str">
        <f t="shared" si="3"/>
        <v/>
      </c>
      <c r="U38" s="24" t="str">
        <f t="shared" ca="1" si="2"/>
        <v/>
      </c>
      <c r="V38" s="24"/>
      <c r="W38" s="25" t="s">
        <v>61</v>
      </c>
      <c r="X38" s="25"/>
      <c r="Y38" s="25"/>
      <c r="Z38" s="25" t="s">
        <v>233</v>
      </c>
      <c r="AA38" s="25" t="s">
        <v>30</v>
      </c>
      <c r="AB38" s="25"/>
      <c r="AC38" s="25"/>
    </row>
    <row r="39" spans="1:29">
      <c r="A39" s="18" t="s">
        <v>234</v>
      </c>
      <c r="B39" s="19"/>
      <c r="C39" s="20">
        <v>45798</v>
      </c>
      <c r="D39" s="21">
        <v>45798</v>
      </c>
      <c r="E39" s="22"/>
      <c r="F39" s="23" t="s">
        <v>30</v>
      </c>
      <c r="G39" s="23"/>
      <c r="H39" s="24" t="s">
        <v>235</v>
      </c>
      <c r="I39" s="18" t="s">
        <v>57</v>
      </c>
      <c r="J39" s="18" t="s">
        <v>33</v>
      </c>
      <c r="K39" s="25" t="s">
        <v>34</v>
      </c>
      <c r="L39" s="26" t="s">
        <v>236</v>
      </c>
      <c r="M39" s="27" t="s">
        <v>237</v>
      </c>
      <c r="N39" s="28">
        <v>45799</v>
      </c>
      <c r="O39" s="29">
        <v>0</v>
      </c>
      <c r="P39" s="30">
        <f t="shared" si="0"/>
        <v>45799</v>
      </c>
      <c r="Q39" s="31"/>
      <c r="R39" s="31"/>
      <c r="S39" s="24"/>
      <c r="T39" s="18" t="str">
        <f t="shared" si="3"/>
        <v/>
      </c>
      <c r="U39" s="24" t="str">
        <f t="shared" ca="1" si="2"/>
        <v/>
      </c>
      <c r="V39" s="24" t="s">
        <v>214</v>
      </c>
      <c r="W39" s="25" t="s">
        <v>121</v>
      </c>
      <c r="X39" s="25"/>
      <c r="Y39" s="25"/>
      <c r="Z39" s="25" t="s">
        <v>54</v>
      </c>
      <c r="AA39" s="25" t="s">
        <v>47</v>
      </c>
      <c r="AB39" s="25"/>
      <c r="AC39" s="25"/>
    </row>
    <row r="40" spans="1:29">
      <c r="A40" s="18" t="s">
        <v>238</v>
      </c>
      <c r="B40" s="19"/>
      <c r="C40" s="20">
        <v>45798</v>
      </c>
      <c r="D40" s="21">
        <v>45798</v>
      </c>
      <c r="E40" s="22"/>
      <c r="F40" s="23" t="s">
        <v>30</v>
      </c>
      <c r="G40" s="23"/>
      <c r="H40" s="24" t="s">
        <v>239</v>
      </c>
      <c r="I40" s="18" t="s">
        <v>42</v>
      </c>
      <c r="J40" s="18" t="s">
        <v>33</v>
      </c>
      <c r="K40" s="25" t="s">
        <v>43</v>
      </c>
      <c r="L40" s="26" t="s">
        <v>240</v>
      </c>
      <c r="M40" s="27" t="s">
        <v>241</v>
      </c>
      <c r="N40" s="28">
        <v>45799</v>
      </c>
      <c r="O40" s="29">
        <v>0</v>
      </c>
      <c r="P40" s="30">
        <f t="shared" si="0"/>
        <v>45799</v>
      </c>
      <c r="Q40" s="31"/>
      <c r="R40" s="31"/>
      <c r="S40" s="24"/>
      <c r="T40" s="18" t="str">
        <f t="shared" si="3"/>
        <v/>
      </c>
      <c r="U40" s="24" t="str">
        <f t="shared" ca="1" si="2"/>
        <v/>
      </c>
      <c r="V40" s="24" t="s">
        <v>214</v>
      </c>
      <c r="W40" s="25" t="s">
        <v>121</v>
      </c>
      <c r="X40" s="25"/>
      <c r="Y40" s="25"/>
      <c r="Z40" s="25" t="s">
        <v>84</v>
      </c>
      <c r="AA40" s="25" t="s">
        <v>47</v>
      </c>
      <c r="AB40" s="25"/>
      <c r="AC40" s="25"/>
    </row>
    <row r="41" spans="1:29">
      <c r="A41" s="18" t="s">
        <v>242</v>
      </c>
      <c r="B41" s="19"/>
      <c r="C41" s="20">
        <v>45799</v>
      </c>
      <c r="D41" s="21">
        <v>45799</v>
      </c>
      <c r="E41" s="22"/>
      <c r="F41" s="23" t="s">
        <v>30</v>
      </c>
      <c r="G41" s="23"/>
      <c r="H41" s="24" t="s">
        <v>243</v>
      </c>
      <c r="I41" s="18" t="s">
        <v>57</v>
      </c>
      <c r="J41" s="18" t="s">
        <v>33</v>
      </c>
      <c r="K41" s="25" t="s">
        <v>34</v>
      </c>
      <c r="L41" s="26" t="s">
        <v>244</v>
      </c>
      <c r="M41" s="27" t="s">
        <v>245</v>
      </c>
      <c r="N41" s="28">
        <v>45804</v>
      </c>
      <c r="O41" s="29">
        <v>0</v>
      </c>
      <c r="P41" s="30">
        <f t="shared" si="0"/>
        <v>45804</v>
      </c>
      <c r="Q41" s="31"/>
      <c r="R41" s="31"/>
      <c r="S41" s="24"/>
      <c r="T41" s="18" t="str">
        <f t="shared" si="3"/>
        <v/>
      </c>
      <c r="U41" s="24" t="str">
        <f t="shared" ca="1" si="2"/>
        <v/>
      </c>
      <c r="V41" s="24" t="s">
        <v>214</v>
      </c>
      <c r="W41" s="25" t="s">
        <v>121</v>
      </c>
      <c r="X41" s="25"/>
      <c r="Y41" s="25"/>
      <c r="Z41" s="25" t="s">
        <v>39</v>
      </c>
      <c r="AA41" s="25" t="s">
        <v>47</v>
      </c>
      <c r="AB41" s="25"/>
      <c r="AC41" s="25"/>
    </row>
    <row r="42" spans="1:29">
      <c r="A42" s="18" t="s">
        <v>246</v>
      </c>
      <c r="B42" s="19"/>
      <c r="C42" s="20">
        <v>45799</v>
      </c>
      <c r="D42" s="21">
        <v>45799</v>
      </c>
      <c r="E42" s="22"/>
      <c r="F42" s="23" t="s">
        <v>30</v>
      </c>
      <c r="G42" s="23"/>
      <c r="H42" s="24" t="s">
        <v>247</v>
      </c>
      <c r="I42" s="18" t="s">
        <v>126</v>
      </c>
      <c r="J42" s="18" t="s">
        <v>33</v>
      </c>
      <c r="K42" s="25" t="s">
        <v>75</v>
      </c>
      <c r="L42" s="26" t="s">
        <v>248</v>
      </c>
      <c r="M42" s="27" t="s">
        <v>249</v>
      </c>
      <c r="N42" s="28">
        <v>45812</v>
      </c>
      <c r="O42" s="29">
        <v>0</v>
      </c>
      <c r="P42" s="30">
        <f t="shared" si="0"/>
        <v>45812</v>
      </c>
      <c r="Q42" s="31"/>
      <c r="R42" s="31"/>
      <c r="S42" s="24"/>
      <c r="T42" s="18" t="str">
        <f t="shared" si="3"/>
        <v/>
      </c>
      <c r="U42" s="24" t="str">
        <f t="shared" ca="1" si="2"/>
        <v/>
      </c>
      <c r="V42" s="24" t="s">
        <v>214</v>
      </c>
      <c r="W42" s="25" t="s">
        <v>121</v>
      </c>
      <c r="X42" s="25" t="s">
        <v>250</v>
      </c>
      <c r="Y42" s="25"/>
      <c r="Z42" s="25" t="s">
        <v>130</v>
      </c>
      <c r="AA42" s="25" t="s">
        <v>30</v>
      </c>
      <c r="AB42" s="25"/>
      <c r="AC42" s="25"/>
    </row>
    <row r="43" spans="1:29">
      <c r="A43" s="18" t="s">
        <v>251</v>
      </c>
      <c r="B43" s="19"/>
      <c r="C43" s="20">
        <v>45799</v>
      </c>
      <c r="D43" s="21">
        <v>45799</v>
      </c>
      <c r="E43" s="22"/>
      <c r="F43" s="23" t="s">
        <v>30</v>
      </c>
      <c r="G43" s="23"/>
      <c r="H43" s="24" t="s">
        <v>252</v>
      </c>
      <c r="I43" s="18" t="s">
        <v>57</v>
      </c>
      <c r="J43" s="18" t="s">
        <v>33</v>
      </c>
      <c r="K43" s="25" t="s">
        <v>43</v>
      </c>
      <c r="L43" s="26" t="s">
        <v>253</v>
      </c>
      <c r="M43" s="38" t="s">
        <v>254</v>
      </c>
      <c r="N43" s="28">
        <v>45833</v>
      </c>
      <c r="O43" s="29">
        <v>0.5</v>
      </c>
      <c r="P43" s="30">
        <f t="shared" si="0"/>
        <v>45833.5</v>
      </c>
      <c r="Q43" s="31"/>
      <c r="R43" s="31"/>
      <c r="S43" s="24"/>
      <c r="T43" s="18" t="str">
        <f t="shared" si="3"/>
        <v/>
      </c>
      <c r="U43" s="24" t="str">
        <f t="shared" ca="1" si="2"/>
        <v/>
      </c>
      <c r="V43" s="24" t="s">
        <v>214</v>
      </c>
      <c r="W43" s="25" t="s">
        <v>37</v>
      </c>
      <c r="X43" s="25" t="s">
        <v>255</v>
      </c>
      <c r="Y43" s="25"/>
      <c r="Z43" s="25" t="s">
        <v>46</v>
      </c>
      <c r="AA43" s="25" t="s">
        <v>47</v>
      </c>
      <c r="AB43" s="25"/>
      <c r="AC43" s="25"/>
    </row>
    <row r="44" spans="1:29">
      <c r="A44" s="18" t="s">
        <v>256</v>
      </c>
      <c r="B44" s="19"/>
      <c r="C44" s="20">
        <v>45799</v>
      </c>
      <c r="D44" s="21">
        <v>45799</v>
      </c>
      <c r="E44" s="22"/>
      <c r="F44" s="23" t="s">
        <v>30</v>
      </c>
      <c r="G44" s="23"/>
      <c r="H44" s="24" t="s">
        <v>257</v>
      </c>
      <c r="I44" s="18" t="s">
        <v>42</v>
      </c>
      <c r="J44" s="18" t="s">
        <v>33</v>
      </c>
      <c r="K44" s="25" t="s">
        <v>75</v>
      </c>
      <c r="L44" s="26" t="s">
        <v>258</v>
      </c>
      <c r="M44" s="27" t="s">
        <v>259</v>
      </c>
      <c r="N44" s="28">
        <v>45800</v>
      </c>
      <c r="O44" s="29">
        <v>0</v>
      </c>
      <c r="P44" s="30">
        <f t="shared" si="0"/>
        <v>45800</v>
      </c>
      <c r="Q44" s="31"/>
      <c r="R44" s="31"/>
      <c r="S44" s="24"/>
      <c r="T44" s="18" t="str">
        <f t="shared" si="3"/>
        <v/>
      </c>
      <c r="U44" s="24" t="str">
        <f t="shared" ca="1" si="2"/>
        <v/>
      </c>
      <c r="V44" s="24" t="s">
        <v>214</v>
      </c>
      <c r="W44" s="25" t="s">
        <v>121</v>
      </c>
      <c r="X44" s="25"/>
      <c r="Y44" s="25"/>
      <c r="Z44" s="25" t="s">
        <v>260</v>
      </c>
      <c r="AA44" s="25" t="s">
        <v>47</v>
      </c>
      <c r="AB44" s="25"/>
      <c r="AC44" s="25"/>
    </row>
    <row r="45" spans="1:29">
      <c r="A45" s="18" t="s">
        <v>261</v>
      </c>
      <c r="B45" s="19"/>
      <c r="C45" s="20">
        <v>45800</v>
      </c>
      <c r="D45" s="21">
        <v>45800</v>
      </c>
      <c r="E45" s="22"/>
      <c r="F45" s="23" t="s">
        <v>30</v>
      </c>
      <c r="G45" s="23"/>
      <c r="H45" s="39" t="s">
        <v>262</v>
      </c>
      <c r="I45" s="18" t="s">
        <v>57</v>
      </c>
      <c r="J45" s="18" t="s">
        <v>33</v>
      </c>
      <c r="K45" s="25" t="s">
        <v>75</v>
      </c>
      <c r="L45" s="40" t="s">
        <v>263</v>
      </c>
      <c r="M45" s="27" t="s">
        <v>264</v>
      </c>
      <c r="N45" s="28">
        <v>45805</v>
      </c>
      <c r="O45" s="29">
        <v>0</v>
      </c>
      <c r="P45" s="30">
        <f t="shared" si="0"/>
        <v>45805</v>
      </c>
      <c r="Q45" s="31"/>
      <c r="R45" s="31"/>
      <c r="S45" s="24"/>
      <c r="T45" s="18" t="str">
        <f t="shared" si="3"/>
        <v/>
      </c>
      <c r="U45" s="24" t="str">
        <f t="shared" ca="1" si="2"/>
        <v/>
      </c>
      <c r="V45" s="24" t="s">
        <v>214</v>
      </c>
      <c r="W45" s="25" t="s">
        <v>121</v>
      </c>
      <c r="X45" s="25"/>
      <c r="Y45" s="25"/>
      <c r="Z45" s="25" t="s">
        <v>260</v>
      </c>
      <c r="AA45" s="25" t="s">
        <v>47</v>
      </c>
      <c r="AB45" s="25"/>
      <c r="AC45" s="25"/>
    </row>
    <row r="46" spans="1:29">
      <c r="A46" s="18" t="s">
        <v>265</v>
      </c>
      <c r="B46" s="19"/>
      <c r="C46" s="20">
        <v>45800</v>
      </c>
      <c r="D46" s="21">
        <v>45800</v>
      </c>
      <c r="E46" s="22"/>
      <c r="F46" s="23" t="s">
        <v>30</v>
      </c>
      <c r="G46" s="23"/>
      <c r="H46" s="24" t="s">
        <v>266</v>
      </c>
      <c r="I46" s="18" t="s">
        <v>42</v>
      </c>
      <c r="J46" s="18" t="s">
        <v>33</v>
      </c>
      <c r="K46" s="25" t="s">
        <v>43</v>
      </c>
      <c r="L46" s="26" t="s">
        <v>267</v>
      </c>
      <c r="M46" s="27" t="s">
        <v>268</v>
      </c>
      <c r="N46" s="28">
        <v>45810</v>
      </c>
      <c r="O46" s="29">
        <v>0</v>
      </c>
      <c r="P46" s="30">
        <f t="shared" si="0"/>
        <v>45810</v>
      </c>
      <c r="Q46" s="31"/>
      <c r="R46" s="31"/>
      <c r="S46" s="24"/>
      <c r="T46" s="18" t="str">
        <f t="shared" si="3"/>
        <v/>
      </c>
      <c r="U46" s="24" t="str">
        <f t="shared" ca="1" si="2"/>
        <v/>
      </c>
      <c r="V46" s="24" t="s">
        <v>269</v>
      </c>
      <c r="W46" s="25" t="s">
        <v>37</v>
      </c>
      <c r="X46" s="25"/>
      <c r="Y46" s="25"/>
      <c r="Z46" s="25" t="s">
        <v>270</v>
      </c>
      <c r="AA46" s="25" t="s">
        <v>47</v>
      </c>
      <c r="AB46" s="25"/>
      <c r="AC46" s="25"/>
    </row>
    <row r="47" spans="1:29">
      <c r="A47" s="18" t="s">
        <v>271</v>
      </c>
      <c r="B47" s="19"/>
      <c r="C47" s="20">
        <v>45801</v>
      </c>
      <c r="D47" s="21">
        <v>45801</v>
      </c>
      <c r="E47" s="22"/>
      <c r="F47" s="23" t="s">
        <v>30</v>
      </c>
      <c r="G47" s="23"/>
      <c r="H47" s="24" t="s">
        <v>272</v>
      </c>
      <c r="I47" s="18" t="s">
        <v>42</v>
      </c>
      <c r="J47" s="18" t="s">
        <v>33</v>
      </c>
      <c r="K47" s="25" t="s">
        <v>43</v>
      </c>
      <c r="L47" s="26" t="s">
        <v>273</v>
      </c>
      <c r="M47" s="27" t="s">
        <v>274</v>
      </c>
      <c r="N47" s="28">
        <v>45801</v>
      </c>
      <c r="O47" s="29">
        <v>0</v>
      </c>
      <c r="P47" s="30">
        <f t="shared" si="0"/>
        <v>45801</v>
      </c>
      <c r="Q47" s="31"/>
      <c r="R47" s="31"/>
      <c r="S47" s="24"/>
      <c r="T47" s="18" t="str">
        <f t="shared" si="3"/>
        <v/>
      </c>
      <c r="U47" s="24" t="str">
        <f t="shared" ca="1" si="2"/>
        <v/>
      </c>
      <c r="V47" s="24" t="s">
        <v>214</v>
      </c>
      <c r="W47" s="25" t="s">
        <v>89</v>
      </c>
      <c r="X47" s="25"/>
      <c r="Y47" s="25"/>
      <c r="Z47" s="25" t="s">
        <v>46</v>
      </c>
      <c r="AA47" s="25" t="s">
        <v>47</v>
      </c>
      <c r="AB47" s="25"/>
      <c r="AC47" s="25"/>
    </row>
    <row r="48" spans="1:29">
      <c r="A48" s="18" t="s">
        <v>275</v>
      </c>
      <c r="B48" s="19"/>
      <c r="C48" s="20">
        <v>45801</v>
      </c>
      <c r="D48" s="21">
        <v>45801</v>
      </c>
      <c r="E48" s="22"/>
      <c r="F48" s="32" t="s">
        <v>30</v>
      </c>
      <c r="G48" s="32"/>
      <c r="H48" s="24" t="s">
        <v>276</v>
      </c>
      <c r="I48" s="18" t="s">
        <v>42</v>
      </c>
      <c r="J48" s="18" t="s">
        <v>33</v>
      </c>
      <c r="K48" s="25" t="s">
        <v>43</v>
      </c>
      <c r="L48" s="26" t="s">
        <v>277</v>
      </c>
      <c r="M48" s="41" t="s">
        <v>278</v>
      </c>
      <c r="N48" s="28">
        <v>45801</v>
      </c>
      <c r="O48" s="29">
        <v>0</v>
      </c>
      <c r="P48" s="30">
        <f t="shared" si="0"/>
        <v>45801</v>
      </c>
      <c r="Q48" s="31"/>
      <c r="R48" s="31"/>
      <c r="S48" s="24"/>
      <c r="T48" s="18" t="str">
        <f t="shared" si="3"/>
        <v/>
      </c>
      <c r="U48" s="24" t="str">
        <f t="shared" ca="1" si="2"/>
        <v/>
      </c>
      <c r="V48" s="24" t="s">
        <v>214</v>
      </c>
      <c r="W48" s="25" t="s">
        <v>121</v>
      </c>
      <c r="X48" s="25"/>
      <c r="Y48" s="25"/>
      <c r="Z48" s="25" t="s">
        <v>46</v>
      </c>
      <c r="AA48" s="25" t="s">
        <v>47</v>
      </c>
      <c r="AB48" s="25"/>
      <c r="AC48" s="25"/>
    </row>
    <row r="49" spans="1:29">
      <c r="A49" s="18" t="s">
        <v>279</v>
      </c>
      <c r="B49" s="19"/>
      <c r="C49" s="20">
        <v>45801</v>
      </c>
      <c r="D49" s="21">
        <v>45801</v>
      </c>
      <c r="E49" s="22"/>
      <c r="F49" s="23" t="s">
        <v>30</v>
      </c>
      <c r="G49" s="23"/>
      <c r="H49" s="24" t="s">
        <v>280</v>
      </c>
      <c r="I49" s="18" t="s">
        <v>57</v>
      </c>
      <c r="J49" s="18" t="s">
        <v>33</v>
      </c>
      <c r="K49" s="25" t="s">
        <v>43</v>
      </c>
      <c r="L49" s="42" t="s">
        <v>281</v>
      </c>
      <c r="M49" s="27" t="s">
        <v>282</v>
      </c>
      <c r="N49" s="28">
        <v>45801</v>
      </c>
      <c r="O49" s="29">
        <v>0</v>
      </c>
      <c r="P49" s="30">
        <f t="shared" si="0"/>
        <v>45801</v>
      </c>
      <c r="Q49" s="31"/>
      <c r="R49" s="31"/>
      <c r="S49" s="24"/>
      <c r="T49" s="18" t="str">
        <f t="shared" si="3"/>
        <v/>
      </c>
      <c r="U49" s="24" t="str">
        <f t="shared" ca="1" si="2"/>
        <v/>
      </c>
      <c r="V49" s="24" t="s">
        <v>214</v>
      </c>
      <c r="W49" s="25" t="s">
        <v>89</v>
      </c>
      <c r="X49" s="25"/>
      <c r="Y49" s="25"/>
      <c r="Z49" s="25" t="s">
        <v>46</v>
      </c>
      <c r="AA49" s="25" t="s">
        <v>47</v>
      </c>
      <c r="AB49" s="25"/>
      <c r="AC49" s="25"/>
    </row>
    <row r="50" spans="1:29">
      <c r="A50" s="18" t="s">
        <v>283</v>
      </c>
      <c r="B50" s="19"/>
      <c r="C50" s="20">
        <v>45802</v>
      </c>
      <c r="D50" s="21">
        <v>45802</v>
      </c>
      <c r="E50" s="22"/>
      <c r="F50" s="23" t="s">
        <v>30</v>
      </c>
      <c r="G50" s="23"/>
      <c r="H50" s="37" t="s">
        <v>284</v>
      </c>
      <c r="I50" s="18" t="s">
        <v>57</v>
      </c>
      <c r="J50" s="18" t="s">
        <v>33</v>
      </c>
      <c r="K50" s="25" t="s">
        <v>43</v>
      </c>
      <c r="L50" s="42" t="s">
        <v>285</v>
      </c>
      <c r="M50" s="41" t="s">
        <v>286</v>
      </c>
      <c r="N50" s="28">
        <v>45802</v>
      </c>
      <c r="O50" s="29">
        <v>0</v>
      </c>
      <c r="P50" s="30">
        <f t="shared" si="0"/>
        <v>45802</v>
      </c>
      <c r="Q50" s="31"/>
      <c r="R50" s="31"/>
      <c r="S50" s="24"/>
      <c r="T50" s="18" t="str">
        <f t="shared" si="3"/>
        <v/>
      </c>
      <c r="U50" s="24" t="str">
        <f t="shared" ca="1" si="2"/>
        <v/>
      </c>
      <c r="V50" s="24" t="s">
        <v>30</v>
      </c>
      <c r="W50" s="25" t="s">
        <v>89</v>
      </c>
      <c r="X50" s="25"/>
      <c r="Y50" s="25"/>
      <c r="Z50" s="25" t="s">
        <v>46</v>
      </c>
      <c r="AA50" s="25" t="s">
        <v>47</v>
      </c>
      <c r="AB50" s="25"/>
      <c r="AC50" s="25"/>
    </row>
    <row r="51" spans="1:29">
      <c r="A51" s="18" t="s">
        <v>287</v>
      </c>
      <c r="B51" s="19"/>
      <c r="C51" s="20">
        <v>45802</v>
      </c>
      <c r="D51" s="21">
        <v>45802</v>
      </c>
      <c r="E51" s="22"/>
      <c r="F51" s="23" t="s">
        <v>30</v>
      </c>
      <c r="G51" s="23"/>
      <c r="H51" s="37" t="s">
        <v>288</v>
      </c>
      <c r="I51" s="18" t="s">
        <v>126</v>
      </c>
      <c r="J51" s="18" t="s">
        <v>33</v>
      </c>
      <c r="K51" s="25" t="s">
        <v>43</v>
      </c>
      <c r="L51" s="26" t="s">
        <v>289</v>
      </c>
      <c r="M51" s="41" t="s">
        <v>290</v>
      </c>
      <c r="N51" s="28">
        <v>45821</v>
      </c>
      <c r="O51" s="29">
        <v>0</v>
      </c>
      <c r="P51" s="30">
        <f t="shared" si="0"/>
        <v>45821</v>
      </c>
      <c r="Q51" s="31"/>
      <c r="R51" s="31"/>
      <c r="S51" s="24"/>
      <c r="T51" s="18" t="str">
        <f t="shared" si="3"/>
        <v/>
      </c>
      <c r="U51" s="24" t="str">
        <f t="shared" ca="1" si="2"/>
        <v/>
      </c>
      <c r="V51" s="24" t="s">
        <v>214</v>
      </c>
      <c r="W51" s="25" t="s">
        <v>37</v>
      </c>
      <c r="X51" s="25"/>
      <c r="Y51" s="25"/>
      <c r="Z51" s="25" t="s">
        <v>46</v>
      </c>
      <c r="AA51" s="25" t="s">
        <v>30</v>
      </c>
      <c r="AB51" s="25"/>
      <c r="AC51" s="25"/>
    </row>
    <row r="52" spans="1:29">
      <c r="A52" s="18" t="s">
        <v>291</v>
      </c>
      <c r="B52" s="19"/>
      <c r="C52" s="20">
        <v>45804</v>
      </c>
      <c r="D52" s="21">
        <v>45804</v>
      </c>
      <c r="E52" s="22"/>
      <c r="F52" s="23" t="s">
        <v>30</v>
      </c>
      <c r="G52" s="23"/>
      <c r="H52" s="37" t="s">
        <v>292</v>
      </c>
      <c r="I52" s="18" t="s">
        <v>57</v>
      </c>
      <c r="J52" s="18" t="s">
        <v>33</v>
      </c>
      <c r="K52" s="25" t="s">
        <v>43</v>
      </c>
      <c r="L52" s="42" t="s">
        <v>293</v>
      </c>
      <c r="M52" s="41" t="s">
        <v>294</v>
      </c>
      <c r="N52" s="28">
        <v>45811</v>
      </c>
      <c r="O52" s="29">
        <v>0</v>
      </c>
      <c r="P52" s="30">
        <f t="shared" si="0"/>
        <v>45811</v>
      </c>
      <c r="Q52" s="31"/>
      <c r="R52" s="31"/>
      <c r="S52" s="24"/>
      <c r="T52" s="18" t="str">
        <f t="shared" si="3"/>
        <v/>
      </c>
      <c r="U52" s="24" t="str">
        <f t="shared" ca="1" si="2"/>
        <v/>
      </c>
      <c r="V52" s="24" t="s">
        <v>214</v>
      </c>
      <c r="W52" s="25" t="s">
        <v>89</v>
      </c>
      <c r="X52" s="25"/>
      <c r="Y52" s="25"/>
      <c r="Z52" s="25" t="s">
        <v>46</v>
      </c>
      <c r="AA52" s="25" t="s">
        <v>47</v>
      </c>
      <c r="AB52" s="25"/>
      <c r="AC52" s="25"/>
    </row>
    <row r="53" spans="1:29">
      <c r="A53" s="18" t="s">
        <v>295</v>
      </c>
      <c r="B53" s="19"/>
      <c r="C53" s="43">
        <v>45805</v>
      </c>
      <c r="D53" s="44">
        <v>45805</v>
      </c>
      <c r="E53" s="22"/>
      <c r="F53" s="23" t="s">
        <v>30</v>
      </c>
      <c r="G53" s="23"/>
      <c r="H53" s="25" t="s">
        <v>296</v>
      </c>
      <c r="I53" s="18" t="s">
        <v>42</v>
      </c>
      <c r="J53" s="18" t="s">
        <v>33</v>
      </c>
      <c r="K53" s="25" t="s">
        <v>43</v>
      </c>
      <c r="L53" s="3" t="s">
        <v>297</v>
      </c>
      <c r="M53" s="45" t="s">
        <v>298</v>
      </c>
      <c r="N53" s="28">
        <v>45805</v>
      </c>
      <c r="O53" s="29">
        <v>0</v>
      </c>
      <c r="P53" s="30">
        <f t="shared" si="0"/>
        <v>45805</v>
      </c>
      <c r="Q53" s="31"/>
      <c r="R53" s="31"/>
      <c r="S53" s="24"/>
      <c r="T53" s="18" t="str">
        <f t="shared" si="3"/>
        <v/>
      </c>
      <c r="U53" s="24" t="str">
        <f t="shared" ca="1" si="2"/>
        <v/>
      </c>
      <c r="V53" s="24" t="s">
        <v>214</v>
      </c>
      <c r="W53" s="25" t="s">
        <v>299</v>
      </c>
      <c r="X53" s="25"/>
      <c r="Y53" s="25"/>
      <c r="Z53" s="25" t="s">
        <v>46</v>
      </c>
      <c r="AA53" s="25" t="s">
        <v>47</v>
      </c>
      <c r="AB53" s="25"/>
      <c r="AC53" s="25"/>
    </row>
    <row r="54" spans="1:29">
      <c r="A54" s="18" t="s">
        <v>300</v>
      </c>
      <c r="B54" s="19"/>
      <c r="C54" s="43">
        <v>45805</v>
      </c>
      <c r="D54" s="44">
        <v>45805</v>
      </c>
      <c r="E54" s="22"/>
      <c r="F54" s="23" t="s">
        <v>30</v>
      </c>
      <c r="G54" s="23"/>
      <c r="H54" s="25" t="s">
        <v>301</v>
      </c>
      <c r="I54" s="18" t="s">
        <v>126</v>
      </c>
      <c r="J54" s="18" t="s">
        <v>33</v>
      </c>
      <c r="K54" s="25" t="s">
        <v>58</v>
      </c>
      <c r="L54" s="3" t="s">
        <v>302</v>
      </c>
      <c r="M54" s="45" t="s">
        <v>303</v>
      </c>
      <c r="N54" s="28">
        <v>45818</v>
      </c>
      <c r="O54" s="29">
        <v>0</v>
      </c>
      <c r="P54" s="30">
        <f t="shared" si="0"/>
        <v>45818</v>
      </c>
      <c r="Q54" s="31"/>
      <c r="R54" s="31"/>
      <c r="S54" s="24"/>
      <c r="T54" s="18" t="str">
        <f t="shared" si="3"/>
        <v/>
      </c>
      <c r="U54" s="24" t="str">
        <f t="shared" ca="1" si="2"/>
        <v/>
      </c>
      <c r="V54" s="24" t="s">
        <v>214</v>
      </c>
      <c r="W54" s="25" t="s">
        <v>121</v>
      </c>
      <c r="X54" s="25"/>
      <c r="Y54" s="25"/>
      <c r="Z54" s="25" t="s">
        <v>304</v>
      </c>
      <c r="AA54" s="25" t="s">
        <v>30</v>
      </c>
      <c r="AB54" s="25"/>
      <c r="AC54" s="25"/>
    </row>
    <row r="55" spans="1:29">
      <c r="A55" s="18" t="s">
        <v>305</v>
      </c>
      <c r="B55" s="19"/>
      <c r="C55" s="43">
        <v>45805</v>
      </c>
      <c r="D55" s="44">
        <v>45805</v>
      </c>
      <c r="E55" s="22"/>
      <c r="F55" s="23" t="s">
        <v>30</v>
      </c>
      <c r="G55" s="23"/>
      <c r="H55" s="25" t="s">
        <v>306</v>
      </c>
      <c r="I55" s="18" t="s">
        <v>126</v>
      </c>
      <c r="J55" s="18" t="s">
        <v>33</v>
      </c>
      <c r="K55" s="25" t="s">
        <v>34</v>
      </c>
      <c r="L55" s="3" t="s">
        <v>307</v>
      </c>
      <c r="M55" s="45" t="s">
        <v>308</v>
      </c>
      <c r="N55" s="28">
        <v>45821</v>
      </c>
      <c r="O55" s="29">
        <v>0</v>
      </c>
      <c r="P55" s="30">
        <f t="shared" si="0"/>
        <v>45821</v>
      </c>
      <c r="Q55" s="31"/>
      <c r="R55" s="31"/>
      <c r="S55" s="24"/>
      <c r="T55" s="18" t="str">
        <f t="shared" si="3"/>
        <v/>
      </c>
      <c r="U55" s="24" t="str">
        <f t="shared" ca="1" si="2"/>
        <v/>
      </c>
      <c r="V55" s="24" t="s">
        <v>214</v>
      </c>
      <c r="W55" s="25" t="s">
        <v>121</v>
      </c>
      <c r="X55" s="25"/>
      <c r="Y55" s="25"/>
      <c r="Z55" s="25" t="s">
        <v>39</v>
      </c>
      <c r="AA55" s="25" t="s">
        <v>30</v>
      </c>
      <c r="AB55" s="25"/>
      <c r="AC55" s="25"/>
    </row>
    <row r="56" spans="1:29">
      <c r="A56" s="18" t="s">
        <v>309</v>
      </c>
      <c r="B56" s="19"/>
      <c r="C56" s="43">
        <v>45805</v>
      </c>
      <c r="D56" s="44">
        <v>45805</v>
      </c>
      <c r="E56" s="22"/>
      <c r="F56" s="23" t="s">
        <v>30</v>
      </c>
      <c r="G56" s="23"/>
      <c r="H56" s="25" t="s">
        <v>310</v>
      </c>
      <c r="I56" s="18" t="s">
        <v>57</v>
      </c>
      <c r="J56" s="18" t="s">
        <v>33</v>
      </c>
      <c r="K56" s="25" t="s">
        <v>34</v>
      </c>
      <c r="L56" s="3" t="s">
        <v>311</v>
      </c>
      <c r="M56" s="45" t="s">
        <v>312</v>
      </c>
      <c r="N56" s="28">
        <v>45805</v>
      </c>
      <c r="O56" s="29">
        <v>0</v>
      </c>
      <c r="P56" s="30">
        <f t="shared" si="0"/>
        <v>45805</v>
      </c>
      <c r="Q56" s="31"/>
      <c r="R56" s="31"/>
      <c r="S56" s="24"/>
      <c r="T56" s="18" t="str">
        <f t="shared" si="3"/>
        <v/>
      </c>
      <c r="U56" s="24" t="str">
        <f t="shared" ca="1" si="2"/>
        <v/>
      </c>
      <c r="V56" s="24" t="s">
        <v>214</v>
      </c>
      <c r="W56" s="25" t="s">
        <v>121</v>
      </c>
      <c r="X56" s="25"/>
      <c r="Y56" s="25"/>
      <c r="Z56" s="25" t="s">
        <v>54</v>
      </c>
      <c r="AA56" s="25" t="s">
        <v>47</v>
      </c>
      <c r="AB56" s="25"/>
      <c r="AC56" s="25"/>
    </row>
    <row r="57" spans="1:29">
      <c r="A57" s="18" t="s">
        <v>313</v>
      </c>
      <c r="B57" s="19"/>
      <c r="C57" s="43">
        <v>45805</v>
      </c>
      <c r="D57" s="44">
        <v>45805</v>
      </c>
      <c r="E57" s="22"/>
      <c r="F57" s="23" t="s">
        <v>30</v>
      </c>
      <c r="G57" s="23"/>
      <c r="H57" s="25" t="s">
        <v>314</v>
      </c>
      <c r="I57" s="18" t="s">
        <v>57</v>
      </c>
      <c r="J57" s="18" t="s">
        <v>33</v>
      </c>
      <c r="K57" s="25" t="s">
        <v>34</v>
      </c>
      <c r="L57" s="3" t="s">
        <v>315</v>
      </c>
      <c r="M57" s="45" t="s">
        <v>316</v>
      </c>
      <c r="N57" s="28">
        <v>45805</v>
      </c>
      <c r="O57" s="29">
        <v>0</v>
      </c>
      <c r="P57" s="30">
        <f t="shared" si="0"/>
        <v>45805</v>
      </c>
      <c r="Q57" s="31"/>
      <c r="R57" s="31"/>
      <c r="S57" s="24"/>
      <c r="T57" s="18" t="str">
        <f t="shared" si="3"/>
        <v/>
      </c>
      <c r="U57" s="24" t="str">
        <f t="shared" ca="1" si="2"/>
        <v/>
      </c>
      <c r="V57" s="24" t="s">
        <v>214</v>
      </c>
      <c r="W57" s="25" t="s">
        <v>61</v>
      </c>
      <c r="X57" s="25"/>
      <c r="Y57" s="25"/>
      <c r="Z57" s="25" t="s">
        <v>39</v>
      </c>
      <c r="AA57" s="25" t="s">
        <v>47</v>
      </c>
      <c r="AB57" s="25"/>
      <c r="AC57" s="25"/>
    </row>
    <row r="58" spans="1:29">
      <c r="A58" s="18" t="s">
        <v>317</v>
      </c>
      <c r="B58" s="19"/>
      <c r="C58" s="43">
        <v>45805</v>
      </c>
      <c r="D58" s="44">
        <v>45805</v>
      </c>
      <c r="E58" s="22"/>
      <c r="F58" s="23" t="s">
        <v>30</v>
      </c>
      <c r="G58" s="23"/>
      <c r="H58" s="25" t="s">
        <v>318</v>
      </c>
      <c r="I58" s="18" t="s">
        <v>42</v>
      </c>
      <c r="J58" s="18" t="s">
        <v>33</v>
      </c>
      <c r="K58" s="25" t="s">
        <v>43</v>
      </c>
      <c r="L58" s="3" t="s">
        <v>319</v>
      </c>
      <c r="M58" s="45" t="s">
        <v>320</v>
      </c>
      <c r="N58" s="28">
        <v>45805</v>
      </c>
      <c r="O58" s="29">
        <v>0</v>
      </c>
      <c r="P58" s="30">
        <f t="shared" si="0"/>
        <v>45805</v>
      </c>
      <c r="Q58" s="31"/>
      <c r="R58" s="31"/>
      <c r="S58" s="24"/>
      <c r="T58" s="18" t="str">
        <f t="shared" si="3"/>
        <v/>
      </c>
      <c r="U58" s="24" t="str">
        <f t="shared" ca="1" si="2"/>
        <v/>
      </c>
      <c r="V58" s="24" t="s">
        <v>321</v>
      </c>
      <c r="W58" s="25" t="s">
        <v>121</v>
      </c>
      <c r="X58" s="25"/>
      <c r="Y58" s="25"/>
      <c r="Z58" s="25" t="s">
        <v>46</v>
      </c>
      <c r="AA58" s="25" t="s">
        <v>47</v>
      </c>
      <c r="AB58" s="25"/>
      <c r="AC58" s="25"/>
    </row>
    <row r="59" spans="1:29">
      <c r="A59" s="18" t="s">
        <v>322</v>
      </c>
      <c r="B59" s="19"/>
      <c r="C59" s="43">
        <v>45805</v>
      </c>
      <c r="D59" s="44">
        <v>45805</v>
      </c>
      <c r="E59" s="22"/>
      <c r="F59" s="23" t="s">
        <v>30</v>
      </c>
      <c r="G59" s="23"/>
      <c r="H59" s="37" t="s">
        <v>323</v>
      </c>
      <c r="I59" s="18" t="s">
        <v>57</v>
      </c>
      <c r="J59" s="18" t="s">
        <v>33</v>
      </c>
      <c r="K59" s="25" t="s">
        <v>324</v>
      </c>
      <c r="L59" s="42" t="s">
        <v>325</v>
      </c>
      <c r="M59" s="41" t="s">
        <v>326</v>
      </c>
      <c r="N59" s="28">
        <v>45806</v>
      </c>
      <c r="O59" s="29">
        <v>0</v>
      </c>
      <c r="P59" s="30">
        <f t="shared" si="0"/>
        <v>45806</v>
      </c>
      <c r="Q59" s="31"/>
      <c r="R59" s="31"/>
      <c r="S59" s="24"/>
      <c r="T59" s="18" t="str">
        <f t="shared" si="3"/>
        <v/>
      </c>
      <c r="U59" s="24" t="str">
        <f t="shared" ca="1" si="2"/>
        <v/>
      </c>
      <c r="V59" s="25"/>
      <c r="W59" s="25" t="s">
        <v>327</v>
      </c>
      <c r="X59" s="25"/>
      <c r="Y59" s="25"/>
      <c r="Z59" s="25" t="s">
        <v>328</v>
      </c>
      <c r="AA59" s="25" t="s">
        <v>47</v>
      </c>
      <c r="AB59" s="25"/>
      <c r="AC59" s="25"/>
    </row>
    <row r="60" spans="1:29">
      <c r="A60" s="18" t="s">
        <v>329</v>
      </c>
      <c r="B60" s="19"/>
      <c r="C60" s="43">
        <v>45806</v>
      </c>
      <c r="D60" s="44">
        <v>45806</v>
      </c>
      <c r="E60" s="22"/>
      <c r="F60" s="23" t="s">
        <v>30</v>
      </c>
      <c r="G60" s="23"/>
      <c r="H60" s="25" t="s">
        <v>330</v>
      </c>
      <c r="I60" s="18" t="s">
        <v>57</v>
      </c>
      <c r="J60" s="18" t="s">
        <v>33</v>
      </c>
      <c r="K60" s="25" t="s">
        <v>34</v>
      </c>
      <c r="L60" s="42" t="s">
        <v>331</v>
      </c>
      <c r="M60" s="45" t="s">
        <v>332</v>
      </c>
      <c r="N60" s="28">
        <v>45810</v>
      </c>
      <c r="O60" s="29">
        <v>0</v>
      </c>
      <c r="P60" s="30">
        <f t="shared" si="0"/>
        <v>45810</v>
      </c>
      <c r="Q60" s="31"/>
      <c r="R60" s="31"/>
      <c r="S60" s="24"/>
      <c r="T60" s="18" t="str">
        <f t="shared" si="3"/>
        <v/>
      </c>
      <c r="U60" s="24" t="str">
        <f t="shared" ca="1" si="2"/>
        <v/>
      </c>
      <c r="V60" s="25"/>
      <c r="W60" s="25" t="s">
        <v>37</v>
      </c>
      <c r="X60" s="25"/>
      <c r="Y60" s="25"/>
      <c r="Z60" s="25" t="s">
        <v>333</v>
      </c>
      <c r="AA60" s="35" t="s">
        <v>47</v>
      </c>
      <c r="AB60" s="25"/>
      <c r="AC60" s="25"/>
    </row>
    <row r="61" spans="1:29">
      <c r="A61" s="18" t="s">
        <v>334</v>
      </c>
      <c r="B61" s="19"/>
      <c r="C61" s="43">
        <v>45810</v>
      </c>
      <c r="D61" s="44">
        <v>45810</v>
      </c>
      <c r="E61" s="46"/>
      <c r="F61" s="23" t="s">
        <v>30</v>
      </c>
      <c r="G61" s="23"/>
      <c r="H61" s="25" t="s">
        <v>335</v>
      </c>
      <c r="I61" s="18" t="s">
        <v>57</v>
      </c>
      <c r="J61" s="18" t="s">
        <v>33</v>
      </c>
      <c r="K61" s="25" t="s">
        <v>43</v>
      </c>
      <c r="L61" s="3" t="s">
        <v>336</v>
      </c>
      <c r="M61" s="45" t="s">
        <v>337</v>
      </c>
      <c r="N61" s="33">
        <v>45877</v>
      </c>
      <c r="O61" s="34">
        <v>0.45833333333333331</v>
      </c>
      <c r="P61" s="30">
        <f t="shared" si="0"/>
        <v>45877.458333333336</v>
      </c>
      <c r="Q61" s="31">
        <v>45876.708333333336</v>
      </c>
      <c r="R61" s="31"/>
      <c r="S61" s="47"/>
      <c r="T61" s="18"/>
      <c r="U61" s="24" t="str">
        <f t="shared" ca="1" si="2"/>
        <v/>
      </c>
      <c r="V61" s="24" t="s">
        <v>214</v>
      </c>
      <c r="W61" s="25" t="s">
        <v>37</v>
      </c>
      <c r="X61" s="25" t="s">
        <v>338</v>
      </c>
      <c r="Y61" s="25"/>
      <c r="Z61" s="25" t="s">
        <v>46</v>
      </c>
      <c r="AA61" s="35" t="s">
        <v>47</v>
      </c>
      <c r="AB61" s="25"/>
      <c r="AC61" s="25" t="s">
        <v>339</v>
      </c>
    </row>
    <row r="62" spans="1:29">
      <c r="A62" s="18" t="s">
        <v>340</v>
      </c>
      <c r="B62" s="19"/>
      <c r="C62" s="43">
        <v>45810</v>
      </c>
      <c r="D62" s="44">
        <v>45810</v>
      </c>
      <c r="E62" s="22"/>
      <c r="F62" s="23" t="s">
        <v>30</v>
      </c>
      <c r="G62" s="23"/>
      <c r="H62" s="48" t="s">
        <v>341</v>
      </c>
      <c r="I62" s="18" t="s">
        <v>57</v>
      </c>
      <c r="J62" s="18" t="s">
        <v>33</v>
      </c>
      <c r="K62" s="25" t="s">
        <v>34</v>
      </c>
      <c r="L62" s="3" t="s">
        <v>342</v>
      </c>
      <c r="M62" s="45" t="s">
        <v>343</v>
      </c>
      <c r="N62" s="28">
        <v>45810</v>
      </c>
      <c r="O62" s="29">
        <v>0</v>
      </c>
      <c r="P62" s="30">
        <f t="shared" si="0"/>
        <v>45810</v>
      </c>
      <c r="Q62" s="31"/>
      <c r="R62" s="31"/>
      <c r="S62" s="24"/>
      <c r="T62" s="18" t="str">
        <f t="shared" ref="T62:T73" si="4">TEXT(IF(OR(F62="", Q62=""), "", Q62 - F62), "[hh]:mm:ss")</f>
        <v/>
      </c>
      <c r="U62" s="24" t="str">
        <f t="shared" ca="1" si="2"/>
        <v/>
      </c>
      <c r="V62" s="25"/>
      <c r="W62" s="25" t="s">
        <v>61</v>
      </c>
      <c r="X62" s="25"/>
      <c r="Y62" s="25"/>
      <c r="Z62" s="25" t="s">
        <v>344</v>
      </c>
      <c r="AA62" s="35" t="s">
        <v>47</v>
      </c>
      <c r="AB62" s="25"/>
      <c r="AC62" s="25" t="s">
        <v>345</v>
      </c>
    </row>
    <row r="63" spans="1:29">
      <c r="A63" s="18" t="s">
        <v>346</v>
      </c>
      <c r="B63" s="19"/>
      <c r="C63" s="43">
        <v>45810</v>
      </c>
      <c r="D63" s="44">
        <v>45810</v>
      </c>
      <c r="E63" s="22"/>
      <c r="F63" s="23" t="s">
        <v>30</v>
      </c>
      <c r="G63" s="23"/>
      <c r="H63" s="25" t="s">
        <v>347</v>
      </c>
      <c r="I63" s="18" t="s">
        <v>57</v>
      </c>
      <c r="J63" s="18" t="s">
        <v>33</v>
      </c>
      <c r="K63" s="25" t="s">
        <v>43</v>
      </c>
      <c r="L63" s="3" t="s">
        <v>348</v>
      </c>
      <c r="M63" s="45" t="s">
        <v>349</v>
      </c>
      <c r="N63" s="28">
        <v>45810</v>
      </c>
      <c r="O63" s="29">
        <v>0</v>
      </c>
      <c r="P63" s="30">
        <f t="shared" si="0"/>
        <v>45810</v>
      </c>
      <c r="Q63" s="31"/>
      <c r="R63" s="31"/>
      <c r="S63" s="24"/>
      <c r="T63" s="18" t="str">
        <f t="shared" si="4"/>
        <v/>
      </c>
      <c r="U63" s="24" t="str">
        <f t="shared" ca="1" si="2"/>
        <v/>
      </c>
      <c r="V63" s="25"/>
      <c r="W63" s="25" t="s">
        <v>37</v>
      </c>
      <c r="X63" s="25"/>
      <c r="Y63" s="25"/>
      <c r="Z63" s="25" t="s">
        <v>350</v>
      </c>
      <c r="AA63" s="25" t="s">
        <v>47</v>
      </c>
      <c r="AB63" s="25"/>
      <c r="AC63" s="25" t="s">
        <v>345</v>
      </c>
    </row>
    <row r="64" spans="1:29">
      <c r="A64" s="18" t="s">
        <v>351</v>
      </c>
      <c r="B64" s="19"/>
      <c r="C64" s="43">
        <v>45810</v>
      </c>
      <c r="D64" s="44">
        <v>45810</v>
      </c>
      <c r="E64" s="22"/>
      <c r="F64" s="23" t="s">
        <v>30</v>
      </c>
      <c r="G64" s="23"/>
      <c r="H64" s="25" t="s">
        <v>352</v>
      </c>
      <c r="I64" s="18" t="s">
        <v>42</v>
      </c>
      <c r="J64" s="18" t="s">
        <v>33</v>
      </c>
      <c r="K64" s="25" t="s">
        <v>43</v>
      </c>
      <c r="L64" s="3" t="s">
        <v>353</v>
      </c>
      <c r="M64" s="45" t="s">
        <v>354</v>
      </c>
      <c r="N64" s="28">
        <v>45811</v>
      </c>
      <c r="O64" s="29">
        <v>0</v>
      </c>
      <c r="P64" s="30">
        <f t="shared" si="0"/>
        <v>45811</v>
      </c>
      <c r="Q64" s="31"/>
      <c r="R64" s="31"/>
      <c r="S64" s="24"/>
      <c r="T64" s="18" t="str">
        <f t="shared" si="4"/>
        <v/>
      </c>
      <c r="U64" s="24" t="str">
        <f t="shared" ca="1" si="2"/>
        <v/>
      </c>
      <c r="V64" s="24" t="s">
        <v>214</v>
      </c>
      <c r="W64" s="25" t="s">
        <v>355</v>
      </c>
      <c r="X64" s="25"/>
      <c r="Y64" s="25"/>
      <c r="Z64" s="25" t="s">
        <v>84</v>
      </c>
      <c r="AA64" s="25" t="s">
        <v>47</v>
      </c>
      <c r="AB64" s="25"/>
      <c r="AC64" s="25" t="s">
        <v>345</v>
      </c>
    </row>
    <row r="65" spans="1:29">
      <c r="A65" s="18" t="s">
        <v>356</v>
      </c>
      <c r="B65" s="19"/>
      <c r="C65" s="43">
        <v>45810</v>
      </c>
      <c r="D65" s="44">
        <v>45810</v>
      </c>
      <c r="E65" s="22"/>
      <c r="F65" s="23" t="s">
        <v>30</v>
      </c>
      <c r="G65" s="23"/>
      <c r="H65" s="25" t="s">
        <v>357</v>
      </c>
      <c r="I65" s="18" t="s">
        <v>57</v>
      </c>
      <c r="J65" s="18" t="s">
        <v>33</v>
      </c>
      <c r="K65" s="25" t="s">
        <v>43</v>
      </c>
      <c r="L65" s="3" t="s">
        <v>358</v>
      </c>
      <c r="M65" s="45" t="s">
        <v>359</v>
      </c>
      <c r="N65" s="28">
        <v>45810</v>
      </c>
      <c r="O65" s="29">
        <v>0</v>
      </c>
      <c r="P65" s="30">
        <f t="shared" si="0"/>
        <v>45810</v>
      </c>
      <c r="Q65" s="31"/>
      <c r="R65" s="31"/>
      <c r="S65" s="24"/>
      <c r="T65" s="18" t="str">
        <f t="shared" si="4"/>
        <v/>
      </c>
      <c r="U65" s="24" t="str">
        <f t="shared" ca="1" si="2"/>
        <v/>
      </c>
      <c r="V65" s="25" t="s">
        <v>360</v>
      </c>
      <c r="W65" s="25" t="s">
        <v>37</v>
      </c>
      <c r="X65" s="25"/>
      <c r="Y65" s="25"/>
      <c r="Z65" s="25" t="s">
        <v>78</v>
      </c>
      <c r="AA65" s="25" t="s">
        <v>47</v>
      </c>
      <c r="AB65" s="25"/>
      <c r="AC65" s="25" t="s">
        <v>345</v>
      </c>
    </row>
    <row r="66" spans="1:29">
      <c r="A66" s="18" t="s">
        <v>361</v>
      </c>
      <c r="B66" s="19"/>
      <c r="C66" s="43">
        <v>45811</v>
      </c>
      <c r="D66" s="44">
        <v>45811</v>
      </c>
      <c r="E66" s="22"/>
      <c r="F66" s="23" t="s">
        <v>30</v>
      </c>
      <c r="G66" s="23"/>
      <c r="H66" s="25" t="s">
        <v>362</v>
      </c>
      <c r="I66" s="18" t="s">
        <v>126</v>
      </c>
      <c r="J66" s="18" t="s">
        <v>33</v>
      </c>
      <c r="K66" s="25" t="s">
        <v>58</v>
      </c>
      <c r="L66" s="3" t="s">
        <v>363</v>
      </c>
      <c r="M66" s="45" t="s">
        <v>364</v>
      </c>
      <c r="N66" s="49">
        <v>45812</v>
      </c>
      <c r="O66" s="29">
        <v>0</v>
      </c>
      <c r="P66" s="30">
        <f t="shared" si="0"/>
        <v>45812</v>
      </c>
      <c r="Q66" s="31"/>
      <c r="R66" s="31"/>
      <c r="S66" s="24"/>
      <c r="T66" s="18" t="str">
        <f t="shared" si="4"/>
        <v/>
      </c>
      <c r="U66" s="24" t="str">
        <f t="shared" ca="1" si="2"/>
        <v/>
      </c>
      <c r="V66" s="25"/>
      <c r="W66" s="25" t="s">
        <v>37</v>
      </c>
      <c r="X66" s="25" t="s">
        <v>365</v>
      </c>
      <c r="Y66" s="25"/>
      <c r="Z66" s="25" t="s">
        <v>366</v>
      </c>
      <c r="AA66" s="25" t="s">
        <v>30</v>
      </c>
      <c r="AB66" s="25"/>
      <c r="AC66" s="25"/>
    </row>
    <row r="67" spans="1:29">
      <c r="A67" s="18" t="s">
        <v>367</v>
      </c>
      <c r="B67" s="19"/>
      <c r="C67" s="43">
        <v>45811</v>
      </c>
      <c r="D67" s="44">
        <v>45811</v>
      </c>
      <c r="E67" s="22"/>
      <c r="F67" s="23" t="s">
        <v>30</v>
      </c>
      <c r="G67" s="23"/>
      <c r="H67" s="25" t="s">
        <v>368</v>
      </c>
      <c r="I67" s="18" t="s">
        <v>126</v>
      </c>
      <c r="J67" s="18" t="s">
        <v>33</v>
      </c>
      <c r="K67" s="25" t="s">
        <v>75</v>
      </c>
      <c r="L67" s="3" t="s">
        <v>369</v>
      </c>
      <c r="M67" s="45" t="s">
        <v>370</v>
      </c>
      <c r="N67" s="49">
        <v>45813</v>
      </c>
      <c r="O67" s="29">
        <v>0</v>
      </c>
      <c r="P67" s="30">
        <f t="shared" si="0"/>
        <v>45813</v>
      </c>
      <c r="Q67" s="31"/>
      <c r="R67" s="31"/>
      <c r="S67" s="24"/>
      <c r="T67" s="18" t="str">
        <f t="shared" si="4"/>
        <v/>
      </c>
      <c r="U67" s="24" t="str">
        <f t="shared" ca="1" si="2"/>
        <v/>
      </c>
      <c r="V67" s="25"/>
      <c r="W67" s="25" t="s">
        <v>371</v>
      </c>
      <c r="X67" s="25" t="s">
        <v>372</v>
      </c>
      <c r="Y67" s="25"/>
      <c r="Z67" s="25" t="s">
        <v>78</v>
      </c>
      <c r="AA67" s="25" t="s">
        <v>30</v>
      </c>
      <c r="AB67" s="25"/>
      <c r="AC67" s="25"/>
    </row>
    <row r="68" spans="1:29">
      <c r="A68" s="18" t="s">
        <v>373</v>
      </c>
      <c r="B68" s="19"/>
      <c r="C68" s="43">
        <v>45811</v>
      </c>
      <c r="D68" s="44">
        <v>45811</v>
      </c>
      <c r="E68" s="22"/>
      <c r="F68" s="23" t="s">
        <v>30</v>
      </c>
      <c r="G68" s="23"/>
      <c r="H68" s="24" t="s">
        <v>374</v>
      </c>
      <c r="I68" s="50" t="s">
        <v>126</v>
      </c>
      <c r="J68" s="18" t="s">
        <v>33</v>
      </c>
      <c r="K68" s="25" t="s">
        <v>43</v>
      </c>
      <c r="L68" s="51" t="s">
        <v>375</v>
      </c>
      <c r="M68" s="45" t="s">
        <v>376</v>
      </c>
      <c r="N68" s="49">
        <v>45814</v>
      </c>
      <c r="O68" s="29">
        <v>0</v>
      </c>
      <c r="P68" s="30">
        <f t="shared" si="0"/>
        <v>45814</v>
      </c>
      <c r="Q68" s="31"/>
      <c r="R68" s="31"/>
      <c r="S68" s="24"/>
      <c r="T68" s="18" t="str">
        <f t="shared" si="4"/>
        <v/>
      </c>
      <c r="U68" s="24" t="str">
        <f t="shared" ca="1" si="2"/>
        <v/>
      </c>
      <c r="V68" s="25"/>
      <c r="W68" s="25" t="s">
        <v>37</v>
      </c>
      <c r="X68" s="25"/>
      <c r="Y68" s="25"/>
      <c r="Z68" s="25" t="s">
        <v>377</v>
      </c>
      <c r="AA68" s="25" t="s">
        <v>30</v>
      </c>
      <c r="AB68" s="25"/>
      <c r="AC68" s="25"/>
    </row>
    <row r="69" spans="1:29">
      <c r="A69" s="18" t="s">
        <v>378</v>
      </c>
      <c r="B69" s="19"/>
      <c r="C69" s="43">
        <v>45811</v>
      </c>
      <c r="D69" s="44">
        <v>45811</v>
      </c>
      <c r="E69" s="22"/>
      <c r="F69" s="23" t="s">
        <v>30</v>
      </c>
      <c r="G69" s="23"/>
      <c r="H69" s="25" t="s">
        <v>379</v>
      </c>
      <c r="I69" s="18" t="s">
        <v>42</v>
      </c>
      <c r="J69" s="18" t="s">
        <v>33</v>
      </c>
      <c r="K69" s="25" t="s">
        <v>34</v>
      </c>
      <c r="L69" s="3" t="s">
        <v>380</v>
      </c>
      <c r="M69" s="45" t="s">
        <v>381</v>
      </c>
      <c r="N69" s="28">
        <v>45812</v>
      </c>
      <c r="O69" s="29">
        <v>0</v>
      </c>
      <c r="P69" s="30">
        <f t="shared" si="0"/>
        <v>45812</v>
      </c>
      <c r="Q69" s="31"/>
      <c r="R69" s="31"/>
      <c r="S69" s="24"/>
      <c r="T69" s="18" t="str">
        <f t="shared" si="4"/>
        <v/>
      </c>
      <c r="U69" s="24" t="str">
        <f t="shared" ca="1" si="2"/>
        <v/>
      </c>
      <c r="V69" s="25"/>
      <c r="W69" s="25" t="s">
        <v>382</v>
      </c>
      <c r="X69" s="25" t="s">
        <v>383</v>
      </c>
      <c r="Y69" s="25"/>
      <c r="Z69" s="25" t="s">
        <v>384</v>
      </c>
      <c r="AA69" s="25" t="s">
        <v>47</v>
      </c>
      <c r="AB69" s="25"/>
      <c r="AC69" s="25" t="s">
        <v>345</v>
      </c>
    </row>
    <row r="70" spans="1:29">
      <c r="A70" s="18" t="s">
        <v>385</v>
      </c>
      <c r="B70" s="19"/>
      <c r="C70" s="43">
        <v>45811</v>
      </c>
      <c r="D70" s="44">
        <v>45811</v>
      </c>
      <c r="E70" s="22"/>
      <c r="F70" s="23" t="s">
        <v>30</v>
      </c>
      <c r="G70" s="23"/>
      <c r="H70" s="25" t="s">
        <v>386</v>
      </c>
      <c r="I70" s="18" t="s">
        <v>57</v>
      </c>
      <c r="J70" s="18" t="s">
        <v>33</v>
      </c>
      <c r="K70" s="25" t="s">
        <v>43</v>
      </c>
      <c r="L70" s="26" t="s">
        <v>387</v>
      </c>
      <c r="M70" s="45" t="s">
        <v>388</v>
      </c>
      <c r="N70" s="28">
        <v>45820</v>
      </c>
      <c r="O70" s="29">
        <v>0</v>
      </c>
      <c r="P70" s="30">
        <f t="shared" si="0"/>
        <v>45820</v>
      </c>
      <c r="Q70" s="31"/>
      <c r="R70" s="31"/>
      <c r="S70" s="24"/>
      <c r="T70" s="18" t="str">
        <f t="shared" si="4"/>
        <v/>
      </c>
      <c r="U70" s="24" t="str">
        <f t="shared" ca="1" si="2"/>
        <v/>
      </c>
      <c r="V70" s="25"/>
      <c r="W70" s="25" t="s">
        <v>37</v>
      </c>
      <c r="X70" s="25"/>
      <c r="Y70" s="25"/>
      <c r="Z70" s="25" t="s">
        <v>78</v>
      </c>
      <c r="AA70" s="25" t="s">
        <v>47</v>
      </c>
      <c r="AB70" s="25"/>
      <c r="AC70" s="25" t="s">
        <v>345</v>
      </c>
    </row>
    <row r="71" spans="1:29">
      <c r="A71" s="18" t="s">
        <v>389</v>
      </c>
      <c r="B71" s="19"/>
      <c r="C71" s="43">
        <v>45812</v>
      </c>
      <c r="D71" s="44">
        <v>45812</v>
      </c>
      <c r="E71" s="22"/>
      <c r="F71" s="23" t="s">
        <v>30</v>
      </c>
      <c r="G71" s="23"/>
      <c r="H71" s="25" t="s">
        <v>390</v>
      </c>
      <c r="I71" s="18" t="s">
        <v>42</v>
      </c>
      <c r="J71" s="18" t="s">
        <v>33</v>
      </c>
      <c r="K71" s="25" t="s">
        <v>43</v>
      </c>
      <c r="L71" s="3" t="s">
        <v>391</v>
      </c>
      <c r="M71" s="45" t="s">
        <v>392</v>
      </c>
      <c r="N71" s="28">
        <v>45813</v>
      </c>
      <c r="O71" s="29">
        <v>0</v>
      </c>
      <c r="P71" s="30">
        <f t="shared" ref="P71:P73" si="5">N71+O71</f>
        <v>45813</v>
      </c>
      <c r="Q71" s="31"/>
      <c r="R71" s="31"/>
      <c r="S71" s="24"/>
      <c r="T71" s="18" t="str">
        <f t="shared" si="4"/>
        <v/>
      </c>
      <c r="U71" s="24" t="str">
        <f t="shared" ref="U71:U73" ca="1" si="6">IF(J71="Closed","", TODAY()-C71)</f>
        <v/>
      </c>
      <c r="V71" s="25"/>
      <c r="W71" s="25" t="s">
        <v>37</v>
      </c>
      <c r="X71" s="25"/>
      <c r="Y71" s="25"/>
      <c r="Z71" s="25" t="s">
        <v>393</v>
      </c>
      <c r="AA71" s="25" t="s">
        <v>47</v>
      </c>
      <c r="AB71" s="25"/>
      <c r="AC71" s="25" t="s">
        <v>339</v>
      </c>
    </row>
    <row r="72" spans="1:29">
      <c r="A72" s="18" t="s">
        <v>394</v>
      </c>
      <c r="B72" s="19"/>
      <c r="C72" s="43">
        <v>45812</v>
      </c>
      <c r="D72" s="44">
        <v>45812</v>
      </c>
      <c r="E72" s="22"/>
      <c r="F72" s="23" t="s">
        <v>30</v>
      </c>
      <c r="G72" s="23"/>
      <c r="H72" s="25" t="s">
        <v>395</v>
      </c>
      <c r="I72" s="18" t="s">
        <v>57</v>
      </c>
      <c r="J72" s="18" t="s">
        <v>33</v>
      </c>
      <c r="K72" s="25" t="s">
        <v>43</v>
      </c>
      <c r="L72" s="3" t="s">
        <v>396</v>
      </c>
      <c r="M72" s="45" t="s">
        <v>397</v>
      </c>
      <c r="N72" s="28">
        <v>45813</v>
      </c>
      <c r="O72" s="29">
        <v>0</v>
      </c>
      <c r="P72" s="30">
        <f t="shared" si="5"/>
        <v>45813</v>
      </c>
      <c r="Q72" s="31"/>
      <c r="R72" s="31"/>
      <c r="S72" s="24"/>
      <c r="T72" s="18" t="str">
        <f t="shared" si="4"/>
        <v/>
      </c>
      <c r="U72" s="24" t="str">
        <f t="shared" ca="1" si="6"/>
        <v/>
      </c>
      <c r="V72" s="25" t="s">
        <v>398</v>
      </c>
      <c r="W72" s="25" t="s">
        <v>399</v>
      </c>
      <c r="X72" s="25" t="s">
        <v>400</v>
      </c>
      <c r="Y72" s="25"/>
      <c r="Z72" s="25" t="s">
        <v>401</v>
      </c>
      <c r="AA72" s="25" t="s">
        <v>47</v>
      </c>
      <c r="AB72" s="25"/>
      <c r="AC72" s="25" t="s">
        <v>345</v>
      </c>
    </row>
    <row r="73" spans="1:29">
      <c r="A73" s="18" t="s">
        <v>402</v>
      </c>
      <c r="B73" s="19"/>
      <c r="C73" s="43">
        <v>45812</v>
      </c>
      <c r="D73" s="44">
        <v>45812</v>
      </c>
      <c r="E73" s="22"/>
      <c r="F73" s="23" t="s">
        <v>30</v>
      </c>
      <c r="G73" s="23"/>
      <c r="H73" s="25" t="s">
        <v>403</v>
      </c>
      <c r="I73" s="18" t="s">
        <v>32</v>
      </c>
      <c r="J73" s="18" t="s">
        <v>33</v>
      </c>
      <c r="K73" s="25" t="s">
        <v>43</v>
      </c>
      <c r="L73" s="3" t="s">
        <v>404</v>
      </c>
      <c r="M73" s="45" t="s">
        <v>405</v>
      </c>
      <c r="N73" s="33">
        <v>45853</v>
      </c>
      <c r="O73" s="34">
        <v>0.53333333333333333</v>
      </c>
      <c r="P73" s="30">
        <f t="shared" si="5"/>
        <v>45853.533333333333</v>
      </c>
      <c r="Q73" s="31"/>
      <c r="R73" s="31"/>
      <c r="S73" s="24"/>
      <c r="T73" s="18" t="str">
        <f t="shared" si="4"/>
        <v/>
      </c>
      <c r="U73" s="24" t="str">
        <f t="shared" ca="1" si="6"/>
        <v/>
      </c>
      <c r="V73" s="25"/>
      <c r="W73" s="25" t="s">
        <v>37</v>
      </c>
      <c r="X73" s="25" t="s">
        <v>406</v>
      </c>
      <c r="Y73" s="25"/>
      <c r="Z73" s="25" t="s">
        <v>78</v>
      </c>
      <c r="AA73" s="25" t="s">
        <v>30</v>
      </c>
      <c r="AB73" s="25"/>
      <c r="AC73" s="25" t="s">
        <v>407</v>
      </c>
    </row>
    <row r="74" spans="1:29">
      <c r="A74" s="18" t="s">
        <v>408</v>
      </c>
      <c r="B74" s="19"/>
      <c r="C74" s="43">
        <v>45812</v>
      </c>
      <c r="D74" s="44">
        <v>45812</v>
      </c>
      <c r="E74" s="22"/>
      <c r="F74" s="23" t="s">
        <v>30</v>
      </c>
      <c r="G74" s="23"/>
      <c r="H74" s="25" t="s">
        <v>409</v>
      </c>
      <c r="I74" s="18" t="s">
        <v>32</v>
      </c>
      <c r="J74" s="18" t="s">
        <v>410</v>
      </c>
      <c r="K74" s="25" t="s">
        <v>43</v>
      </c>
      <c r="L74" s="3" t="s">
        <v>411</v>
      </c>
      <c r="M74" s="45" t="s">
        <v>412</v>
      </c>
      <c r="N74" s="33"/>
      <c r="O74" s="34"/>
      <c r="P74" s="31"/>
      <c r="Q74" s="31"/>
      <c r="R74" s="31"/>
      <c r="S74" s="24"/>
      <c r="T74" s="18" t="str">
        <f>TEXT(IF(OR(E74="", Q74=""), "", Q74 - E74), "[hh]:mm:ss")</f>
        <v/>
      </c>
      <c r="U74" s="24"/>
      <c r="V74" s="25"/>
      <c r="W74" s="25" t="s">
        <v>37</v>
      </c>
      <c r="X74" s="25"/>
      <c r="Y74" s="25"/>
      <c r="Z74" s="25" t="s">
        <v>78</v>
      </c>
      <c r="AA74" s="25" t="s">
        <v>30</v>
      </c>
      <c r="AB74" s="25"/>
      <c r="AC74" s="25"/>
    </row>
    <row r="75" spans="1:29">
      <c r="A75" s="18" t="s">
        <v>413</v>
      </c>
      <c r="B75" s="19"/>
      <c r="C75" s="43">
        <v>45813</v>
      </c>
      <c r="D75" s="44">
        <v>45813</v>
      </c>
      <c r="E75" s="22"/>
      <c r="F75" s="23" t="s">
        <v>30</v>
      </c>
      <c r="G75" s="23"/>
      <c r="H75" s="25" t="s">
        <v>414</v>
      </c>
      <c r="I75" s="18" t="s">
        <v>32</v>
      </c>
      <c r="J75" s="18" t="s">
        <v>33</v>
      </c>
      <c r="K75" s="25" t="s">
        <v>415</v>
      </c>
      <c r="L75" s="3" t="s">
        <v>416</v>
      </c>
      <c r="M75" s="45" t="s">
        <v>417</v>
      </c>
      <c r="N75" s="33">
        <v>45853</v>
      </c>
      <c r="O75" s="34">
        <v>0.47916666666666669</v>
      </c>
      <c r="P75" s="31">
        <f t="shared" ref="P75:P88" si="7">N75+O75</f>
        <v>45853.479166666664</v>
      </c>
      <c r="Q75" s="31"/>
      <c r="R75" s="31"/>
      <c r="S75" s="24"/>
      <c r="T75" s="18" t="str">
        <f t="shared" ref="T75:T83" si="8">TEXT(IF(OR(F75="", Q75=""), "", Q75 - F75), "[hh]:mm:ss")</f>
        <v/>
      </c>
      <c r="U75" s="24" t="str">
        <f t="shared" ref="U75:U85" ca="1" si="9">IF(J75="Closed","", TODAY()-C75)</f>
        <v/>
      </c>
      <c r="V75" s="25"/>
      <c r="W75" s="25" t="s">
        <v>37</v>
      </c>
      <c r="X75" s="25"/>
      <c r="Y75" s="25"/>
      <c r="Z75" s="25" t="s">
        <v>418</v>
      </c>
      <c r="AA75" s="25" t="s">
        <v>30</v>
      </c>
      <c r="AB75" s="25"/>
      <c r="AC75" s="25"/>
    </row>
    <row r="76" spans="1:29">
      <c r="A76" s="18" t="s">
        <v>419</v>
      </c>
      <c r="B76" s="19"/>
      <c r="C76" s="43">
        <v>45813</v>
      </c>
      <c r="D76" s="44">
        <v>45813</v>
      </c>
      <c r="E76" s="22"/>
      <c r="F76" s="23" t="s">
        <v>30</v>
      </c>
      <c r="G76" s="23"/>
      <c r="H76" s="25" t="s">
        <v>420</v>
      </c>
      <c r="I76" s="18" t="s">
        <v>32</v>
      </c>
      <c r="J76" s="18" t="s">
        <v>33</v>
      </c>
      <c r="K76" s="25" t="s">
        <v>43</v>
      </c>
      <c r="L76" s="3" t="s">
        <v>421</v>
      </c>
      <c r="M76" s="45" t="s">
        <v>422</v>
      </c>
      <c r="N76" s="28">
        <v>45814</v>
      </c>
      <c r="O76" s="29">
        <v>0</v>
      </c>
      <c r="P76" s="30">
        <f t="shared" si="7"/>
        <v>45814</v>
      </c>
      <c r="Q76" s="31"/>
      <c r="R76" s="31"/>
      <c r="S76" s="24"/>
      <c r="T76" s="18" t="str">
        <f t="shared" si="8"/>
        <v/>
      </c>
      <c r="U76" s="24" t="str">
        <f t="shared" ca="1" si="9"/>
        <v/>
      </c>
      <c r="V76" s="25" t="s">
        <v>423</v>
      </c>
      <c r="W76" s="25" t="s">
        <v>37</v>
      </c>
      <c r="X76" s="25" t="s">
        <v>424</v>
      </c>
      <c r="Y76" s="25"/>
      <c r="Z76" s="25" t="s">
        <v>425</v>
      </c>
      <c r="AA76" s="25" t="s">
        <v>30</v>
      </c>
      <c r="AB76" s="25"/>
      <c r="AC76" s="25"/>
    </row>
    <row r="77" spans="1:29">
      <c r="A77" s="18" t="s">
        <v>426</v>
      </c>
      <c r="B77" s="19"/>
      <c r="C77" s="43">
        <v>45813</v>
      </c>
      <c r="D77" s="44">
        <v>45813</v>
      </c>
      <c r="E77" s="22"/>
      <c r="F77" s="23" t="s">
        <v>30</v>
      </c>
      <c r="G77" s="23"/>
      <c r="H77" s="25" t="s">
        <v>427</v>
      </c>
      <c r="I77" s="18" t="s">
        <v>126</v>
      </c>
      <c r="J77" s="18" t="s">
        <v>33</v>
      </c>
      <c r="K77" s="25" t="s">
        <v>34</v>
      </c>
      <c r="L77" s="3" t="s">
        <v>428</v>
      </c>
      <c r="M77" s="45" t="s">
        <v>429</v>
      </c>
      <c r="N77" s="49">
        <v>45824</v>
      </c>
      <c r="O77" s="29">
        <v>0</v>
      </c>
      <c r="P77" s="30">
        <f t="shared" si="7"/>
        <v>45824</v>
      </c>
      <c r="Q77" s="31"/>
      <c r="R77" s="31"/>
      <c r="S77" s="24"/>
      <c r="T77" s="18" t="str">
        <f t="shared" si="8"/>
        <v/>
      </c>
      <c r="U77" s="24" t="str">
        <f t="shared" ca="1" si="9"/>
        <v/>
      </c>
      <c r="V77" s="25"/>
      <c r="W77" s="25" t="s">
        <v>430</v>
      </c>
      <c r="X77" s="25" t="s">
        <v>431</v>
      </c>
      <c r="Y77" s="25"/>
      <c r="Z77" s="25" t="s">
        <v>384</v>
      </c>
      <c r="AA77" s="25" t="s">
        <v>30</v>
      </c>
      <c r="AB77" s="25"/>
      <c r="AC77" s="25"/>
    </row>
    <row r="78" spans="1:29">
      <c r="A78" s="18" t="s">
        <v>432</v>
      </c>
      <c r="B78" s="19"/>
      <c r="C78" s="43">
        <v>45814</v>
      </c>
      <c r="D78" s="44">
        <v>45814</v>
      </c>
      <c r="E78" s="22"/>
      <c r="F78" s="23" t="s">
        <v>30</v>
      </c>
      <c r="G78" s="23"/>
      <c r="H78" s="25" t="s">
        <v>433</v>
      </c>
      <c r="I78" s="18" t="s">
        <v>57</v>
      </c>
      <c r="J78" s="18" t="s">
        <v>33</v>
      </c>
      <c r="K78" s="25" t="s">
        <v>43</v>
      </c>
      <c r="L78" s="3" t="s">
        <v>434</v>
      </c>
      <c r="M78" s="45" t="s">
        <v>435</v>
      </c>
      <c r="N78" s="49">
        <v>45828</v>
      </c>
      <c r="O78" s="52">
        <v>0.66666666666666663</v>
      </c>
      <c r="P78" s="30">
        <f t="shared" si="7"/>
        <v>45828.666666666664</v>
      </c>
      <c r="Q78" s="31"/>
      <c r="R78" s="31"/>
      <c r="S78" s="24"/>
      <c r="T78" s="18" t="str">
        <f t="shared" si="8"/>
        <v/>
      </c>
      <c r="U78" s="24" t="str">
        <f t="shared" ca="1" si="9"/>
        <v/>
      </c>
      <c r="V78" s="25"/>
      <c r="W78" s="25" t="s">
        <v>37</v>
      </c>
      <c r="X78" s="25" t="s">
        <v>436</v>
      </c>
      <c r="Y78" s="25"/>
      <c r="Z78" s="25" t="s">
        <v>46</v>
      </c>
      <c r="AA78" s="25" t="s">
        <v>47</v>
      </c>
      <c r="AB78" s="25"/>
      <c r="AC78" s="25" t="s">
        <v>345</v>
      </c>
    </row>
    <row r="79" spans="1:29">
      <c r="A79" s="18" t="s">
        <v>437</v>
      </c>
      <c r="B79" s="19"/>
      <c r="C79" s="43">
        <v>45814</v>
      </c>
      <c r="D79" s="44">
        <v>45814</v>
      </c>
      <c r="E79" s="22"/>
      <c r="F79" s="23" t="s">
        <v>30</v>
      </c>
      <c r="G79" s="23"/>
      <c r="H79" s="25" t="s">
        <v>438</v>
      </c>
      <c r="I79" s="18" t="s">
        <v>57</v>
      </c>
      <c r="J79" s="18" t="s">
        <v>33</v>
      </c>
      <c r="K79" s="25" t="s">
        <v>324</v>
      </c>
      <c r="L79" s="3" t="s">
        <v>439</v>
      </c>
      <c r="M79" s="45" t="s">
        <v>440</v>
      </c>
      <c r="N79" s="49">
        <v>45814</v>
      </c>
      <c r="O79" s="29">
        <v>0</v>
      </c>
      <c r="P79" s="30">
        <f t="shared" si="7"/>
        <v>45814</v>
      </c>
      <c r="Q79" s="31"/>
      <c r="R79" s="31"/>
      <c r="S79" s="24"/>
      <c r="T79" s="18" t="str">
        <f t="shared" si="8"/>
        <v/>
      </c>
      <c r="U79" s="24" t="str">
        <f t="shared" ca="1" si="9"/>
        <v/>
      </c>
      <c r="V79" s="25"/>
      <c r="W79" s="25" t="s">
        <v>324</v>
      </c>
      <c r="X79" s="25"/>
      <c r="Y79" s="25"/>
      <c r="Z79" s="25" t="s">
        <v>441</v>
      </c>
      <c r="AA79" s="25" t="s">
        <v>47</v>
      </c>
      <c r="AB79" s="25"/>
      <c r="AC79" s="25" t="s">
        <v>345</v>
      </c>
    </row>
    <row r="80" spans="1:29">
      <c r="A80" s="18" t="s">
        <v>442</v>
      </c>
      <c r="B80" s="19"/>
      <c r="C80" s="43">
        <v>45815</v>
      </c>
      <c r="D80" s="44">
        <v>45815</v>
      </c>
      <c r="E80" s="22"/>
      <c r="F80" s="23" t="s">
        <v>30</v>
      </c>
      <c r="G80" s="23"/>
      <c r="H80" s="25" t="s">
        <v>443</v>
      </c>
      <c r="I80" s="18" t="s">
        <v>42</v>
      </c>
      <c r="J80" s="18" t="s">
        <v>33</v>
      </c>
      <c r="K80" s="25" t="s">
        <v>34</v>
      </c>
      <c r="L80" s="3" t="s">
        <v>444</v>
      </c>
      <c r="M80" s="45" t="s">
        <v>445</v>
      </c>
      <c r="N80" s="28">
        <v>45816</v>
      </c>
      <c r="O80" s="29">
        <v>0</v>
      </c>
      <c r="P80" s="30">
        <f t="shared" si="7"/>
        <v>45816</v>
      </c>
      <c r="Q80" s="31"/>
      <c r="R80" s="31"/>
      <c r="S80" s="24"/>
      <c r="T80" s="18" t="str">
        <f t="shared" si="8"/>
        <v/>
      </c>
      <c r="U80" s="24" t="str">
        <f t="shared" ca="1" si="9"/>
        <v/>
      </c>
      <c r="V80" s="25"/>
      <c r="W80" s="25" t="s">
        <v>446</v>
      </c>
      <c r="X80" s="25"/>
      <c r="Y80" s="25"/>
      <c r="Z80" s="25" t="s">
        <v>447</v>
      </c>
      <c r="AA80" s="25" t="s">
        <v>47</v>
      </c>
      <c r="AB80" s="25"/>
      <c r="AC80" s="25" t="s">
        <v>345</v>
      </c>
    </row>
    <row r="81" spans="1:29">
      <c r="A81" s="18" t="s">
        <v>448</v>
      </c>
      <c r="B81" s="19"/>
      <c r="C81" s="43">
        <v>45816</v>
      </c>
      <c r="D81" s="44">
        <v>45816</v>
      </c>
      <c r="E81" s="22"/>
      <c r="F81" s="23" t="s">
        <v>30</v>
      </c>
      <c r="G81" s="23"/>
      <c r="H81" s="25" t="s">
        <v>449</v>
      </c>
      <c r="I81" s="18" t="s">
        <v>57</v>
      </c>
      <c r="J81" s="18" t="s">
        <v>33</v>
      </c>
      <c r="K81" s="25" t="s">
        <v>43</v>
      </c>
      <c r="L81" s="3" t="s">
        <v>450</v>
      </c>
      <c r="M81" s="45" t="s">
        <v>451</v>
      </c>
      <c r="N81" s="49">
        <v>45821</v>
      </c>
      <c r="O81" s="29">
        <v>0</v>
      </c>
      <c r="P81" s="30">
        <f t="shared" si="7"/>
        <v>45821</v>
      </c>
      <c r="Q81" s="31"/>
      <c r="R81" s="31"/>
      <c r="S81" s="24"/>
      <c r="T81" s="18" t="str">
        <f t="shared" si="8"/>
        <v/>
      </c>
      <c r="U81" s="24" t="str">
        <f t="shared" ca="1" si="9"/>
        <v/>
      </c>
      <c r="V81" s="25"/>
      <c r="W81" s="25" t="s">
        <v>89</v>
      </c>
      <c r="X81" s="25"/>
      <c r="Y81" s="25"/>
      <c r="Z81" s="25" t="s">
        <v>452</v>
      </c>
      <c r="AA81" s="25" t="s">
        <v>47</v>
      </c>
      <c r="AB81" s="25"/>
      <c r="AC81" s="25" t="s">
        <v>345</v>
      </c>
    </row>
    <row r="82" spans="1:29">
      <c r="A82" s="18" t="s">
        <v>453</v>
      </c>
      <c r="B82" s="19"/>
      <c r="C82" s="43">
        <v>45816</v>
      </c>
      <c r="D82" s="44">
        <v>45816</v>
      </c>
      <c r="E82" s="22"/>
      <c r="F82" s="23" t="s">
        <v>30</v>
      </c>
      <c r="G82" s="23"/>
      <c r="H82" s="25" t="s">
        <v>454</v>
      </c>
      <c r="I82" s="18" t="s">
        <v>42</v>
      </c>
      <c r="J82" s="18" t="s">
        <v>33</v>
      </c>
      <c r="K82" s="25" t="s">
        <v>43</v>
      </c>
      <c r="L82" s="3" t="s">
        <v>455</v>
      </c>
      <c r="M82" s="45" t="s">
        <v>456</v>
      </c>
      <c r="N82" s="28">
        <v>45820</v>
      </c>
      <c r="O82" s="29">
        <v>0</v>
      </c>
      <c r="P82" s="30">
        <f t="shared" si="7"/>
        <v>45820</v>
      </c>
      <c r="Q82" s="31"/>
      <c r="R82" s="31"/>
      <c r="S82" s="24"/>
      <c r="T82" s="18" t="str">
        <f t="shared" si="8"/>
        <v/>
      </c>
      <c r="U82" s="24" t="str">
        <f t="shared" ca="1" si="9"/>
        <v/>
      </c>
      <c r="V82" s="25" t="s">
        <v>457</v>
      </c>
      <c r="W82" s="25" t="s">
        <v>458</v>
      </c>
      <c r="X82" s="25"/>
      <c r="Y82" s="25"/>
      <c r="Z82" s="25" t="s">
        <v>401</v>
      </c>
      <c r="AA82" s="25" t="s">
        <v>47</v>
      </c>
      <c r="AB82" s="25"/>
      <c r="AC82" s="25" t="s">
        <v>345</v>
      </c>
    </row>
    <row r="83" spans="1:29">
      <c r="A83" s="18" t="s">
        <v>459</v>
      </c>
      <c r="B83" s="19"/>
      <c r="C83" s="43">
        <v>45816</v>
      </c>
      <c r="D83" s="44">
        <v>45816</v>
      </c>
      <c r="E83" s="22"/>
      <c r="F83" s="23" t="s">
        <v>30</v>
      </c>
      <c r="G83" s="23"/>
      <c r="H83" s="25" t="s">
        <v>460</v>
      </c>
      <c r="I83" s="18" t="s">
        <v>57</v>
      </c>
      <c r="J83" s="18" t="s">
        <v>33</v>
      </c>
      <c r="K83" s="25" t="s">
        <v>75</v>
      </c>
      <c r="L83" s="3" t="s">
        <v>461</v>
      </c>
      <c r="M83" s="45" t="s">
        <v>462</v>
      </c>
      <c r="N83" s="49">
        <v>45818</v>
      </c>
      <c r="O83" s="29">
        <v>0</v>
      </c>
      <c r="P83" s="30">
        <f t="shared" si="7"/>
        <v>45818</v>
      </c>
      <c r="Q83" s="31"/>
      <c r="R83" s="31"/>
      <c r="S83" s="24"/>
      <c r="T83" s="18" t="str">
        <f t="shared" si="8"/>
        <v/>
      </c>
      <c r="U83" s="24" t="str">
        <f t="shared" ca="1" si="9"/>
        <v/>
      </c>
      <c r="V83" s="25"/>
      <c r="W83" s="25" t="s">
        <v>37</v>
      </c>
      <c r="X83" s="25"/>
      <c r="Y83" s="25"/>
      <c r="Z83" s="25" t="s">
        <v>401</v>
      </c>
      <c r="AA83" s="25" t="s">
        <v>47</v>
      </c>
      <c r="AB83" s="25"/>
      <c r="AC83" s="25" t="s">
        <v>339</v>
      </c>
    </row>
    <row r="84" spans="1:29">
      <c r="A84" s="18" t="s">
        <v>463</v>
      </c>
      <c r="B84" s="19"/>
      <c r="C84" s="43">
        <v>45817</v>
      </c>
      <c r="D84" s="44">
        <v>45817</v>
      </c>
      <c r="E84" s="22"/>
      <c r="F84" s="23" t="s">
        <v>30</v>
      </c>
      <c r="G84" s="23"/>
      <c r="H84" s="25" t="s">
        <v>464</v>
      </c>
      <c r="I84" s="18" t="s">
        <v>57</v>
      </c>
      <c r="J84" s="18" t="s">
        <v>33</v>
      </c>
      <c r="K84" s="25" t="s">
        <v>75</v>
      </c>
      <c r="L84" s="3" t="s">
        <v>465</v>
      </c>
      <c r="M84" s="45" t="s">
        <v>466</v>
      </c>
      <c r="N84" s="28">
        <v>45817</v>
      </c>
      <c r="O84" s="29">
        <v>0</v>
      </c>
      <c r="P84" s="30">
        <f t="shared" si="7"/>
        <v>45817</v>
      </c>
      <c r="Q84" s="31"/>
      <c r="R84" s="31"/>
      <c r="S84" s="24"/>
      <c r="T84" s="18"/>
      <c r="U84" s="24" t="str">
        <f t="shared" ca="1" si="9"/>
        <v/>
      </c>
      <c r="V84" s="25" t="s">
        <v>467</v>
      </c>
      <c r="W84" s="25" t="s">
        <v>37</v>
      </c>
      <c r="X84" s="25"/>
      <c r="Y84" s="25"/>
      <c r="Z84" s="37" t="s">
        <v>468</v>
      </c>
      <c r="AA84" s="25" t="s">
        <v>47</v>
      </c>
      <c r="AB84" s="25"/>
      <c r="AC84" s="25" t="s">
        <v>345</v>
      </c>
    </row>
    <row r="85" spans="1:29">
      <c r="A85" s="18" t="s">
        <v>469</v>
      </c>
      <c r="B85" s="19"/>
      <c r="C85" s="43">
        <v>45817</v>
      </c>
      <c r="D85" s="44">
        <v>45817</v>
      </c>
      <c r="E85" s="22"/>
      <c r="F85" s="23" t="s">
        <v>30</v>
      </c>
      <c r="G85" s="23"/>
      <c r="H85" s="25" t="s">
        <v>470</v>
      </c>
      <c r="I85" s="18" t="s">
        <v>57</v>
      </c>
      <c r="J85" s="18" t="s">
        <v>33</v>
      </c>
      <c r="K85" s="25" t="s">
        <v>75</v>
      </c>
      <c r="L85" s="3" t="s">
        <v>471</v>
      </c>
      <c r="M85" s="45" t="s">
        <v>472</v>
      </c>
      <c r="N85" s="28">
        <v>45817</v>
      </c>
      <c r="O85" s="29">
        <v>0</v>
      </c>
      <c r="P85" s="30">
        <f t="shared" si="7"/>
        <v>45817</v>
      </c>
      <c r="Q85" s="31"/>
      <c r="R85" s="31"/>
      <c r="S85" s="24"/>
      <c r="T85" s="18" t="str">
        <f>TEXT(IF(OR(F85="", Q85=""), "", Q85 - F85), "[hh]:mm:ss")</f>
        <v/>
      </c>
      <c r="U85" s="24" t="str">
        <f t="shared" ca="1" si="9"/>
        <v/>
      </c>
      <c r="V85" s="25"/>
      <c r="W85" s="25" t="s">
        <v>37</v>
      </c>
      <c r="X85" s="25" t="s">
        <v>473</v>
      </c>
      <c r="Y85" s="25"/>
      <c r="Z85" s="25" t="s">
        <v>474</v>
      </c>
      <c r="AA85" s="35" t="s">
        <v>47</v>
      </c>
      <c r="AB85" s="25"/>
      <c r="AC85" s="25" t="s">
        <v>339</v>
      </c>
    </row>
    <row r="86" spans="1:29">
      <c r="A86" s="18" t="s">
        <v>475</v>
      </c>
      <c r="B86" s="19"/>
      <c r="C86" s="43">
        <v>45817</v>
      </c>
      <c r="D86" s="44">
        <v>45817</v>
      </c>
      <c r="E86" s="46">
        <v>45817</v>
      </c>
      <c r="F86" s="23" t="s">
        <v>30</v>
      </c>
      <c r="G86" s="23"/>
      <c r="H86" s="25" t="s">
        <v>476</v>
      </c>
      <c r="I86" s="18" t="s">
        <v>126</v>
      </c>
      <c r="J86" s="18" t="s">
        <v>33</v>
      </c>
      <c r="K86" s="25" t="s">
        <v>43</v>
      </c>
      <c r="L86" s="3" t="s">
        <v>477</v>
      </c>
      <c r="M86" s="53" t="s">
        <v>478</v>
      </c>
      <c r="N86" s="33">
        <v>45924</v>
      </c>
      <c r="O86" s="34">
        <v>0.47916666666666669</v>
      </c>
      <c r="P86" s="30">
        <f t="shared" si="7"/>
        <v>45924.479166666664</v>
      </c>
      <c r="Q86" s="31">
        <v>45917.007638888892</v>
      </c>
      <c r="R86" s="31"/>
      <c r="S86" s="24" t="str">
        <f>TEXT(P86-E86,"[hh]:mm:ss")</f>
        <v>2579:30:00</v>
      </c>
      <c r="T86" s="18" t="str">
        <f>TEXT(IF(OR(E86="", Q86=""), "", Q86 - E86), "[hh]:mm:ss")</f>
        <v>2400:11:00</v>
      </c>
      <c r="U86" s="24">
        <f ca="1">IF(J86="Resolved","", TODAY()-C86)</f>
        <v>121</v>
      </c>
      <c r="V86" s="25"/>
      <c r="W86" s="25" t="s">
        <v>121</v>
      </c>
      <c r="X86" s="25" t="s">
        <v>479</v>
      </c>
      <c r="Y86" s="25"/>
      <c r="Z86" s="25" t="s">
        <v>480</v>
      </c>
      <c r="AA86" s="35" t="s">
        <v>47</v>
      </c>
      <c r="AB86" s="25"/>
      <c r="AC86" s="25"/>
    </row>
    <row r="87" spans="1:29">
      <c r="A87" s="18" t="s">
        <v>481</v>
      </c>
      <c r="B87" s="19"/>
      <c r="C87" s="43">
        <v>45817</v>
      </c>
      <c r="D87" s="44">
        <v>45817</v>
      </c>
      <c r="E87" s="22"/>
      <c r="F87" s="23" t="s">
        <v>30</v>
      </c>
      <c r="G87" s="23"/>
      <c r="H87" s="25" t="s">
        <v>482</v>
      </c>
      <c r="I87" s="18" t="s">
        <v>57</v>
      </c>
      <c r="J87" s="18" t="s">
        <v>33</v>
      </c>
      <c r="K87" s="25" t="s">
        <v>75</v>
      </c>
      <c r="L87" s="3" t="s">
        <v>483</v>
      </c>
      <c r="M87" s="45" t="s">
        <v>484</v>
      </c>
      <c r="N87" s="28">
        <v>45817</v>
      </c>
      <c r="O87" s="29">
        <v>0</v>
      </c>
      <c r="P87" s="30">
        <f t="shared" si="7"/>
        <v>45817</v>
      </c>
      <c r="Q87" s="31"/>
      <c r="R87" s="31"/>
      <c r="S87" s="24"/>
      <c r="T87" s="18" t="str">
        <f>TEXT(IF(OR(F87="", Q87=""), "", Q87 - F87), "[hh]:mm:ss")</f>
        <v/>
      </c>
      <c r="U87" s="24" t="str">
        <f ca="1">IF(J87="Closed","", TODAY()-C87)</f>
        <v/>
      </c>
      <c r="V87" s="25"/>
      <c r="W87" s="25" t="s">
        <v>37</v>
      </c>
      <c r="X87" s="25"/>
      <c r="Y87" s="25"/>
      <c r="Z87" s="25" t="s">
        <v>485</v>
      </c>
      <c r="AA87" s="35" t="s">
        <v>47</v>
      </c>
      <c r="AB87" s="25"/>
      <c r="AC87" s="25" t="s">
        <v>339</v>
      </c>
    </row>
    <row r="88" spans="1:29">
      <c r="A88" s="18" t="s">
        <v>486</v>
      </c>
      <c r="B88" s="19"/>
      <c r="C88" s="43">
        <v>45817</v>
      </c>
      <c r="D88" s="44">
        <v>45817</v>
      </c>
      <c r="E88" s="54"/>
      <c r="F88" s="23" t="s">
        <v>30</v>
      </c>
      <c r="G88" s="23"/>
      <c r="H88" s="55" t="s">
        <v>487</v>
      </c>
      <c r="I88" s="18" t="s">
        <v>32</v>
      </c>
      <c r="J88" s="18" t="s">
        <v>33</v>
      </c>
      <c r="K88" s="25" t="s">
        <v>43</v>
      </c>
      <c r="L88" s="3" t="s">
        <v>488</v>
      </c>
      <c r="M88" s="45" t="s">
        <v>489</v>
      </c>
      <c r="N88" s="56">
        <v>45915</v>
      </c>
      <c r="O88" s="34">
        <v>0.44791666666666669</v>
      </c>
      <c r="P88" s="31">
        <f t="shared" si="7"/>
        <v>45915.447916666664</v>
      </c>
      <c r="Q88" s="31">
        <v>46000.666666666664</v>
      </c>
      <c r="R88" s="31"/>
      <c r="S88" s="47"/>
      <c r="T88" s="57"/>
      <c r="U88" s="24">
        <f ca="1">IF(J88="Resolved","", TODAY()-C88)</f>
        <v>121</v>
      </c>
      <c r="V88" s="25"/>
      <c r="W88" s="25" t="s">
        <v>37</v>
      </c>
      <c r="X88" s="25"/>
      <c r="Y88" s="25"/>
      <c r="Z88" s="25" t="s">
        <v>401</v>
      </c>
      <c r="AA88" s="25" t="s">
        <v>30</v>
      </c>
      <c r="AB88" s="25"/>
      <c r="AC88" s="25"/>
    </row>
    <row r="89" spans="1:29">
      <c r="A89" s="18" t="s">
        <v>490</v>
      </c>
      <c r="B89" s="19"/>
      <c r="C89" s="43">
        <v>45817</v>
      </c>
      <c r="D89" s="44">
        <v>45817</v>
      </c>
      <c r="E89" s="22"/>
      <c r="F89" s="23" t="s">
        <v>30</v>
      </c>
      <c r="G89" s="23"/>
      <c r="H89" s="35" t="s">
        <v>491</v>
      </c>
      <c r="I89" s="18" t="s">
        <v>32</v>
      </c>
      <c r="J89" s="18" t="s">
        <v>50</v>
      </c>
      <c r="K89" s="25" t="s">
        <v>43</v>
      </c>
      <c r="L89" s="3" t="s">
        <v>492</v>
      </c>
      <c r="M89" s="45" t="s">
        <v>493</v>
      </c>
      <c r="N89" s="33" t="s">
        <v>53</v>
      </c>
      <c r="O89" s="34" t="str">
        <f ca="1">IF(J89="Resolved",NOW(),"")</f>
        <v/>
      </c>
      <c r="P89" s="31"/>
      <c r="Q89" s="31"/>
      <c r="R89" s="31"/>
      <c r="S89" s="24"/>
      <c r="T89" s="18" t="str">
        <f>TEXT(IF(OR(E89="", Q89=""), "", Q89 - E89), "[hh]:mm:ss")</f>
        <v/>
      </c>
      <c r="U89" s="24">
        <f ca="1">IF(J89="Resolved","", TODAY()-C89)</f>
        <v>121</v>
      </c>
      <c r="V89" s="25"/>
      <c r="W89" s="25" t="s">
        <v>494</v>
      </c>
      <c r="X89" s="25"/>
      <c r="Y89" s="25"/>
      <c r="Z89" s="25" t="s">
        <v>401</v>
      </c>
      <c r="AA89" s="25" t="s">
        <v>30</v>
      </c>
      <c r="AB89" s="25"/>
      <c r="AC89" s="25"/>
    </row>
    <row r="90" spans="1:29">
      <c r="A90" s="18" t="s">
        <v>495</v>
      </c>
      <c r="B90" s="19"/>
      <c r="C90" s="43">
        <v>45817</v>
      </c>
      <c r="D90" s="44">
        <v>45817</v>
      </c>
      <c r="E90" s="22"/>
      <c r="F90" s="23" t="s">
        <v>30</v>
      </c>
      <c r="G90" s="23"/>
      <c r="H90" s="25" t="s">
        <v>496</v>
      </c>
      <c r="I90" s="18" t="s">
        <v>126</v>
      </c>
      <c r="J90" s="18" t="s">
        <v>33</v>
      </c>
      <c r="K90" s="25" t="s">
        <v>58</v>
      </c>
      <c r="L90" s="3" t="s">
        <v>497</v>
      </c>
      <c r="M90" s="38" t="s">
        <v>498</v>
      </c>
      <c r="N90" s="33">
        <v>45845</v>
      </c>
      <c r="O90" s="34">
        <v>0.41666666666666669</v>
      </c>
      <c r="P90" s="30">
        <f t="shared" ref="P90:P107" si="10">N90+O90</f>
        <v>45845.416666666664</v>
      </c>
      <c r="Q90" s="31"/>
      <c r="R90" s="31"/>
      <c r="S90" s="24"/>
      <c r="T90" s="18" t="str">
        <f t="shared" ref="T90:T113" si="11">TEXT(IF(OR(F90="", Q90=""), "", Q90 - F90), "[hh]:mm:ss")</f>
        <v/>
      </c>
      <c r="U90" s="24" t="str">
        <f t="shared" ref="U90:U107" ca="1" si="12">IF(J90="Closed","", TODAY()-C90)</f>
        <v/>
      </c>
      <c r="V90" s="25"/>
      <c r="W90" s="25" t="s">
        <v>37</v>
      </c>
      <c r="X90" s="25"/>
      <c r="Y90" s="25"/>
      <c r="Z90" s="25" t="s">
        <v>499</v>
      </c>
      <c r="AA90" s="25" t="s">
        <v>30</v>
      </c>
      <c r="AB90" s="25"/>
      <c r="AC90" s="25"/>
    </row>
    <row r="91" spans="1:29">
      <c r="A91" s="18" t="s">
        <v>500</v>
      </c>
      <c r="B91" s="19"/>
      <c r="C91" s="43">
        <v>45817</v>
      </c>
      <c r="D91" s="44">
        <v>45817</v>
      </c>
      <c r="E91" s="22"/>
      <c r="F91" s="23" t="s">
        <v>30</v>
      </c>
      <c r="G91" s="23"/>
      <c r="H91" s="19" t="s">
        <v>501</v>
      </c>
      <c r="I91" s="18" t="s">
        <v>126</v>
      </c>
      <c r="J91" s="18" t="s">
        <v>33</v>
      </c>
      <c r="K91" s="25" t="s">
        <v>75</v>
      </c>
      <c r="L91" s="58" t="s">
        <v>502</v>
      </c>
      <c r="M91" s="45" t="s">
        <v>503</v>
      </c>
      <c r="N91" s="49">
        <v>45825</v>
      </c>
      <c r="O91" s="29">
        <v>0</v>
      </c>
      <c r="P91" s="30">
        <f t="shared" si="10"/>
        <v>45825</v>
      </c>
      <c r="Q91" s="31"/>
      <c r="R91" s="31"/>
      <c r="S91" s="24"/>
      <c r="T91" s="18" t="str">
        <f t="shared" si="11"/>
        <v/>
      </c>
      <c r="U91" s="24" t="str">
        <f t="shared" ca="1" si="12"/>
        <v/>
      </c>
      <c r="V91" s="25"/>
      <c r="W91" s="25" t="s">
        <v>37</v>
      </c>
      <c r="X91" s="25" t="s">
        <v>504</v>
      </c>
      <c r="Y91" s="25"/>
      <c r="Z91" s="25" t="s">
        <v>505</v>
      </c>
      <c r="AA91" s="25" t="s">
        <v>30</v>
      </c>
      <c r="AB91" s="25"/>
      <c r="AC91" s="25"/>
    </row>
    <row r="92" spans="1:29">
      <c r="A92" s="18" t="s">
        <v>506</v>
      </c>
      <c r="B92" s="19"/>
      <c r="C92" s="43">
        <v>45817</v>
      </c>
      <c r="D92" s="44">
        <v>45817</v>
      </c>
      <c r="E92" s="22"/>
      <c r="F92" s="23" t="s">
        <v>30</v>
      </c>
      <c r="G92" s="23"/>
      <c r="H92" s="25" t="s">
        <v>507</v>
      </c>
      <c r="I92" s="18" t="s">
        <v>57</v>
      </c>
      <c r="J92" s="18" t="s">
        <v>33</v>
      </c>
      <c r="K92" s="25" t="s">
        <v>43</v>
      </c>
      <c r="L92" s="3" t="s">
        <v>508</v>
      </c>
      <c r="M92" s="45" t="s">
        <v>509</v>
      </c>
      <c r="N92" s="49">
        <v>45819</v>
      </c>
      <c r="O92" s="29">
        <v>0</v>
      </c>
      <c r="P92" s="30">
        <f t="shared" si="10"/>
        <v>45819</v>
      </c>
      <c r="Q92" s="31"/>
      <c r="R92" s="31"/>
      <c r="S92" s="24" t="str">
        <f t="shared" ref="S92:S98" si="13">TEXT(P92-E92,"[hh]:mm:ss")</f>
        <v>1099656:00:00</v>
      </c>
      <c r="T92" s="18" t="str">
        <f t="shared" si="11"/>
        <v/>
      </c>
      <c r="U92" s="24" t="str">
        <f t="shared" ca="1" si="12"/>
        <v/>
      </c>
      <c r="V92" s="25"/>
      <c r="W92" s="25" t="s">
        <v>324</v>
      </c>
      <c r="X92" s="25"/>
      <c r="Y92" s="25"/>
      <c r="Z92" s="25" t="s">
        <v>441</v>
      </c>
      <c r="AA92" s="25" t="s">
        <v>47</v>
      </c>
      <c r="AB92" s="25"/>
      <c r="AC92" s="25" t="s">
        <v>345</v>
      </c>
    </row>
    <row r="93" spans="1:29">
      <c r="A93" s="18" t="s">
        <v>510</v>
      </c>
      <c r="B93" s="19"/>
      <c r="C93" s="43">
        <v>45818</v>
      </c>
      <c r="D93" s="44">
        <v>45818</v>
      </c>
      <c r="E93" s="22"/>
      <c r="F93" s="23" t="s">
        <v>30</v>
      </c>
      <c r="G93" s="23"/>
      <c r="H93" s="25" t="s">
        <v>511</v>
      </c>
      <c r="I93" s="18" t="s">
        <v>126</v>
      </c>
      <c r="J93" s="18" t="s">
        <v>33</v>
      </c>
      <c r="K93" s="25" t="s">
        <v>75</v>
      </c>
      <c r="L93" s="3" t="s">
        <v>512</v>
      </c>
      <c r="M93" s="45" t="s">
        <v>513</v>
      </c>
      <c r="N93" s="49">
        <v>45818</v>
      </c>
      <c r="O93" s="29">
        <v>0</v>
      </c>
      <c r="P93" s="30">
        <f t="shared" si="10"/>
        <v>45818</v>
      </c>
      <c r="Q93" s="31"/>
      <c r="R93" s="31"/>
      <c r="S93" s="24" t="str">
        <f t="shared" si="13"/>
        <v>1099632:00:00</v>
      </c>
      <c r="T93" s="18" t="str">
        <f t="shared" si="11"/>
        <v/>
      </c>
      <c r="U93" s="24" t="str">
        <f t="shared" ca="1" si="12"/>
        <v/>
      </c>
      <c r="V93" s="25"/>
      <c r="W93" s="25" t="s">
        <v>494</v>
      </c>
      <c r="X93" s="25"/>
      <c r="Y93" s="25"/>
      <c r="Z93" s="25" t="s">
        <v>514</v>
      </c>
      <c r="AA93" s="25" t="s">
        <v>30</v>
      </c>
      <c r="AB93" s="25"/>
      <c r="AC93" s="25"/>
    </row>
    <row r="94" spans="1:29">
      <c r="A94" s="18" t="s">
        <v>515</v>
      </c>
      <c r="B94" s="19"/>
      <c r="C94" s="43">
        <v>45818</v>
      </c>
      <c r="D94" s="44">
        <v>45818</v>
      </c>
      <c r="E94" s="22"/>
      <c r="F94" s="23" t="s">
        <v>30</v>
      </c>
      <c r="G94" s="23"/>
      <c r="H94" s="25" t="s">
        <v>516</v>
      </c>
      <c r="I94" s="18" t="s">
        <v>57</v>
      </c>
      <c r="J94" s="18" t="s">
        <v>33</v>
      </c>
      <c r="K94" s="25" t="s">
        <v>75</v>
      </c>
      <c r="L94" s="3" t="s">
        <v>517</v>
      </c>
      <c r="M94" s="45" t="s">
        <v>518</v>
      </c>
      <c r="N94" s="49">
        <v>45818</v>
      </c>
      <c r="O94" s="29">
        <v>0</v>
      </c>
      <c r="P94" s="30">
        <f t="shared" si="10"/>
        <v>45818</v>
      </c>
      <c r="Q94" s="31"/>
      <c r="R94" s="31"/>
      <c r="S94" s="24" t="str">
        <f t="shared" si="13"/>
        <v>1099632:00:00</v>
      </c>
      <c r="T94" s="18" t="str">
        <f t="shared" si="11"/>
        <v/>
      </c>
      <c r="U94" s="24" t="str">
        <f t="shared" ca="1" si="12"/>
        <v/>
      </c>
      <c r="V94" s="25"/>
      <c r="W94" s="25" t="s">
        <v>494</v>
      </c>
      <c r="X94" s="25" t="s">
        <v>112</v>
      </c>
      <c r="Y94" s="25"/>
      <c r="Z94" s="25" t="s">
        <v>519</v>
      </c>
      <c r="AA94" s="25" t="s">
        <v>47</v>
      </c>
      <c r="AB94" s="25"/>
      <c r="AC94" s="25" t="s">
        <v>339</v>
      </c>
    </row>
    <row r="95" spans="1:29">
      <c r="A95" s="18" t="s">
        <v>520</v>
      </c>
      <c r="B95" s="19"/>
      <c r="C95" s="43">
        <v>45818</v>
      </c>
      <c r="D95" s="44">
        <v>45818</v>
      </c>
      <c r="E95" s="22"/>
      <c r="F95" s="23" t="s">
        <v>30</v>
      </c>
      <c r="G95" s="23"/>
      <c r="H95" s="25" t="s">
        <v>516</v>
      </c>
      <c r="I95" s="18" t="s">
        <v>42</v>
      </c>
      <c r="J95" s="18" t="s">
        <v>33</v>
      </c>
      <c r="K95" s="25" t="s">
        <v>75</v>
      </c>
      <c r="L95" s="3" t="s">
        <v>521</v>
      </c>
      <c r="M95" s="45" t="s">
        <v>522</v>
      </c>
      <c r="N95" s="49">
        <v>45818</v>
      </c>
      <c r="O95" s="29">
        <v>0</v>
      </c>
      <c r="P95" s="30">
        <f t="shared" si="10"/>
        <v>45818</v>
      </c>
      <c r="Q95" s="31"/>
      <c r="R95" s="31"/>
      <c r="S95" s="24" t="str">
        <f t="shared" si="13"/>
        <v>1099632:00:00</v>
      </c>
      <c r="T95" s="18" t="str">
        <f t="shared" si="11"/>
        <v/>
      </c>
      <c r="U95" s="24" t="str">
        <f t="shared" ca="1" si="12"/>
        <v/>
      </c>
      <c r="V95" s="25" t="s">
        <v>523</v>
      </c>
      <c r="W95" s="25" t="s">
        <v>121</v>
      </c>
      <c r="X95" s="25" t="s">
        <v>112</v>
      </c>
      <c r="Y95" s="25"/>
      <c r="Z95" s="25" t="s">
        <v>78</v>
      </c>
      <c r="AA95" s="25" t="s">
        <v>47</v>
      </c>
      <c r="AB95" s="25"/>
      <c r="AC95" s="25" t="s">
        <v>345</v>
      </c>
    </row>
    <row r="96" spans="1:29">
      <c r="A96" s="18" t="s">
        <v>524</v>
      </c>
      <c r="B96" s="19"/>
      <c r="C96" s="43">
        <v>45818</v>
      </c>
      <c r="D96" s="44">
        <v>45818</v>
      </c>
      <c r="E96" s="22"/>
      <c r="F96" s="23" t="s">
        <v>30</v>
      </c>
      <c r="G96" s="23"/>
      <c r="H96" s="25" t="s">
        <v>525</v>
      </c>
      <c r="I96" s="18" t="s">
        <v>57</v>
      </c>
      <c r="J96" s="18" t="s">
        <v>33</v>
      </c>
      <c r="K96" s="25" t="s">
        <v>75</v>
      </c>
      <c r="L96" s="3" t="s">
        <v>526</v>
      </c>
      <c r="M96" s="45" t="s">
        <v>527</v>
      </c>
      <c r="N96" s="49">
        <v>45820</v>
      </c>
      <c r="O96" s="29">
        <v>0</v>
      </c>
      <c r="P96" s="30">
        <f t="shared" si="10"/>
        <v>45820</v>
      </c>
      <c r="Q96" s="31"/>
      <c r="R96" s="31"/>
      <c r="S96" s="24" t="str">
        <f t="shared" si="13"/>
        <v>1099680:00:00</v>
      </c>
      <c r="T96" s="18" t="str">
        <f t="shared" si="11"/>
        <v/>
      </c>
      <c r="U96" s="24" t="str">
        <f t="shared" ca="1" si="12"/>
        <v/>
      </c>
      <c r="V96" s="25"/>
      <c r="W96" s="25" t="s">
        <v>37</v>
      </c>
      <c r="X96" s="25" t="s">
        <v>528</v>
      </c>
      <c r="Y96" s="25"/>
      <c r="Z96" s="25" t="s">
        <v>529</v>
      </c>
      <c r="AA96" s="25" t="s">
        <v>47</v>
      </c>
      <c r="AB96" s="25"/>
      <c r="AC96" s="25" t="s">
        <v>339</v>
      </c>
    </row>
    <row r="97" spans="1:29">
      <c r="A97" s="18" t="s">
        <v>530</v>
      </c>
      <c r="B97" s="19"/>
      <c r="C97" s="43">
        <v>45819</v>
      </c>
      <c r="D97" s="44">
        <v>45819</v>
      </c>
      <c r="E97" s="22"/>
      <c r="F97" s="23" t="s">
        <v>30</v>
      </c>
      <c r="G97" s="23"/>
      <c r="H97" s="25" t="s">
        <v>531</v>
      </c>
      <c r="I97" s="18" t="s">
        <v>126</v>
      </c>
      <c r="J97" s="18" t="s">
        <v>33</v>
      </c>
      <c r="K97" s="25" t="s">
        <v>58</v>
      </c>
      <c r="L97" s="3" t="s">
        <v>532</v>
      </c>
      <c r="M97" s="45" t="s">
        <v>533</v>
      </c>
      <c r="N97" s="49">
        <v>45826</v>
      </c>
      <c r="O97" s="29">
        <v>0</v>
      </c>
      <c r="P97" s="30">
        <f t="shared" si="10"/>
        <v>45826</v>
      </c>
      <c r="Q97" s="31"/>
      <c r="R97" s="31"/>
      <c r="S97" s="24" t="str">
        <f t="shared" si="13"/>
        <v>1099824:00:00</v>
      </c>
      <c r="T97" s="18" t="str">
        <f t="shared" si="11"/>
        <v/>
      </c>
      <c r="U97" s="24" t="str">
        <f t="shared" ca="1" si="12"/>
        <v/>
      </c>
      <c r="V97" s="25"/>
      <c r="W97" s="25" t="s">
        <v>534</v>
      </c>
      <c r="X97" s="25" t="s">
        <v>535</v>
      </c>
      <c r="Y97" s="25"/>
      <c r="Z97" s="25" t="s">
        <v>536</v>
      </c>
      <c r="AA97" s="25" t="s">
        <v>30</v>
      </c>
      <c r="AB97" s="25"/>
      <c r="AC97" s="25"/>
    </row>
    <row r="98" spans="1:29">
      <c r="A98" s="18" t="s">
        <v>537</v>
      </c>
      <c r="B98" s="19"/>
      <c r="C98" s="43">
        <v>45820</v>
      </c>
      <c r="D98" s="44">
        <v>0</v>
      </c>
      <c r="E98" s="46">
        <f>C98+D98</f>
        <v>45820</v>
      </c>
      <c r="F98" s="46">
        <f>D98+E98</f>
        <v>45820</v>
      </c>
      <c r="G98" s="23"/>
      <c r="H98" s="25" t="s">
        <v>538</v>
      </c>
      <c r="I98" s="18" t="s">
        <v>126</v>
      </c>
      <c r="J98" s="18" t="s">
        <v>33</v>
      </c>
      <c r="K98" s="25" t="s">
        <v>75</v>
      </c>
      <c r="L98" s="3" t="s">
        <v>539</v>
      </c>
      <c r="M98" s="45" t="s">
        <v>540</v>
      </c>
      <c r="N98" s="33">
        <v>45884</v>
      </c>
      <c r="O98" s="34">
        <v>0.4375</v>
      </c>
      <c r="P98" s="30">
        <f t="shared" si="10"/>
        <v>45884.4375</v>
      </c>
      <c r="Q98" s="31">
        <v>45882.625</v>
      </c>
      <c r="R98" s="31"/>
      <c r="S98" s="24" t="str">
        <f t="shared" si="13"/>
        <v>1546:30:00</v>
      </c>
      <c r="T98" s="18" t="str">
        <f t="shared" si="11"/>
        <v>1503:00:00</v>
      </c>
      <c r="U98" s="24" t="str">
        <f t="shared" ca="1" si="12"/>
        <v/>
      </c>
      <c r="V98" s="25" t="s">
        <v>541</v>
      </c>
      <c r="W98" s="25" t="s">
        <v>37</v>
      </c>
      <c r="X98" s="25" t="s">
        <v>542</v>
      </c>
      <c r="Y98" s="25"/>
      <c r="Z98" s="25" t="s">
        <v>543</v>
      </c>
      <c r="AA98" s="25" t="s">
        <v>30</v>
      </c>
      <c r="AB98" s="25"/>
      <c r="AC98" s="25"/>
    </row>
    <row r="99" spans="1:29">
      <c r="A99" s="18" t="s">
        <v>544</v>
      </c>
      <c r="B99" s="19"/>
      <c r="C99" s="43">
        <v>45820</v>
      </c>
      <c r="D99" s="44">
        <v>45820</v>
      </c>
      <c r="E99" s="22"/>
      <c r="F99" s="23" t="s">
        <v>30</v>
      </c>
      <c r="G99" s="23"/>
      <c r="H99" s="25" t="s">
        <v>545</v>
      </c>
      <c r="I99" s="18" t="s">
        <v>42</v>
      </c>
      <c r="J99" s="18" t="s">
        <v>33</v>
      </c>
      <c r="K99" s="25" t="s">
        <v>75</v>
      </c>
      <c r="L99" s="3" t="s">
        <v>546</v>
      </c>
      <c r="M99" s="45" t="s">
        <v>547</v>
      </c>
      <c r="N99" s="49">
        <v>45822</v>
      </c>
      <c r="O99" s="29">
        <v>0</v>
      </c>
      <c r="P99" s="30">
        <f t="shared" si="10"/>
        <v>45822</v>
      </c>
      <c r="Q99" s="31"/>
      <c r="R99" s="31"/>
      <c r="S99" s="24"/>
      <c r="T99" s="18" t="str">
        <f t="shared" si="11"/>
        <v/>
      </c>
      <c r="U99" s="24" t="str">
        <f t="shared" ca="1" si="12"/>
        <v/>
      </c>
      <c r="V99" s="25"/>
      <c r="W99" s="25" t="s">
        <v>37</v>
      </c>
      <c r="X99" s="25" t="s">
        <v>548</v>
      </c>
      <c r="Y99" s="25"/>
      <c r="Z99" s="25" t="s">
        <v>78</v>
      </c>
      <c r="AA99" s="25" t="s">
        <v>47</v>
      </c>
      <c r="AB99" s="25"/>
      <c r="AC99" s="25" t="s">
        <v>345</v>
      </c>
    </row>
    <row r="100" spans="1:29">
      <c r="A100" s="18" t="s">
        <v>549</v>
      </c>
      <c r="B100" s="19"/>
      <c r="C100" s="43">
        <v>45820</v>
      </c>
      <c r="D100" s="44">
        <v>45820</v>
      </c>
      <c r="E100" s="22"/>
      <c r="F100" s="23" t="s">
        <v>30</v>
      </c>
      <c r="G100" s="23"/>
      <c r="H100" s="24" t="s">
        <v>550</v>
      </c>
      <c r="I100" s="18" t="s">
        <v>126</v>
      </c>
      <c r="J100" s="18" t="s">
        <v>33</v>
      </c>
      <c r="K100" s="25" t="s">
        <v>43</v>
      </c>
      <c r="L100" s="26" t="s">
        <v>551</v>
      </c>
      <c r="M100" s="27" t="s">
        <v>552</v>
      </c>
      <c r="N100" s="49">
        <v>45826</v>
      </c>
      <c r="O100" s="29">
        <v>0</v>
      </c>
      <c r="P100" s="30">
        <f t="shared" si="10"/>
        <v>45826</v>
      </c>
      <c r="Q100" s="31"/>
      <c r="R100" s="31"/>
      <c r="S100" s="24"/>
      <c r="T100" s="18" t="str">
        <f t="shared" si="11"/>
        <v/>
      </c>
      <c r="U100" s="24" t="str">
        <f t="shared" ca="1" si="12"/>
        <v/>
      </c>
      <c r="V100" s="25"/>
      <c r="W100" s="25" t="s">
        <v>37</v>
      </c>
      <c r="X100" s="25"/>
      <c r="Y100" s="25"/>
      <c r="Z100" s="25" t="s">
        <v>553</v>
      </c>
      <c r="AA100" s="25" t="s">
        <v>30</v>
      </c>
      <c r="AB100" s="25"/>
      <c r="AC100" s="25"/>
    </row>
    <row r="101" spans="1:29">
      <c r="A101" s="18" t="s">
        <v>554</v>
      </c>
      <c r="B101" s="19"/>
      <c r="C101" s="43">
        <v>45820</v>
      </c>
      <c r="D101" s="44">
        <v>45820</v>
      </c>
      <c r="E101" s="22"/>
      <c r="F101" s="23" t="s">
        <v>30</v>
      </c>
      <c r="G101" s="23"/>
      <c r="H101" s="25" t="s">
        <v>555</v>
      </c>
      <c r="I101" s="18" t="s">
        <v>42</v>
      </c>
      <c r="J101" s="18" t="s">
        <v>33</v>
      </c>
      <c r="K101" s="25" t="s">
        <v>75</v>
      </c>
      <c r="L101" s="58" t="s">
        <v>556</v>
      </c>
      <c r="M101" s="41" t="s">
        <v>557</v>
      </c>
      <c r="N101" s="49">
        <v>45820</v>
      </c>
      <c r="O101" s="29">
        <v>0</v>
      </c>
      <c r="P101" s="30">
        <f t="shared" si="10"/>
        <v>45820</v>
      </c>
      <c r="Q101" s="31"/>
      <c r="R101" s="31"/>
      <c r="S101" s="24"/>
      <c r="T101" s="18" t="str">
        <f t="shared" si="11"/>
        <v/>
      </c>
      <c r="U101" s="24" t="str">
        <f t="shared" ca="1" si="12"/>
        <v/>
      </c>
      <c r="V101" s="25"/>
      <c r="W101" s="25" t="s">
        <v>371</v>
      </c>
      <c r="X101" s="25" t="s">
        <v>112</v>
      </c>
      <c r="Y101" s="25"/>
      <c r="Z101" s="25" t="s">
        <v>519</v>
      </c>
      <c r="AA101" s="25" t="s">
        <v>47</v>
      </c>
      <c r="AB101" s="25"/>
      <c r="AC101" s="25" t="s">
        <v>345</v>
      </c>
    </row>
    <row r="102" spans="1:29">
      <c r="A102" s="18" t="s">
        <v>558</v>
      </c>
      <c r="B102" s="19"/>
      <c r="C102" s="43">
        <v>45821</v>
      </c>
      <c r="D102" s="44">
        <v>45821</v>
      </c>
      <c r="E102" s="22"/>
      <c r="F102" s="23" t="s">
        <v>30</v>
      </c>
      <c r="G102" s="23"/>
      <c r="H102" s="25" t="s">
        <v>559</v>
      </c>
      <c r="I102" s="18" t="s">
        <v>126</v>
      </c>
      <c r="J102" s="18" t="s">
        <v>33</v>
      </c>
      <c r="K102" s="25" t="s">
        <v>415</v>
      </c>
      <c r="L102" s="3" t="s">
        <v>560</v>
      </c>
      <c r="M102" s="45" t="s">
        <v>561</v>
      </c>
      <c r="N102" s="49">
        <v>45832</v>
      </c>
      <c r="O102" s="52">
        <v>0.66666666666666663</v>
      </c>
      <c r="P102" s="30">
        <f t="shared" si="10"/>
        <v>45832.666666666664</v>
      </c>
      <c r="Q102" s="31"/>
      <c r="R102" s="31"/>
      <c r="S102" s="24"/>
      <c r="T102" s="18" t="str">
        <f t="shared" si="11"/>
        <v/>
      </c>
      <c r="U102" s="24" t="str">
        <f t="shared" ca="1" si="12"/>
        <v/>
      </c>
      <c r="V102" s="25"/>
      <c r="W102" s="25" t="s">
        <v>37</v>
      </c>
      <c r="X102" s="25" t="s">
        <v>562</v>
      </c>
      <c r="Y102" s="25"/>
      <c r="Z102" s="25" t="s">
        <v>563</v>
      </c>
      <c r="AA102" s="25" t="s">
        <v>30</v>
      </c>
      <c r="AB102" s="25"/>
      <c r="AC102" s="25"/>
    </row>
    <row r="103" spans="1:29">
      <c r="A103" s="18" t="s">
        <v>564</v>
      </c>
      <c r="B103" s="19"/>
      <c r="C103" s="43">
        <v>45824</v>
      </c>
      <c r="D103" s="44">
        <v>45824</v>
      </c>
      <c r="E103" s="22"/>
      <c r="F103" s="23" t="s">
        <v>30</v>
      </c>
      <c r="G103" s="23"/>
      <c r="H103" s="25" t="s">
        <v>565</v>
      </c>
      <c r="I103" s="18" t="s">
        <v>57</v>
      </c>
      <c r="J103" s="18" t="s">
        <v>33</v>
      </c>
      <c r="K103" s="25" t="s">
        <v>34</v>
      </c>
      <c r="L103" s="3" t="s">
        <v>566</v>
      </c>
      <c r="M103" s="45" t="s">
        <v>567</v>
      </c>
      <c r="N103" s="49">
        <v>45824</v>
      </c>
      <c r="O103" s="29">
        <v>0</v>
      </c>
      <c r="P103" s="30">
        <f t="shared" si="10"/>
        <v>45824</v>
      </c>
      <c r="Q103" s="31"/>
      <c r="R103" s="31"/>
      <c r="S103" s="24"/>
      <c r="T103" s="18" t="str">
        <f t="shared" si="11"/>
        <v/>
      </c>
      <c r="U103" s="24" t="str">
        <f t="shared" ca="1" si="12"/>
        <v/>
      </c>
      <c r="V103" s="25"/>
      <c r="W103" s="25" t="s">
        <v>568</v>
      </c>
      <c r="X103" s="25"/>
      <c r="Y103" s="25"/>
      <c r="Z103" s="25" t="s">
        <v>569</v>
      </c>
      <c r="AA103" s="25" t="s">
        <v>47</v>
      </c>
      <c r="AB103" s="25"/>
      <c r="AC103" s="25" t="s">
        <v>345</v>
      </c>
    </row>
    <row r="104" spans="1:29">
      <c r="A104" s="18" t="s">
        <v>570</v>
      </c>
      <c r="B104" s="19"/>
      <c r="C104" s="43">
        <v>45824</v>
      </c>
      <c r="D104" s="44">
        <v>45824</v>
      </c>
      <c r="E104" s="22"/>
      <c r="F104" s="23" t="s">
        <v>30</v>
      </c>
      <c r="G104" s="23"/>
      <c r="H104" s="25" t="s">
        <v>571</v>
      </c>
      <c r="I104" s="18" t="s">
        <v>57</v>
      </c>
      <c r="J104" s="18" t="s">
        <v>33</v>
      </c>
      <c r="K104" s="25" t="s">
        <v>572</v>
      </c>
      <c r="L104" s="3" t="s">
        <v>573</v>
      </c>
      <c r="M104" s="45" t="s">
        <v>574</v>
      </c>
      <c r="N104" s="49">
        <v>45834</v>
      </c>
      <c r="O104" s="52">
        <v>0.60416666666666663</v>
      </c>
      <c r="P104" s="30">
        <f t="shared" si="10"/>
        <v>45834.604166666664</v>
      </c>
      <c r="Q104" s="31"/>
      <c r="R104" s="31"/>
      <c r="S104" s="24"/>
      <c r="T104" s="18" t="str">
        <f t="shared" si="11"/>
        <v/>
      </c>
      <c r="U104" s="24" t="str">
        <f t="shared" ca="1" si="12"/>
        <v/>
      </c>
      <c r="V104" s="25"/>
      <c r="W104" s="25" t="s">
        <v>575</v>
      </c>
      <c r="X104" s="25" t="s">
        <v>255</v>
      </c>
      <c r="Y104" s="25"/>
      <c r="Z104" s="25" t="s">
        <v>576</v>
      </c>
      <c r="AA104" s="25" t="s">
        <v>47</v>
      </c>
      <c r="AB104" s="25"/>
      <c r="AC104" s="25" t="s">
        <v>339</v>
      </c>
    </row>
    <row r="105" spans="1:29">
      <c r="A105" s="18" t="s">
        <v>577</v>
      </c>
      <c r="B105" s="19"/>
      <c r="C105" s="43">
        <v>45824</v>
      </c>
      <c r="D105" s="44">
        <v>45824</v>
      </c>
      <c r="E105" s="22"/>
      <c r="F105" s="32" t="s">
        <v>30</v>
      </c>
      <c r="G105" s="32"/>
      <c r="H105" s="25" t="s">
        <v>578</v>
      </c>
      <c r="I105" s="18" t="s">
        <v>57</v>
      </c>
      <c r="J105" s="18" t="s">
        <v>33</v>
      </c>
      <c r="K105" s="25" t="s">
        <v>324</v>
      </c>
      <c r="L105" s="3" t="s">
        <v>579</v>
      </c>
      <c r="M105" s="45" t="s">
        <v>580</v>
      </c>
      <c r="N105" s="49">
        <v>45825</v>
      </c>
      <c r="O105" s="29">
        <v>0</v>
      </c>
      <c r="P105" s="30">
        <f t="shared" si="10"/>
        <v>45825</v>
      </c>
      <c r="Q105" s="31"/>
      <c r="R105" s="31"/>
      <c r="S105" s="24"/>
      <c r="T105" s="18" t="str">
        <f t="shared" si="11"/>
        <v/>
      </c>
      <c r="U105" s="24" t="str">
        <f t="shared" ca="1" si="12"/>
        <v/>
      </c>
      <c r="V105" s="25"/>
      <c r="W105" s="25" t="s">
        <v>581</v>
      </c>
      <c r="X105" s="25" t="s">
        <v>582</v>
      </c>
      <c r="Y105" s="25"/>
      <c r="Z105" s="25" t="s">
        <v>583</v>
      </c>
      <c r="AA105" s="25" t="s">
        <v>47</v>
      </c>
      <c r="AB105" s="25"/>
      <c r="AC105" s="25" t="s">
        <v>345</v>
      </c>
    </row>
    <row r="106" spans="1:29">
      <c r="A106" s="18" t="s">
        <v>584</v>
      </c>
      <c r="B106" s="19"/>
      <c r="C106" s="43">
        <v>45824</v>
      </c>
      <c r="D106" s="44">
        <v>45824</v>
      </c>
      <c r="E106" s="22"/>
      <c r="F106" s="23" t="s">
        <v>30</v>
      </c>
      <c r="G106" s="23"/>
      <c r="H106" s="25" t="s">
        <v>585</v>
      </c>
      <c r="I106" s="18" t="s">
        <v>126</v>
      </c>
      <c r="J106" s="18" t="s">
        <v>33</v>
      </c>
      <c r="K106" s="25" t="s">
        <v>43</v>
      </c>
      <c r="L106" s="3" t="s">
        <v>586</v>
      </c>
      <c r="M106" s="45" t="s">
        <v>587</v>
      </c>
      <c r="N106" s="49">
        <v>45835</v>
      </c>
      <c r="O106" s="52">
        <v>0.60416666666666663</v>
      </c>
      <c r="P106" s="30">
        <f t="shared" si="10"/>
        <v>45835.604166666664</v>
      </c>
      <c r="Q106" s="31"/>
      <c r="R106" s="31"/>
      <c r="S106" s="24"/>
      <c r="T106" s="18" t="str">
        <f t="shared" si="11"/>
        <v/>
      </c>
      <c r="U106" s="24" t="str">
        <f t="shared" ca="1" si="12"/>
        <v/>
      </c>
      <c r="V106" s="25"/>
      <c r="W106" s="25" t="s">
        <v>37</v>
      </c>
      <c r="X106" s="25" t="s">
        <v>112</v>
      </c>
      <c r="Y106" s="25"/>
      <c r="Z106" s="25" t="s">
        <v>84</v>
      </c>
      <c r="AA106" s="25" t="s">
        <v>30</v>
      </c>
      <c r="AB106" s="25"/>
      <c r="AC106" s="25"/>
    </row>
    <row r="107" spans="1:29">
      <c r="A107" s="18" t="s">
        <v>588</v>
      </c>
      <c r="B107" s="19"/>
      <c r="C107" s="43">
        <v>45824</v>
      </c>
      <c r="D107" s="44">
        <v>45824</v>
      </c>
      <c r="E107" s="22"/>
      <c r="F107" s="23" t="s">
        <v>30</v>
      </c>
      <c r="G107" s="23"/>
      <c r="H107" s="25" t="s">
        <v>589</v>
      </c>
      <c r="I107" s="18" t="s">
        <v>126</v>
      </c>
      <c r="J107" s="18" t="s">
        <v>33</v>
      </c>
      <c r="K107" s="25" t="s">
        <v>43</v>
      </c>
      <c r="L107" s="3" t="s">
        <v>590</v>
      </c>
      <c r="M107" s="45" t="s">
        <v>591</v>
      </c>
      <c r="N107" s="49">
        <v>45835</v>
      </c>
      <c r="O107" s="52">
        <v>0.60416666666666663</v>
      </c>
      <c r="P107" s="30">
        <f t="shared" si="10"/>
        <v>45835.604166666664</v>
      </c>
      <c r="Q107" s="31"/>
      <c r="R107" s="31"/>
      <c r="S107" s="24"/>
      <c r="T107" s="18" t="str">
        <f t="shared" si="11"/>
        <v/>
      </c>
      <c r="U107" s="24" t="str">
        <f t="shared" ca="1" si="12"/>
        <v/>
      </c>
      <c r="V107" s="25"/>
      <c r="W107" s="25" t="s">
        <v>37</v>
      </c>
      <c r="X107" s="25" t="s">
        <v>592</v>
      </c>
      <c r="Y107" s="25"/>
      <c r="Z107" s="25" t="s">
        <v>84</v>
      </c>
      <c r="AA107" s="25" t="s">
        <v>30</v>
      </c>
      <c r="AB107" s="25"/>
      <c r="AC107" s="25"/>
    </row>
    <row r="108" spans="1:29">
      <c r="A108" s="18" t="s">
        <v>593</v>
      </c>
      <c r="B108" s="19"/>
      <c r="C108" s="43">
        <v>45824</v>
      </c>
      <c r="D108" s="59">
        <v>45824</v>
      </c>
      <c r="E108" s="46"/>
      <c r="F108" s="23" t="s">
        <v>30</v>
      </c>
      <c r="G108" s="23"/>
      <c r="H108" s="25" t="s">
        <v>594</v>
      </c>
      <c r="I108" s="18" t="s">
        <v>126</v>
      </c>
      <c r="J108" s="18" t="s">
        <v>595</v>
      </c>
      <c r="K108" s="25" t="s">
        <v>43</v>
      </c>
      <c r="L108" s="3" t="s">
        <v>596</v>
      </c>
      <c r="M108" s="53" t="s">
        <v>597</v>
      </c>
      <c r="N108" s="60">
        <v>45926</v>
      </c>
      <c r="O108" s="61">
        <f ca="1">IF(J108="Resolved",NOW(),"")</f>
        <v>45938.682500347219</v>
      </c>
      <c r="P108" s="62">
        <v>45926.59652777778</v>
      </c>
      <c r="Q108" s="31">
        <v>45918.75</v>
      </c>
      <c r="R108" s="31"/>
      <c r="S108" s="24"/>
      <c r="T108" s="57"/>
      <c r="U108" s="24" t="str">
        <f ca="1">IF(J108="Resolved","", TODAY()-C108)</f>
        <v/>
      </c>
      <c r="V108" s="25"/>
      <c r="W108" s="25" t="s">
        <v>37</v>
      </c>
      <c r="X108" s="25" t="s">
        <v>598</v>
      </c>
      <c r="Y108" s="25"/>
      <c r="Z108" s="25" t="s">
        <v>84</v>
      </c>
      <c r="AA108" s="25" t="s">
        <v>30</v>
      </c>
      <c r="AB108" s="25"/>
      <c r="AC108" s="25"/>
    </row>
    <row r="109" spans="1:29">
      <c r="A109" s="18" t="s">
        <v>599</v>
      </c>
      <c r="B109" s="19"/>
      <c r="C109" s="43">
        <v>45824</v>
      </c>
      <c r="D109" s="44">
        <v>45824</v>
      </c>
      <c r="E109" s="22"/>
      <c r="F109" s="23" t="s">
        <v>30</v>
      </c>
      <c r="G109" s="23"/>
      <c r="H109" s="25" t="s">
        <v>600</v>
      </c>
      <c r="I109" s="18" t="s">
        <v>57</v>
      </c>
      <c r="J109" s="18" t="s">
        <v>33</v>
      </c>
      <c r="K109" s="25" t="s">
        <v>34</v>
      </c>
      <c r="L109" s="3" t="s">
        <v>601</v>
      </c>
      <c r="M109" s="45" t="s">
        <v>602</v>
      </c>
      <c r="N109" s="49">
        <v>45825</v>
      </c>
      <c r="O109" s="29">
        <v>0</v>
      </c>
      <c r="P109" s="30">
        <f>N109+O109</f>
        <v>45825</v>
      </c>
      <c r="Q109" s="31"/>
      <c r="R109" s="31"/>
      <c r="S109" s="24"/>
      <c r="T109" s="18" t="str">
        <f t="shared" si="11"/>
        <v/>
      </c>
      <c r="U109" s="24" t="str">
        <f ca="1">IF(J109="Closed","", TODAY()-C109)</f>
        <v/>
      </c>
      <c r="V109" s="25" t="s">
        <v>603</v>
      </c>
      <c r="W109" s="25" t="s">
        <v>37</v>
      </c>
      <c r="X109" s="25" t="s">
        <v>604</v>
      </c>
      <c r="Y109" s="25"/>
      <c r="Z109" s="25" t="s">
        <v>605</v>
      </c>
      <c r="AA109" s="35" t="s">
        <v>47</v>
      </c>
      <c r="AB109" s="25"/>
      <c r="AC109" s="25" t="s">
        <v>339</v>
      </c>
    </row>
    <row r="110" spans="1:29">
      <c r="A110" s="18" t="s">
        <v>606</v>
      </c>
      <c r="B110" s="19"/>
      <c r="C110" s="43">
        <v>45824</v>
      </c>
      <c r="D110" s="44">
        <v>45824</v>
      </c>
      <c r="E110" s="22"/>
      <c r="F110" s="23" t="s">
        <v>30</v>
      </c>
      <c r="G110" s="23"/>
      <c r="H110" s="25" t="s">
        <v>607</v>
      </c>
      <c r="I110" s="18" t="s">
        <v>57</v>
      </c>
      <c r="J110" s="18" t="s">
        <v>33</v>
      </c>
      <c r="K110" s="25" t="s">
        <v>75</v>
      </c>
      <c r="L110" s="3" t="s">
        <v>608</v>
      </c>
      <c r="M110" s="45" t="s">
        <v>609</v>
      </c>
      <c r="N110" s="49">
        <v>45824</v>
      </c>
      <c r="O110" s="29">
        <v>0</v>
      </c>
      <c r="P110" s="30">
        <f>N110+O110</f>
        <v>45824</v>
      </c>
      <c r="Q110" s="31"/>
      <c r="R110" s="31"/>
      <c r="S110" s="24"/>
      <c r="T110" s="18" t="str">
        <f t="shared" si="11"/>
        <v/>
      </c>
      <c r="U110" s="24" t="str">
        <f ca="1">IF(J110="Closed","", TODAY()-C110)</f>
        <v/>
      </c>
      <c r="V110" s="25"/>
      <c r="W110" s="25" t="s">
        <v>355</v>
      </c>
      <c r="X110" s="25"/>
      <c r="Y110" s="19" t="s">
        <v>610</v>
      </c>
      <c r="Z110" s="25" t="s">
        <v>611</v>
      </c>
      <c r="AA110" s="25" t="s">
        <v>47</v>
      </c>
      <c r="AB110" s="25"/>
      <c r="AC110" s="25" t="s">
        <v>345</v>
      </c>
    </row>
    <row r="111" spans="1:29">
      <c r="A111" s="18" t="s">
        <v>612</v>
      </c>
      <c r="B111" s="19"/>
      <c r="C111" s="43">
        <v>45825</v>
      </c>
      <c r="D111" s="44">
        <v>45825</v>
      </c>
      <c r="E111" s="22"/>
      <c r="F111" s="63">
        <v>45824</v>
      </c>
      <c r="G111" s="63"/>
      <c r="H111" s="25" t="s">
        <v>613</v>
      </c>
      <c r="I111" s="18" t="s">
        <v>42</v>
      </c>
      <c r="J111" s="18" t="s">
        <v>33</v>
      </c>
      <c r="K111" s="25" t="s">
        <v>75</v>
      </c>
      <c r="L111" s="3" t="s">
        <v>614</v>
      </c>
      <c r="M111" s="45" t="s">
        <v>615</v>
      </c>
      <c r="N111" s="49">
        <v>45825</v>
      </c>
      <c r="O111" s="29">
        <v>0</v>
      </c>
      <c r="P111" s="30">
        <f>N111+O111</f>
        <v>45825</v>
      </c>
      <c r="Q111" s="31"/>
      <c r="R111" s="31"/>
      <c r="S111" s="24"/>
      <c r="T111" s="18" t="str">
        <f t="shared" si="11"/>
        <v/>
      </c>
      <c r="U111" s="24" t="str">
        <f ca="1">IF(J111="Closed","", TODAY()-C111)</f>
        <v/>
      </c>
      <c r="V111" s="25"/>
      <c r="W111" s="25" t="s">
        <v>37</v>
      </c>
      <c r="X111" s="25"/>
      <c r="Y111" s="19" t="s">
        <v>610</v>
      </c>
      <c r="Z111" s="25" t="s">
        <v>616</v>
      </c>
      <c r="AA111" s="25" t="s">
        <v>47</v>
      </c>
      <c r="AB111" s="25"/>
      <c r="AC111" s="25" t="s">
        <v>345</v>
      </c>
    </row>
    <row r="112" spans="1:29">
      <c r="A112" s="18" t="s">
        <v>617</v>
      </c>
      <c r="B112" s="19"/>
      <c r="C112" s="43">
        <v>45825</v>
      </c>
      <c r="D112" s="44">
        <v>45825</v>
      </c>
      <c r="E112" s="22"/>
      <c r="F112" s="23" t="s">
        <v>30</v>
      </c>
      <c r="G112" s="23"/>
      <c r="H112" s="25" t="s">
        <v>618</v>
      </c>
      <c r="I112" s="18" t="s">
        <v>32</v>
      </c>
      <c r="J112" s="18" t="s">
        <v>33</v>
      </c>
      <c r="K112" s="25" t="s">
        <v>619</v>
      </c>
      <c r="L112" s="3" t="s">
        <v>620</v>
      </c>
      <c r="M112" s="38" t="s">
        <v>621</v>
      </c>
      <c r="N112" s="49">
        <v>45826</v>
      </c>
      <c r="O112" s="29">
        <v>0</v>
      </c>
      <c r="P112" s="30">
        <f>N112+O112</f>
        <v>45826</v>
      </c>
      <c r="Q112" s="31"/>
      <c r="R112" s="31"/>
      <c r="S112" s="24"/>
      <c r="T112" s="18" t="str">
        <f t="shared" si="11"/>
        <v/>
      </c>
      <c r="U112" s="24" t="str">
        <f ca="1">IF(J112="Closed","", TODAY()-C112)</f>
        <v/>
      </c>
      <c r="V112" s="25"/>
      <c r="W112" s="25" t="s">
        <v>622</v>
      </c>
      <c r="X112" s="25" t="s">
        <v>623</v>
      </c>
      <c r="Y112" s="25"/>
      <c r="Z112" s="25" t="s">
        <v>519</v>
      </c>
      <c r="AA112" s="25" t="s">
        <v>30</v>
      </c>
      <c r="AB112" s="25"/>
      <c r="AC112" s="25"/>
    </row>
    <row r="113" spans="1:29">
      <c r="A113" s="18" t="s">
        <v>624</v>
      </c>
      <c r="B113" s="19"/>
      <c r="C113" s="43">
        <v>45825</v>
      </c>
      <c r="D113" s="44">
        <v>45825</v>
      </c>
      <c r="E113" s="22"/>
      <c r="F113" s="23" t="s">
        <v>30</v>
      </c>
      <c r="G113" s="23"/>
      <c r="H113" s="25" t="s">
        <v>625</v>
      </c>
      <c r="I113" s="18" t="s">
        <v>57</v>
      </c>
      <c r="J113" s="18" t="s">
        <v>33</v>
      </c>
      <c r="K113" s="25" t="s">
        <v>43</v>
      </c>
      <c r="L113" s="3" t="s">
        <v>626</v>
      </c>
      <c r="M113" s="38" t="s">
        <v>627</v>
      </c>
      <c r="N113" s="49">
        <v>45825</v>
      </c>
      <c r="O113" s="29">
        <v>0</v>
      </c>
      <c r="P113" s="30">
        <f>N113+O113</f>
        <v>45825</v>
      </c>
      <c r="Q113" s="31"/>
      <c r="R113" s="31"/>
      <c r="S113" s="24"/>
      <c r="T113" s="18" t="str">
        <f t="shared" si="11"/>
        <v/>
      </c>
      <c r="U113" s="24" t="str">
        <f ca="1">IF(J113="Closed","", TODAY()-C113)</f>
        <v/>
      </c>
      <c r="V113" s="25"/>
      <c r="W113" s="25" t="s">
        <v>371</v>
      </c>
      <c r="X113" s="25"/>
      <c r="Y113" s="19" t="s">
        <v>610</v>
      </c>
      <c r="Z113" s="25" t="s">
        <v>401</v>
      </c>
      <c r="AA113" s="25" t="s">
        <v>47</v>
      </c>
      <c r="AB113" s="25"/>
      <c r="AC113" s="25" t="s">
        <v>345</v>
      </c>
    </row>
    <row r="114" spans="1:29">
      <c r="A114" s="18" t="s">
        <v>628</v>
      </c>
      <c r="B114" s="19"/>
      <c r="C114" s="43">
        <v>45826</v>
      </c>
      <c r="D114" s="44">
        <v>45826</v>
      </c>
      <c r="E114" s="22"/>
      <c r="F114" s="63">
        <v>45825</v>
      </c>
      <c r="G114" s="63"/>
      <c r="H114" s="25" t="s">
        <v>629</v>
      </c>
      <c r="I114" s="18" t="s">
        <v>126</v>
      </c>
      <c r="J114" s="18" t="s">
        <v>410</v>
      </c>
      <c r="K114" s="25" t="s">
        <v>34</v>
      </c>
      <c r="L114" s="3" t="s">
        <v>630</v>
      </c>
      <c r="M114" s="38" t="s">
        <v>631</v>
      </c>
      <c r="N114" s="33"/>
      <c r="O114" s="64"/>
      <c r="P114" s="31"/>
      <c r="Q114" s="31"/>
      <c r="R114" s="31"/>
      <c r="S114" s="24"/>
      <c r="T114" s="18" t="str">
        <f>TEXT(IF(OR(E114="", Q114=""), "", Q114 - E114), "[hh]:mm:ss")</f>
        <v/>
      </c>
      <c r="U114" s="24"/>
      <c r="V114" s="25"/>
      <c r="W114" s="25" t="s">
        <v>37</v>
      </c>
      <c r="X114" s="25"/>
      <c r="Y114" s="25"/>
      <c r="Z114" s="25" t="s">
        <v>39</v>
      </c>
      <c r="AA114" s="25" t="s">
        <v>30</v>
      </c>
      <c r="AB114" s="25"/>
      <c r="AC114" s="25"/>
    </row>
    <row r="115" spans="1:29">
      <c r="A115" s="18" t="s">
        <v>632</v>
      </c>
      <c r="B115" s="19"/>
      <c r="C115" s="43">
        <v>45826</v>
      </c>
      <c r="D115" s="44">
        <v>45826</v>
      </c>
      <c r="E115" s="22"/>
      <c r="F115" s="23" t="s">
        <v>30</v>
      </c>
      <c r="G115" s="23"/>
      <c r="H115" s="25" t="s">
        <v>633</v>
      </c>
      <c r="I115" s="18" t="s">
        <v>32</v>
      </c>
      <c r="J115" s="18" t="s">
        <v>33</v>
      </c>
      <c r="K115" s="25" t="s">
        <v>34</v>
      </c>
      <c r="L115" s="3" t="s">
        <v>634</v>
      </c>
      <c r="M115" s="38" t="s">
        <v>635</v>
      </c>
      <c r="N115" s="49">
        <v>45826</v>
      </c>
      <c r="O115" s="29">
        <v>0</v>
      </c>
      <c r="P115" s="30">
        <f>N115+O115</f>
        <v>45826</v>
      </c>
      <c r="Q115" s="31"/>
      <c r="R115" s="31"/>
      <c r="S115" s="24"/>
      <c r="T115" s="18" t="str">
        <f>TEXT(IF(OR(F115="", Q115=""), "", Q115 - F115), "[hh]:mm:ss")</f>
        <v/>
      </c>
      <c r="U115" s="24" t="str">
        <f ca="1">IF(J115="Closed","", TODAY()-C115)</f>
        <v/>
      </c>
      <c r="V115" s="25" t="s">
        <v>636</v>
      </c>
      <c r="W115" s="25" t="s">
        <v>37</v>
      </c>
      <c r="X115" s="25" t="s">
        <v>112</v>
      </c>
      <c r="Y115" s="19" t="s">
        <v>610</v>
      </c>
      <c r="Z115" s="25" t="s">
        <v>344</v>
      </c>
      <c r="AA115" s="25" t="s">
        <v>30</v>
      </c>
      <c r="AB115" s="25"/>
      <c r="AC115" s="25"/>
    </row>
    <row r="116" spans="1:29">
      <c r="A116" s="18" t="s">
        <v>637</v>
      </c>
      <c r="B116" s="19"/>
      <c r="C116" s="43">
        <v>45826</v>
      </c>
      <c r="D116" s="44">
        <v>45826</v>
      </c>
      <c r="E116" s="22"/>
      <c r="F116" s="23" t="s">
        <v>30</v>
      </c>
      <c r="G116" s="23"/>
      <c r="H116" s="25" t="s">
        <v>638</v>
      </c>
      <c r="I116" s="18" t="s">
        <v>126</v>
      </c>
      <c r="J116" s="18" t="s">
        <v>33</v>
      </c>
      <c r="K116" s="25" t="s">
        <v>75</v>
      </c>
      <c r="L116" s="3" t="s">
        <v>639</v>
      </c>
      <c r="M116" s="38" t="s">
        <v>640</v>
      </c>
      <c r="N116" s="49">
        <v>45826</v>
      </c>
      <c r="O116" s="29">
        <v>0</v>
      </c>
      <c r="P116" s="30">
        <f>N116+O116</f>
        <v>45826</v>
      </c>
      <c r="Q116" s="31"/>
      <c r="R116" s="31"/>
      <c r="S116" s="24"/>
      <c r="T116" s="18" t="str">
        <f>TEXT(IF(OR(F116="", Q116=""), "", Q116 - F116), "[hh]:mm:ss")</f>
        <v/>
      </c>
      <c r="U116" s="24" t="str">
        <f ca="1">IF(J116="Closed","", TODAY()-C116)</f>
        <v/>
      </c>
      <c r="V116" s="25"/>
      <c r="W116" s="25" t="s">
        <v>355</v>
      </c>
      <c r="X116" s="25" t="s">
        <v>641</v>
      </c>
      <c r="Y116" s="25"/>
      <c r="Z116" s="25" t="s">
        <v>519</v>
      </c>
      <c r="AA116" s="25" t="s">
        <v>30</v>
      </c>
      <c r="AB116" s="25"/>
      <c r="AC116" s="25"/>
    </row>
    <row r="117" spans="1:29">
      <c r="A117" s="18" t="s">
        <v>642</v>
      </c>
      <c r="B117" s="19"/>
      <c r="C117" s="43">
        <v>45827</v>
      </c>
      <c r="D117" s="44">
        <v>0.45833333333333331</v>
      </c>
      <c r="E117" s="65">
        <f t="shared" ref="E117:E155" si="14">C117+D117</f>
        <v>45827.458333333336</v>
      </c>
      <c r="F117" s="66">
        <v>45826.958333333336</v>
      </c>
      <c r="G117" s="66"/>
      <c r="H117" s="25" t="s">
        <v>643</v>
      </c>
      <c r="I117" s="18" t="s">
        <v>57</v>
      </c>
      <c r="J117" s="18" t="s">
        <v>33</v>
      </c>
      <c r="K117" s="25" t="s">
        <v>58</v>
      </c>
      <c r="L117" s="3" t="s">
        <v>644</v>
      </c>
      <c r="M117" s="38" t="s">
        <v>645</v>
      </c>
      <c r="N117" s="49">
        <v>45827</v>
      </c>
      <c r="O117" s="52">
        <v>0.63541666666666663</v>
      </c>
      <c r="P117" s="31">
        <f>N117+O117</f>
        <v>45827.635416666664</v>
      </c>
      <c r="Q117" s="31"/>
      <c r="R117" s="31"/>
      <c r="S117" s="24" t="str">
        <f>TEXT(P117-E117,"[hh]:mm:ss")</f>
        <v>04:15:00</v>
      </c>
      <c r="T117" s="18" t="str">
        <f>TEXT(IF(OR(F117="", Q117=""), "", Q117 - F117), "[hh]:mm:ss")</f>
        <v/>
      </c>
      <c r="U117" s="24" t="str">
        <f ca="1">IF(J117="Closed","", TODAY()-C117)</f>
        <v/>
      </c>
      <c r="V117" s="25" t="s">
        <v>646</v>
      </c>
      <c r="W117" s="25" t="s">
        <v>121</v>
      </c>
      <c r="X117" s="25"/>
      <c r="Y117" s="19" t="s">
        <v>610</v>
      </c>
      <c r="Z117" s="25" t="s">
        <v>647</v>
      </c>
      <c r="AA117" s="25" t="s">
        <v>47</v>
      </c>
      <c r="AB117" s="25"/>
      <c r="AC117" s="25" t="s">
        <v>345</v>
      </c>
    </row>
    <row r="118" spans="1:29">
      <c r="A118" s="18" t="s">
        <v>648</v>
      </c>
      <c r="B118" s="19"/>
      <c r="C118" s="43">
        <v>45827</v>
      </c>
      <c r="D118" s="44">
        <v>0.49722222222222223</v>
      </c>
      <c r="E118" s="65">
        <f t="shared" si="14"/>
        <v>45827.49722222222</v>
      </c>
      <c r="F118" s="67">
        <v>45826</v>
      </c>
      <c r="G118" s="67"/>
      <c r="H118" s="25" t="s">
        <v>649</v>
      </c>
      <c r="I118" s="18" t="s">
        <v>42</v>
      </c>
      <c r="J118" s="18" t="s">
        <v>33</v>
      </c>
      <c r="K118" s="25" t="s">
        <v>58</v>
      </c>
      <c r="L118" s="3" t="s">
        <v>650</v>
      </c>
      <c r="M118" s="38" t="s">
        <v>651</v>
      </c>
      <c r="N118" s="49">
        <v>45827</v>
      </c>
      <c r="O118" s="52">
        <v>0.625</v>
      </c>
      <c r="P118" s="31">
        <f>N118+O118</f>
        <v>45827.625</v>
      </c>
      <c r="Q118" s="31"/>
      <c r="R118" s="31"/>
      <c r="S118" s="24" t="str">
        <f>TEXT(P118-E118,"[hh]:mm:ss")</f>
        <v>03:04:00</v>
      </c>
      <c r="T118" s="18" t="str">
        <f>TEXT(IF(OR(F118="", Q118=""), "", Q118 - F118), "[hh]:mm:ss")</f>
        <v/>
      </c>
      <c r="U118" s="24" t="str">
        <f ca="1">IF(J118="Closed","", TODAY()-C118)</f>
        <v/>
      </c>
      <c r="V118" s="25" t="s">
        <v>646</v>
      </c>
      <c r="W118" s="25" t="s">
        <v>121</v>
      </c>
      <c r="X118" s="25"/>
      <c r="Y118" s="19" t="s">
        <v>610</v>
      </c>
      <c r="Z118" s="25" t="s">
        <v>652</v>
      </c>
      <c r="AA118" s="25" t="s">
        <v>47</v>
      </c>
      <c r="AB118" s="25"/>
      <c r="AC118" s="25" t="s">
        <v>345</v>
      </c>
    </row>
    <row r="119" spans="1:29">
      <c r="A119" s="18" t="s">
        <v>653</v>
      </c>
      <c r="B119" s="19"/>
      <c r="C119" s="43">
        <v>45827</v>
      </c>
      <c r="D119" s="44">
        <v>0.51875000000000004</v>
      </c>
      <c r="E119" s="65">
        <f t="shared" si="14"/>
        <v>45827.518750000003</v>
      </c>
      <c r="F119" s="66">
        <v>45826</v>
      </c>
      <c r="G119" s="66"/>
      <c r="H119" s="25" t="s">
        <v>654</v>
      </c>
      <c r="I119" s="18" t="s">
        <v>126</v>
      </c>
      <c r="J119" s="18" t="s">
        <v>410</v>
      </c>
      <c r="K119" s="25" t="s">
        <v>43</v>
      </c>
      <c r="L119" s="3" t="s">
        <v>655</v>
      </c>
      <c r="M119" s="38" t="s">
        <v>656</v>
      </c>
      <c r="N119" s="49">
        <v>45827</v>
      </c>
      <c r="O119" s="52"/>
      <c r="P119" s="31"/>
      <c r="Q119" s="31"/>
      <c r="R119" s="31"/>
      <c r="S119" s="24"/>
      <c r="T119" s="18" t="str">
        <f>TEXT(IF(OR(E119="", Q119=""), "", Q119 - E119), "[hh]:mm:ss")</f>
        <v/>
      </c>
      <c r="U119" s="24"/>
      <c r="V119" s="25"/>
      <c r="W119" s="25" t="s">
        <v>410</v>
      </c>
      <c r="X119" s="25"/>
      <c r="Y119" s="19" t="s">
        <v>657</v>
      </c>
      <c r="Z119" s="25" t="s">
        <v>78</v>
      </c>
      <c r="AA119" s="25" t="s">
        <v>30</v>
      </c>
      <c r="AB119" s="25"/>
      <c r="AC119" s="25"/>
    </row>
    <row r="120" spans="1:29">
      <c r="A120" s="18" t="s">
        <v>658</v>
      </c>
      <c r="B120" s="19"/>
      <c r="C120" s="43">
        <v>45827</v>
      </c>
      <c r="D120" s="44">
        <v>0.5625</v>
      </c>
      <c r="E120" s="65">
        <f t="shared" si="14"/>
        <v>45827.5625</v>
      </c>
      <c r="F120" s="67">
        <v>45824</v>
      </c>
      <c r="G120" s="67"/>
      <c r="H120" s="25" t="s">
        <v>659</v>
      </c>
      <c r="I120" s="18" t="s">
        <v>57</v>
      </c>
      <c r="J120" s="18" t="s">
        <v>33</v>
      </c>
      <c r="K120" s="25" t="s">
        <v>619</v>
      </c>
      <c r="L120" s="3" t="s">
        <v>660</v>
      </c>
      <c r="M120" s="38" t="s">
        <v>661</v>
      </c>
      <c r="N120" s="49">
        <v>45833</v>
      </c>
      <c r="O120" s="52">
        <v>0.4861111111111111</v>
      </c>
      <c r="P120" s="31">
        <f t="shared" ref="P120:P146" si="15">N120+O120</f>
        <v>45833.486111111109</v>
      </c>
      <c r="Q120" s="31"/>
      <c r="R120" s="31"/>
      <c r="S120" s="24" t="str">
        <f t="shared" ref="S120:S146" si="16">TEXT(P120-E120,"[hh]:mm:ss")</f>
        <v>142:10:00</v>
      </c>
      <c r="T120" s="18" t="str">
        <f t="shared" ref="T120:T146" si="17">TEXT(IF(OR(F120="", Q120=""), "", Q120 - F120), "[hh]:mm:ss")</f>
        <v/>
      </c>
      <c r="U120" s="24" t="str">
        <f t="shared" ref="U120:U146" ca="1" si="18">IF(J120="Closed","", TODAY()-C120)</f>
        <v/>
      </c>
      <c r="V120" s="25"/>
      <c r="W120" s="25" t="s">
        <v>37</v>
      </c>
      <c r="X120" s="25" t="s">
        <v>662</v>
      </c>
      <c r="Y120" s="19"/>
      <c r="Z120" s="25" t="s">
        <v>663</v>
      </c>
      <c r="AA120" s="25" t="s">
        <v>47</v>
      </c>
      <c r="AB120" s="25"/>
      <c r="AC120" s="25" t="s">
        <v>339</v>
      </c>
    </row>
    <row r="121" spans="1:29">
      <c r="A121" s="18" t="s">
        <v>664</v>
      </c>
      <c r="B121" s="19"/>
      <c r="C121" s="43">
        <v>45827</v>
      </c>
      <c r="D121" s="44">
        <v>0.58333333333333337</v>
      </c>
      <c r="E121" s="65">
        <f t="shared" si="14"/>
        <v>45827.583333333336</v>
      </c>
      <c r="F121" s="66">
        <v>45827</v>
      </c>
      <c r="G121" s="66"/>
      <c r="H121" s="25" t="s">
        <v>665</v>
      </c>
      <c r="I121" s="18" t="s">
        <v>32</v>
      </c>
      <c r="J121" s="18" t="s">
        <v>33</v>
      </c>
      <c r="K121" s="25" t="s">
        <v>58</v>
      </c>
      <c r="L121" s="3" t="s">
        <v>666</v>
      </c>
      <c r="M121" s="38" t="s">
        <v>667</v>
      </c>
      <c r="N121" s="49">
        <v>45827</v>
      </c>
      <c r="O121" s="52">
        <v>0.76041666666666663</v>
      </c>
      <c r="P121" s="31">
        <f t="shared" si="15"/>
        <v>45827.760416666664</v>
      </c>
      <c r="Q121" s="31"/>
      <c r="R121" s="31"/>
      <c r="S121" s="24" t="str">
        <f t="shared" si="16"/>
        <v>04:15:00</v>
      </c>
      <c r="T121" s="18" t="str">
        <f t="shared" si="17"/>
        <v/>
      </c>
      <c r="U121" s="24" t="str">
        <f t="shared" ca="1" si="18"/>
        <v/>
      </c>
      <c r="V121" s="52" t="s">
        <v>646</v>
      </c>
      <c r="W121" s="25" t="s">
        <v>121</v>
      </c>
      <c r="X121" s="25"/>
      <c r="Y121" s="19"/>
      <c r="Z121" s="25" t="s">
        <v>668</v>
      </c>
      <c r="AA121" s="25" t="s">
        <v>30</v>
      </c>
      <c r="AB121" s="25"/>
      <c r="AC121" s="25"/>
    </row>
    <row r="122" spans="1:29">
      <c r="A122" s="18" t="s">
        <v>669</v>
      </c>
      <c r="B122" s="19"/>
      <c r="C122" s="43">
        <v>45827</v>
      </c>
      <c r="D122" s="44">
        <v>0.62361111111111112</v>
      </c>
      <c r="E122" s="65">
        <f t="shared" si="14"/>
        <v>45827.623611111114</v>
      </c>
      <c r="F122" s="67">
        <v>45827</v>
      </c>
      <c r="G122" s="67"/>
      <c r="H122" s="25" t="s">
        <v>670</v>
      </c>
      <c r="I122" s="18" t="s">
        <v>32</v>
      </c>
      <c r="J122" s="18" t="s">
        <v>33</v>
      </c>
      <c r="K122" s="25" t="s">
        <v>58</v>
      </c>
      <c r="L122" s="3" t="s">
        <v>671</v>
      </c>
      <c r="M122" s="38" t="s">
        <v>672</v>
      </c>
      <c r="N122" s="49">
        <v>45827</v>
      </c>
      <c r="O122" s="52">
        <v>0.6645833333333333</v>
      </c>
      <c r="P122" s="31">
        <f t="shared" si="15"/>
        <v>45827.664583333331</v>
      </c>
      <c r="Q122" s="31"/>
      <c r="R122" s="31"/>
      <c r="S122" s="24" t="str">
        <f t="shared" si="16"/>
        <v>00:59:00</v>
      </c>
      <c r="T122" s="18" t="str">
        <f t="shared" si="17"/>
        <v/>
      </c>
      <c r="U122" s="24" t="str">
        <f t="shared" ca="1" si="18"/>
        <v/>
      </c>
      <c r="V122" s="52" t="s">
        <v>646</v>
      </c>
      <c r="W122" s="25" t="s">
        <v>121</v>
      </c>
      <c r="X122" s="25"/>
      <c r="Y122" s="19"/>
      <c r="Z122" s="25" t="s">
        <v>673</v>
      </c>
      <c r="AA122" s="25" t="s">
        <v>30</v>
      </c>
      <c r="AB122" s="25"/>
      <c r="AC122" s="25"/>
    </row>
    <row r="123" spans="1:29">
      <c r="A123" s="18" t="s">
        <v>674</v>
      </c>
      <c r="B123" s="19"/>
      <c r="C123" s="43">
        <v>45827</v>
      </c>
      <c r="D123" s="44">
        <v>0.63888888888888884</v>
      </c>
      <c r="E123" s="65">
        <f t="shared" si="14"/>
        <v>45827.638888888891</v>
      </c>
      <c r="F123" s="66">
        <v>45827</v>
      </c>
      <c r="G123" s="66"/>
      <c r="H123" s="19" t="s">
        <v>675</v>
      </c>
      <c r="I123" s="18" t="s">
        <v>126</v>
      </c>
      <c r="J123" s="18" t="s">
        <v>33</v>
      </c>
      <c r="K123" s="25" t="s">
        <v>415</v>
      </c>
      <c r="L123" s="3" t="s">
        <v>676</v>
      </c>
      <c r="M123" s="38" t="s">
        <v>677</v>
      </c>
      <c r="N123" s="33">
        <v>45838</v>
      </c>
      <c r="O123" s="34">
        <v>0.44791666666666669</v>
      </c>
      <c r="P123" s="31">
        <f t="shared" si="15"/>
        <v>45838.447916666664</v>
      </c>
      <c r="Q123" s="31"/>
      <c r="R123" s="31"/>
      <c r="S123" s="24" t="str">
        <f t="shared" si="16"/>
        <v>259:25:00</v>
      </c>
      <c r="T123" s="18" t="str">
        <f t="shared" si="17"/>
        <v/>
      </c>
      <c r="U123" s="24" t="str">
        <f t="shared" ca="1" si="18"/>
        <v/>
      </c>
      <c r="V123" s="25"/>
      <c r="W123" s="25" t="s">
        <v>678</v>
      </c>
      <c r="X123" s="25"/>
      <c r="Y123" s="19"/>
      <c r="Z123" s="25" t="s">
        <v>679</v>
      </c>
      <c r="AA123" s="25" t="s">
        <v>30</v>
      </c>
      <c r="AB123" s="25"/>
      <c r="AC123" s="25"/>
    </row>
    <row r="124" spans="1:29">
      <c r="A124" s="18" t="s">
        <v>680</v>
      </c>
      <c r="B124" s="19"/>
      <c r="C124" s="43">
        <v>45827</v>
      </c>
      <c r="D124" s="44">
        <v>0.64583333333333337</v>
      </c>
      <c r="E124" s="65">
        <f t="shared" si="14"/>
        <v>45827.645833333336</v>
      </c>
      <c r="F124" s="67">
        <v>45827</v>
      </c>
      <c r="G124" s="67"/>
      <c r="H124" s="25" t="s">
        <v>681</v>
      </c>
      <c r="I124" s="18" t="s">
        <v>32</v>
      </c>
      <c r="J124" s="18" t="s">
        <v>33</v>
      </c>
      <c r="K124" s="25" t="s">
        <v>572</v>
      </c>
      <c r="L124" s="3" t="s">
        <v>682</v>
      </c>
      <c r="M124" s="38" t="s">
        <v>683</v>
      </c>
      <c r="N124" s="49">
        <v>45827</v>
      </c>
      <c r="O124" s="52">
        <v>0.65625</v>
      </c>
      <c r="P124" s="31">
        <f t="shared" si="15"/>
        <v>45827.65625</v>
      </c>
      <c r="Q124" s="31"/>
      <c r="R124" s="31"/>
      <c r="S124" s="24" t="str">
        <f t="shared" si="16"/>
        <v>00:15:00</v>
      </c>
      <c r="T124" s="18" t="str">
        <f t="shared" si="17"/>
        <v/>
      </c>
      <c r="U124" s="24" t="str">
        <f t="shared" ca="1" si="18"/>
        <v/>
      </c>
      <c r="V124" s="52" t="s">
        <v>646</v>
      </c>
      <c r="W124" s="25" t="s">
        <v>121</v>
      </c>
      <c r="X124" s="25"/>
      <c r="Y124" s="19"/>
      <c r="Z124" s="25" t="s">
        <v>684</v>
      </c>
      <c r="AA124" s="25" t="s">
        <v>30</v>
      </c>
      <c r="AB124" s="25"/>
      <c r="AC124" s="25"/>
    </row>
    <row r="125" spans="1:29">
      <c r="A125" s="18" t="s">
        <v>685</v>
      </c>
      <c r="B125" s="19"/>
      <c r="C125" s="43">
        <v>45827</v>
      </c>
      <c r="D125" s="44">
        <v>0.6875</v>
      </c>
      <c r="E125" s="65">
        <f t="shared" si="14"/>
        <v>45827.6875</v>
      </c>
      <c r="F125" s="66">
        <v>45827</v>
      </c>
      <c r="G125" s="66"/>
      <c r="H125" s="25" t="s">
        <v>686</v>
      </c>
      <c r="I125" s="18" t="s">
        <v>32</v>
      </c>
      <c r="J125" s="18" t="s">
        <v>33</v>
      </c>
      <c r="K125" s="25" t="s">
        <v>619</v>
      </c>
      <c r="L125" s="3" t="s">
        <v>687</v>
      </c>
      <c r="M125" s="38" t="s">
        <v>688</v>
      </c>
      <c r="N125" s="49">
        <v>45834</v>
      </c>
      <c r="O125" s="52">
        <v>0.65277777777777779</v>
      </c>
      <c r="P125" s="31">
        <f t="shared" si="15"/>
        <v>45834.652777777781</v>
      </c>
      <c r="Q125" s="31"/>
      <c r="R125" s="31"/>
      <c r="S125" s="24" t="str">
        <f t="shared" si="16"/>
        <v>167:10:00</v>
      </c>
      <c r="T125" s="18" t="str">
        <f t="shared" si="17"/>
        <v/>
      </c>
      <c r="U125" s="24" t="str">
        <f t="shared" ca="1" si="18"/>
        <v/>
      </c>
      <c r="V125" s="52" t="s">
        <v>646</v>
      </c>
      <c r="W125" s="25" t="s">
        <v>121</v>
      </c>
      <c r="X125" s="25"/>
      <c r="Y125" s="19"/>
      <c r="Z125" s="25" t="s">
        <v>689</v>
      </c>
      <c r="AA125" s="25" t="s">
        <v>30</v>
      </c>
      <c r="AB125" s="25"/>
      <c r="AC125" s="25"/>
    </row>
    <row r="126" spans="1:29">
      <c r="A126" s="18" t="s">
        <v>690</v>
      </c>
      <c r="B126" s="19"/>
      <c r="C126" s="43">
        <v>45828</v>
      </c>
      <c r="D126" s="44">
        <v>0.44444444444444442</v>
      </c>
      <c r="E126" s="65">
        <f t="shared" si="14"/>
        <v>45828.444444444445</v>
      </c>
      <c r="F126" s="67">
        <v>45827</v>
      </c>
      <c r="G126" s="67"/>
      <c r="H126" s="25" t="s">
        <v>691</v>
      </c>
      <c r="I126" s="18" t="s">
        <v>32</v>
      </c>
      <c r="J126" s="18" t="s">
        <v>33</v>
      </c>
      <c r="K126" s="25" t="s">
        <v>58</v>
      </c>
      <c r="L126" s="3" t="s">
        <v>692</v>
      </c>
      <c r="M126" s="38" t="s">
        <v>693</v>
      </c>
      <c r="N126" s="33">
        <v>45842</v>
      </c>
      <c r="O126" s="34">
        <v>0.71875</v>
      </c>
      <c r="P126" s="31">
        <f t="shared" si="15"/>
        <v>45842.71875</v>
      </c>
      <c r="Q126" s="31"/>
      <c r="R126" s="31"/>
      <c r="S126" s="24" t="str">
        <f t="shared" si="16"/>
        <v>342:35:00</v>
      </c>
      <c r="T126" s="18" t="str">
        <f t="shared" si="17"/>
        <v/>
      </c>
      <c r="U126" s="24" t="str">
        <f t="shared" ca="1" si="18"/>
        <v/>
      </c>
      <c r="V126" s="52" t="s">
        <v>646</v>
      </c>
      <c r="W126" s="25" t="s">
        <v>121</v>
      </c>
      <c r="X126" s="25"/>
      <c r="Y126" s="19"/>
      <c r="Z126" s="25" t="s">
        <v>694</v>
      </c>
      <c r="AA126" s="25" t="s">
        <v>30</v>
      </c>
      <c r="AB126" s="25"/>
      <c r="AC126" s="25"/>
    </row>
    <row r="127" spans="1:29">
      <c r="A127" s="18" t="s">
        <v>695</v>
      </c>
      <c r="B127" s="19"/>
      <c r="C127" s="43">
        <v>45830</v>
      </c>
      <c r="D127" s="44">
        <v>0.31597222222222221</v>
      </c>
      <c r="E127" s="65">
        <f t="shared" si="14"/>
        <v>45830.315972222219</v>
      </c>
      <c r="F127" s="68">
        <v>45830.315972222219</v>
      </c>
      <c r="G127" s="68"/>
      <c r="H127" s="25" t="s">
        <v>696</v>
      </c>
      <c r="I127" s="18" t="s">
        <v>57</v>
      </c>
      <c r="J127" s="18" t="s">
        <v>33</v>
      </c>
      <c r="K127" s="25" t="s">
        <v>34</v>
      </c>
      <c r="L127" s="42" t="s">
        <v>697</v>
      </c>
      <c r="M127" s="38" t="s">
        <v>698</v>
      </c>
      <c r="N127" s="49">
        <v>45830</v>
      </c>
      <c r="O127" s="52">
        <v>0.35138888888888886</v>
      </c>
      <c r="P127" s="31">
        <f t="shared" si="15"/>
        <v>45830.351388888892</v>
      </c>
      <c r="Q127" s="31"/>
      <c r="R127" s="31"/>
      <c r="S127" s="24" t="str">
        <f t="shared" si="16"/>
        <v>00:51:00</v>
      </c>
      <c r="T127" s="18" t="str">
        <f t="shared" si="17"/>
        <v/>
      </c>
      <c r="U127" s="24" t="str">
        <f t="shared" ca="1" si="18"/>
        <v/>
      </c>
      <c r="V127" s="25"/>
      <c r="W127" s="25" t="s">
        <v>568</v>
      </c>
      <c r="X127" s="25"/>
      <c r="Y127" s="19"/>
      <c r="Z127" s="37" t="s">
        <v>39</v>
      </c>
      <c r="AA127" s="25" t="s">
        <v>47</v>
      </c>
      <c r="AB127" s="25"/>
      <c r="AC127" s="25" t="s">
        <v>345</v>
      </c>
    </row>
    <row r="128" spans="1:29">
      <c r="A128" s="18" t="s">
        <v>699</v>
      </c>
      <c r="B128" s="19"/>
      <c r="C128" s="43">
        <v>45830</v>
      </c>
      <c r="D128" s="44">
        <v>0.33333333333333331</v>
      </c>
      <c r="E128" s="65">
        <f t="shared" si="14"/>
        <v>45830.333333333336</v>
      </c>
      <c r="F128" s="63">
        <v>45830.333333333336</v>
      </c>
      <c r="G128" s="63"/>
      <c r="H128" s="25" t="s">
        <v>700</v>
      </c>
      <c r="I128" s="18" t="s">
        <v>32</v>
      </c>
      <c r="J128" s="18" t="s">
        <v>33</v>
      </c>
      <c r="K128" s="25" t="s">
        <v>34</v>
      </c>
      <c r="L128" s="3" t="s">
        <v>701</v>
      </c>
      <c r="M128" s="38" t="s">
        <v>702</v>
      </c>
      <c r="N128" s="49">
        <v>45833</v>
      </c>
      <c r="O128" s="52">
        <v>0.73263888888888884</v>
      </c>
      <c r="P128" s="31">
        <f t="shared" si="15"/>
        <v>45833.732638888891</v>
      </c>
      <c r="Q128" s="31"/>
      <c r="R128" s="31"/>
      <c r="S128" s="24" t="str">
        <f t="shared" si="16"/>
        <v>81:35:00</v>
      </c>
      <c r="T128" s="18" t="str">
        <f t="shared" si="17"/>
        <v/>
      </c>
      <c r="U128" s="24" t="str">
        <f t="shared" ca="1" si="18"/>
        <v/>
      </c>
      <c r="V128" s="25"/>
      <c r="W128" s="25" t="s">
        <v>121</v>
      </c>
      <c r="X128" s="25"/>
      <c r="Y128" s="19"/>
      <c r="Z128" s="37" t="s">
        <v>703</v>
      </c>
      <c r="AA128" s="25" t="s">
        <v>30</v>
      </c>
      <c r="AB128" s="25"/>
      <c r="AC128" s="25"/>
    </row>
    <row r="129" spans="1:29">
      <c r="A129" s="18" t="s">
        <v>704</v>
      </c>
      <c r="B129" s="19"/>
      <c r="C129" s="69">
        <v>45832</v>
      </c>
      <c r="D129" s="70">
        <v>0.3848611111111111</v>
      </c>
      <c r="E129" s="65">
        <f t="shared" si="14"/>
        <v>45832.38486111111</v>
      </c>
      <c r="F129" s="68">
        <v>45832.375</v>
      </c>
      <c r="G129" s="68"/>
      <c r="H129" s="25" t="s">
        <v>705</v>
      </c>
      <c r="I129" s="18" t="s">
        <v>42</v>
      </c>
      <c r="J129" s="18" t="s">
        <v>33</v>
      </c>
      <c r="K129" s="25" t="s">
        <v>572</v>
      </c>
      <c r="L129" s="3" t="s">
        <v>706</v>
      </c>
      <c r="M129" s="38" t="s">
        <v>707</v>
      </c>
      <c r="N129" s="33">
        <v>45833</v>
      </c>
      <c r="O129" s="34">
        <v>0.65763888888888888</v>
      </c>
      <c r="P129" s="31">
        <f t="shared" si="15"/>
        <v>45833.657638888886</v>
      </c>
      <c r="Q129" s="31"/>
      <c r="R129" s="31"/>
      <c r="S129" s="24" t="str">
        <f t="shared" si="16"/>
        <v>30:32:48</v>
      </c>
      <c r="T129" s="18" t="str">
        <f t="shared" si="17"/>
        <v/>
      </c>
      <c r="U129" s="24" t="str">
        <f t="shared" ca="1" si="18"/>
        <v/>
      </c>
      <c r="V129" s="25"/>
      <c r="W129" s="25" t="s">
        <v>708</v>
      </c>
      <c r="X129" s="25"/>
      <c r="Y129" s="71" t="s">
        <v>657</v>
      </c>
      <c r="Z129" s="25" t="s">
        <v>709</v>
      </c>
      <c r="AA129" s="25" t="s">
        <v>47</v>
      </c>
      <c r="AB129" s="25"/>
      <c r="AC129" s="25" t="s">
        <v>345</v>
      </c>
    </row>
    <row r="130" spans="1:29">
      <c r="A130" s="18" t="s">
        <v>710</v>
      </c>
      <c r="B130" s="19"/>
      <c r="C130" s="69">
        <v>45832</v>
      </c>
      <c r="D130" s="70">
        <v>0.3928935185185185</v>
      </c>
      <c r="E130" s="65">
        <f t="shared" si="14"/>
        <v>45832.392893518518</v>
      </c>
      <c r="F130" s="63">
        <v>45832.375</v>
      </c>
      <c r="G130" s="63"/>
      <c r="H130" s="25" t="s">
        <v>711</v>
      </c>
      <c r="I130" s="18" t="s">
        <v>57</v>
      </c>
      <c r="J130" s="18" t="s">
        <v>33</v>
      </c>
      <c r="K130" s="25" t="s">
        <v>75</v>
      </c>
      <c r="L130" s="3" t="s">
        <v>712</v>
      </c>
      <c r="M130" s="38" t="s">
        <v>713</v>
      </c>
      <c r="N130" s="33">
        <v>45832</v>
      </c>
      <c r="O130" s="34">
        <v>0.54166666666666663</v>
      </c>
      <c r="P130" s="31">
        <f t="shared" si="15"/>
        <v>45832.541666666664</v>
      </c>
      <c r="Q130" s="31"/>
      <c r="R130" s="31"/>
      <c r="S130" s="24" t="str">
        <f t="shared" si="16"/>
        <v>03:34:14</v>
      </c>
      <c r="T130" s="18" t="str">
        <f t="shared" si="17"/>
        <v/>
      </c>
      <c r="U130" s="24" t="str">
        <f t="shared" ca="1" si="18"/>
        <v/>
      </c>
      <c r="V130" s="25"/>
      <c r="W130" s="25" t="s">
        <v>708</v>
      </c>
      <c r="X130" s="25" t="s">
        <v>714</v>
      </c>
      <c r="Y130" s="72" t="s">
        <v>715</v>
      </c>
      <c r="Z130" s="25" t="s">
        <v>716</v>
      </c>
      <c r="AA130" s="25" t="s">
        <v>47</v>
      </c>
      <c r="AB130" s="25"/>
      <c r="AC130" s="25" t="s">
        <v>345</v>
      </c>
    </row>
    <row r="131" spans="1:29">
      <c r="A131" s="18" t="s">
        <v>717</v>
      </c>
      <c r="B131" s="19"/>
      <c r="C131" s="69">
        <v>45832</v>
      </c>
      <c r="D131" s="70">
        <v>0.63888888888888884</v>
      </c>
      <c r="E131" s="65">
        <f t="shared" si="14"/>
        <v>45832.638888888891</v>
      </c>
      <c r="F131" s="68">
        <v>45832.541666666664</v>
      </c>
      <c r="G131" s="68"/>
      <c r="H131" s="25" t="s">
        <v>718</v>
      </c>
      <c r="I131" s="18" t="s">
        <v>126</v>
      </c>
      <c r="J131" s="18" t="s">
        <v>33</v>
      </c>
      <c r="K131" s="25" t="s">
        <v>43</v>
      </c>
      <c r="L131" s="3" t="s">
        <v>719</v>
      </c>
      <c r="M131" s="38" t="s">
        <v>720</v>
      </c>
      <c r="N131" s="33">
        <v>45847</v>
      </c>
      <c r="O131" s="34">
        <v>0.58333333333333337</v>
      </c>
      <c r="P131" s="31">
        <f t="shared" si="15"/>
        <v>45847.583333333336</v>
      </c>
      <c r="Q131" s="31"/>
      <c r="R131" s="31"/>
      <c r="S131" s="24" t="str">
        <f t="shared" si="16"/>
        <v>358:40:00</v>
      </c>
      <c r="T131" s="18" t="str">
        <f t="shared" si="17"/>
        <v/>
      </c>
      <c r="U131" s="24" t="str">
        <f t="shared" ca="1" si="18"/>
        <v/>
      </c>
      <c r="V131" s="25"/>
      <c r="W131" s="25" t="s">
        <v>37</v>
      </c>
      <c r="X131" s="25"/>
      <c r="Y131" s="19"/>
      <c r="Z131" s="25" t="s">
        <v>107</v>
      </c>
      <c r="AA131" s="25" t="s">
        <v>30</v>
      </c>
      <c r="AB131" s="25"/>
      <c r="AC131" s="25"/>
    </row>
    <row r="132" spans="1:29">
      <c r="A132" s="18" t="s">
        <v>721</v>
      </c>
      <c r="B132" s="19"/>
      <c r="C132" s="69">
        <v>45833</v>
      </c>
      <c r="D132" s="70">
        <v>0.67152777777777772</v>
      </c>
      <c r="E132" s="65">
        <f t="shared" si="14"/>
        <v>45833.671527777777</v>
      </c>
      <c r="F132" s="63">
        <v>45833.671527777777</v>
      </c>
      <c r="G132" s="63"/>
      <c r="H132" s="25" t="s">
        <v>722</v>
      </c>
      <c r="I132" s="18" t="s">
        <v>126</v>
      </c>
      <c r="J132" s="18" t="s">
        <v>33</v>
      </c>
      <c r="K132" s="25" t="s">
        <v>34</v>
      </c>
      <c r="L132" s="3" t="s">
        <v>723</v>
      </c>
      <c r="M132" s="38" t="s">
        <v>724</v>
      </c>
      <c r="N132" s="33">
        <v>45833</v>
      </c>
      <c r="O132" s="34">
        <v>0.6958333333333333</v>
      </c>
      <c r="P132" s="31">
        <f t="shared" si="15"/>
        <v>45833.695833333331</v>
      </c>
      <c r="Q132" s="31"/>
      <c r="R132" s="31"/>
      <c r="S132" s="24" t="str">
        <f t="shared" si="16"/>
        <v>00:35:00</v>
      </c>
      <c r="T132" s="18" t="str">
        <f t="shared" si="17"/>
        <v/>
      </c>
      <c r="U132" s="24" t="str">
        <f t="shared" ca="1" si="18"/>
        <v/>
      </c>
      <c r="V132" s="25"/>
      <c r="W132" s="19" t="s">
        <v>725</v>
      </c>
      <c r="X132" s="25"/>
      <c r="Y132" s="19"/>
      <c r="Z132" s="25" t="s">
        <v>204</v>
      </c>
      <c r="AA132" s="25" t="s">
        <v>30</v>
      </c>
      <c r="AB132" s="25"/>
      <c r="AC132" s="25"/>
    </row>
    <row r="133" spans="1:29">
      <c r="A133" s="18" t="s">
        <v>726</v>
      </c>
      <c r="B133" s="19"/>
      <c r="C133" s="69">
        <v>45833</v>
      </c>
      <c r="D133" s="70">
        <v>0.72847222222222219</v>
      </c>
      <c r="E133" s="65">
        <f t="shared" si="14"/>
        <v>45833.728472222225</v>
      </c>
      <c r="F133" s="68">
        <v>45833.666666666664</v>
      </c>
      <c r="G133" s="68"/>
      <c r="H133" s="25" t="s">
        <v>727</v>
      </c>
      <c r="I133" s="18" t="s">
        <v>126</v>
      </c>
      <c r="J133" s="18" t="s">
        <v>33</v>
      </c>
      <c r="K133" s="25" t="s">
        <v>572</v>
      </c>
      <c r="L133" s="3" t="s">
        <v>728</v>
      </c>
      <c r="M133" s="38" t="s">
        <v>729</v>
      </c>
      <c r="N133" s="33">
        <v>45853</v>
      </c>
      <c r="O133" s="34">
        <v>0.5</v>
      </c>
      <c r="P133" s="31">
        <f t="shared" si="15"/>
        <v>45853.5</v>
      </c>
      <c r="Q133" s="31"/>
      <c r="R133" s="31"/>
      <c r="S133" s="24" t="str">
        <f t="shared" si="16"/>
        <v>474:31:00</v>
      </c>
      <c r="T133" s="18" t="str">
        <f t="shared" si="17"/>
        <v/>
      </c>
      <c r="U133" s="24" t="str">
        <f t="shared" ca="1" si="18"/>
        <v/>
      </c>
      <c r="V133" s="25"/>
      <c r="W133" s="25" t="s">
        <v>708</v>
      </c>
      <c r="X133" s="25"/>
      <c r="Y133" s="19"/>
      <c r="Z133" s="25" t="s">
        <v>576</v>
      </c>
      <c r="AA133" s="25" t="s">
        <v>30</v>
      </c>
      <c r="AB133" s="25"/>
      <c r="AC133" s="25"/>
    </row>
    <row r="134" spans="1:29">
      <c r="A134" s="18" t="s">
        <v>730</v>
      </c>
      <c r="B134" s="19"/>
      <c r="C134" s="69">
        <v>45833</v>
      </c>
      <c r="D134" s="70">
        <v>0.81805555555555554</v>
      </c>
      <c r="E134" s="65">
        <f t="shared" si="14"/>
        <v>45833.818055555559</v>
      </c>
      <c r="F134" s="63">
        <v>45833.818055555559</v>
      </c>
      <c r="G134" s="63"/>
      <c r="H134" s="25" t="s">
        <v>731</v>
      </c>
      <c r="I134" s="18" t="s">
        <v>126</v>
      </c>
      <c r="J134" s="18" t="s">
        <v>33</v>
      </c>
      <c r="K134" s="25" t="s">
        <v>75</v>
      </c>
      <c r="L134" s="3" t="s">
        <v>732</v>
      </c>
      <c r="M134" s="38" t="s">
        <v>733</v>
      </c>
      <c r="N134" s="33">
        <v>45833</v>
      </c>
      <c r="O134" s="34">
        <v>0.86111111111111116</v>
      </c>
      <c r="P134" s="31">
        <f t="shared" si="15"/>
        <v>45833.861111111109</v>
      </c>
      <c r="Q134" s="31"/>
      <c r="R134" s="31"/>
      <c r="S134" s="24" t="str">
        <f t="shared" si="16"/>
        <v>01:02:00</v>
      </c>
      <c r="T134" s="18" t="str">
        <f t="shared" si="17"/>
        <v/>
      </c>
      <c r="U134" s="24" t="str">
        <f t="shared" ca="1" si="18"/>
        <v/>
      </c>
      <c r="V134" s="25"/>
      <c r="W134" s="25" t="s">
        <v>734</v>
      </c>
      <c r="X134" s="25"/>
      <c r="Y134" s="19"/>
      <c r="Z134" s="25" t="s">
        <v>616</v>
      </c>
      <c r="AA134" s="25" t="s">
        <v>30</v>
      </c>
      <c r="AB134" s="25"/>
      <c r="AC134" s="25"/>
    </row>
    <row r="135" spans="1:29">
      <c r="A135" s="18" t="s">
        <v>735</v>
      </c>
      <c r="B135" s="19"/>
      <c r="C135" s="69">
        <v>45833</v>
      </c>
      <c r="D135" s="70">
        <v>0.91666666666666663</v>
      </c>
      <c r="E135" s="65">
        <f t="shared" si="14"/>
        <v>45833.916666666664</v>
      </c>
      <c r="F135" s="68">
        <v>45833.916666666664</v>
      </c>
      <c r="G135" s="68"/>
      <c r="H135" s="25" t="s">
        <v>736</v>
      </c>
      <c r="I135" s="18" t="s">
        <v>42</v>
      </c>
      <c r="J135" s="18" t="s">
        <v>33</v>
      </c>
      <c r="K135" s="25" t="s">
        <v>75</v>
      </c>
      <c r="L135" s="3" t="s">
        <v>737</v>
      </c>
      <c r="M135" s="38" t="s">
        <v>738</v>
      </c>
      <c r="N135" s="33">
        <v>45833</v>
      </c>
      <c r="O135" s="34">
        <v>0.96527777777777779</v>
      </c>
      <c r="P135" s="31">
        <f t="shared" si="15"/>
        <v>45833.965277777781</v>
      </c>
      <c r="Q135" s="31"/>
      <c r="R135" s="31"/>
      <c r="S135" s="24" t="str">
        <f t="shared" si="16"/>
        <v>01:10:00</v>
      </c>
      <c r="T135" s="18" t="str">
        <f t="shared" si="17"/>
        <v/>
      </c>
      <c r="U135" s="24" t="str">
        <f t="shared" ca="1" si="18"/>
        <v/>
      </c>
      <c r="V135" s="25"/>
      <c r="W135" s="25" t="s">
        <v>355</v>
      </c>
      <c r="X135" s="25"/>
      <c r="Y135" s="19"/>
      <c r="Z135" s="25" t="s">
        <v>616</v>
      </c>
      <c r="AA135" s="25" t="s">
        <v>47</v>
      </c>
      <c r="AB135" s="25"/>
      <c r="AC135" s="25" t="s">
        <v>345</v>
      </c>
    </row>
    <row r="136" spans="1:29">
      <c r="A136" s="18" t="s">
        <v>739</v>
      </c>
      <c r="B136" s="19"/>
      <c r="C136" s="69">
        <v>45834</v>
      </c>
      <c r="D136" s="70">
        <v>0.66388888888888886</v>
      </c>
      <c r="E136" s="65">
        <f t="shared" si="14"/>
        <v>45834.663888888892</v>
      </c>
      <c r="F136" s="63">
        <v>45834.663888888892</v>
      </c>
      <c r="G136" s="63"/>
      <c r="H136" s="25" t="s">
        <v>740</v>
      </c>
      <c r="I136" s="18" t="s">
        <v>126</v>
      </c>
      <c r="J136" s="18" t="s">
        <v>33</v>
      </c>
      <c r="K136" s="25" t="s">
        <v>75</v>
      </c>
      <c r="L136" s="3" t="s">
        <v>741</v>
      </c>
      <c r="M136" s="38" t="s">
        <v>742</v>
      </c>
      <c r="N136" s="33">
        <v>45834</v>
      </c>
      <c r="O136" s="34">
        <v>0.69537037037037042</v>
      </c>
      <c r="P136" s="31">
        <f t="shared" si="15"/>
        <v>45834.695370370369</v>
      </c>
      <c r="Q136" s="31"/>
      <c r="R136" s="31"/>
      <c r="S136" s="24" t="str">
        <f t="shared" si="16"/>
        <v>00:45:20</v>
      </c>
      <c r="T136" s="18" t="str">
        <f t="shared" si="17"/>
        <v/>
      </c>
      <c r="U136" s="24" t="str">
        <f t="shared" ca="1" si="18"/>
        <v/>
      </c>
      <c r="V136" s="25"/>
      <c r="W136" s="25" t="s">
        <v>371</v>
      </c>
      <c r="X136" s="25"/>
      <c r="Y136" s="19"/>
      <c r="Z136" s="25" t="s">
        <v>605</v>
      </c>
      <c r="AA136" s="25" t="s">
        <v>30</v>
      </c>
      <c r="AB136" s="25"/>
      <c r="AC136" s="25"/>
    </row>
    <row r="137" spans="1:29">
      <c r="A137" s="18" t="s">
        <v>743</v>
      </c>
      <c r="B137" s="19"/>
      <c r="C137" s="69">
        <v>45834</v>
      </c>
      <c r="D137" s="70">
        <v>0.71527777777777779</v>
      </c>
      <c r="E137" s="65">
        <f t="shared" si="14"/>
        <v>45834.715277777781</v>
      </c>
      <c r="F137" s="68">
        <v>45834.715277777781</v>
      </c>
      <c r="G137" s="68"/>
      <c r="H137" s="25" t="s">
        <v>744</v>
      </c>
      <c r="I137" s="18" t="s">
        <v>32</v>
      </c>
      <c r="J137" s="18" t="s">
        <v>33</v>
      </c>
      <c r="K137" s="25" t="s">
        <v>572</v>
      </c>
      <c r="L137" s="3" t="s">
        <v>745</v>
      </c>
      <c r="M137" s="38" t="s">
        <v>746</v>
      </c>
      <c r="N137" s="33">
        <v>45835</v>
      </c>
      <c r="O137" s="34">
        <v>0.38293981481481482</v>
      </c>
      <c r="P137" s="31">
        <f t="shared" si="15"/>
        <v>45835.382939814815</v>
      </c>
      <c r="Q137" s="31"/>
      <c r="R137" s="31"/>
      <c r="S137" s="24" t="str">
        <f t="shared" si="16"/>
        <v>16:01:26</v>
      </c>
      <c r="T137" s="18" t="str">
        <f t="shared" si="17"/>
        <v/>
      </c>
      <c r="U137" s="24" t="str">
        <f t="shared" ca="1" si="18"/>
        <v/>
      </c>
      <c r="V137" s="25"/>
      <c r="W137" s="25" t="s">
        <v>355</v>
      </c>
      <c r="X137" s="25"/>
      <c r="Y137" s="19"/>
      <c r="Z137" s="25" t="s">
        <v>519</v>
      </c>
      <c r="AA137" s="25" t="s">
        <v>30</v>
      </c>
      <c r="AB137" s="25"/>
      <c r="AC137" s="25"/>
    </row>
    <row r="138" spans="1:29">
      <c r="A138" s="18" t="s">
        <v>747</v>
      </c>
      <c r="B138" s="19"/>
      <c r="C138" s="69">
        <v>45835</v>
      </c>
      <c r="D138" s="70">
        <v>0.45833333333333331</v>
      </c>
      <c r="E138" s="65">
        <f t="shared" si="14"/>
        <v>45835.458333333336</v>
      </c>
      <c r="F138" s="63">
        <v>45835.458333333336</v>
      </c>
      <c r="G138" s="63"/>
      <c r="H138" s="25" t="s">
        <v>748</v>
      </c>
      <c r="I138" s="18" t="s">
        <v>57</v>
      </c>
      <c r="J138" s="18" t="s">
        <v>33</v>
      </c>
      <c r="K138" s="25" t="s">
        <v>34</v>
      </c>
      <c r="L138" s="3" t="s">
        <v>749</v>
      </c>
      <c r="M138" s="38" t="s">
        <v>750</v>
      </c>
      <c r="N138" s="33">
        <v>45863</v>
      </c>
      <c r="O138" s="34">
        <v>0.70833333333333337</v>
      </c>
      <c r="P138" s="31">
        <f t="shared" si="15"/>
        <v>45863.708333333336</v>
      </c>
      <c r="Q138" s="31">
        <v>45863.708333333336</v>
      </c>
      <c r="R138" s="31"/>
      <c r="S138" s="24" t="str">
        <f t="shared" si="16"/>
        <v>678:00:00</v>
      </c>
      <c r="T138" s="18" t="str">
        <f t="shared" si="17"/>
        <v>678:00:00</v>
      </c>
      <c r="U138" s="24" t="str">
        <f t="shared" ca="1" si="18"/>
        <v/>
      </c>
      <c r="V138" s="25"/>
      <c r="W138" s="25" t="s">
        <v>37</v>
      </c>
      <c r="X138" s="25" t="s">
        <v>751</v>
      </c>
      <c r="Y138" s="19"/>
      <c r="Z138" s="25" t="s">
        <v>39</v>
      </c>
      <c r="AA138" s="25" t="s">
        <v>47</v>
      </c>
      <c r="AB138" s="25"/>
      <c r="AC138" s="25" t="s">
        <v>345</v>
      </c>
    </row>
    <row r="139" spans="1:29">
      <c r="A139" s="18" t="s">
        <v>752</v>
      </c>
      <c r="B139" s="19"/>
      <c r="C139" s="69">
        <v>45835</v>
      </c>
      <c r="D139" s="70">
        <v>0.47569444444444442</v>
      </c>
      <c r="E139" s="65">
        <f t="shared" si="14"/>
        <v>45835.475694444445</v>
      </c>
      <c r="F139" s="68">
        <v>45835.475694444445</v>
      </c>
      <c r="G139" s="68"/>
      <c r="H139" s="25" t="s">
        <v>753</v>
      </c>
      <c r="I139" s="18" t="s">
        <v>126</v>
      </c>
      <c r="J139" s="18" t="s">
        <v>33</v>
      </c>
      <c r="K139" s="25" t="s">
        <v>572</v>
      </c>
      <c r="L139" s="3" t="s">
        <v>754</v>
      </c>
      <c r="M139" s="38" t="s">
        <v>755</v>
      </c>
      <c r="N139" s="33">
        <v>45838</v>
      </c>
      <c r="O139" s="34">
        <v>0.47013888888888888</v>
      </c>
      <c r="P139" s="31">
        <f t="shared" si="15"/>
        <v>45838.470138888886</v>
      </c>
      <c r="Q139" s="31"/>
      <c r="R139" s="31"/>
      <c r="S139" s="24" t="str">
        <f t="shared" si="16"/>
        <v>71:52:00</v>
      </c>
      <c r="T139" s="18" t="str">
        <f t="shared" si="17"/>
        <v/>
      </c>
      <c r="U139" s="24" t="str">
        <f t="shared" ca="1" si="18"/>
        <v/>
      </c>
      <c r="V139" s="25" t="s">
        <v>756</v>
      </c>
      <c r="W139" s="25" t="s">
        <v>458</v>
      </c>
      <c r="X139" s="25"/>
      <c r="Y139" s="72" t="s">
        <v>757</v>
      </c>
      <c r="Z139" s="25" t="s">
        <v>576</v>
      </c>
      <c r="AA139" s="25" t="s">
        <v>30</v>
      </c>
      <c r="AB139" s="25"/>
      <c r="AC139" s="25"/>
    </row>
    <row r="140" spans="1:29">
      <c r="A140" s="18" t="s">
        <v>758</v>
      </c>
      <c r="B140" s="19"/>
      <c r="C140" s="69">
        <v>45835</v>
      </c>
      <c r="D140" s="70">
        <v>0.55972222222222223</v>
      </c>
      <c r="E140" s="65">
        <f t="shared" si="14"/>
        <v>45835.55972222222</v>
      </c>
      <c r="F140" s="63">
        <v>45835.55972222222</v>
      </c>
      <c r="G140" s="63"/>
      <c r="H140" s="25" t="s">
        <v>759</v>
      </c>
      <c r="I140" s="18" t="s">
        <v>126</v>
      </c>
      <c r="J140" s="18" t="s">
        <v>33</v>
      </c>
      <c r="K140" s="25" t="s">
        <v>43</v>
      </c>
      <c r="L140" s="3" t="s">
        <v>760</v>
      </c>
      <c r="M140" s="38" t="s">
        <v>761</v>
      </c>
      <c r="N140" s="33">
        <v>45835</v>
      </c>
      <c r="O140" s="34">
        <v>0.83333333333333337</v>
      </c>
      <c r="P140" s="31">
        <f t="shared" si="15"/>
        <v>45835.833333333336</v>
      </c>
      <c r="Q140" s="31"/>
      <c r="R140" s="31"/>
      <c r="S140" s="24" t="str">
        <f t="shared" si="16"/>
        <v>06:34:00</v>
      </c>
      <c r="T140" s="18" t="str">
        <f t="shared" si="17"/>
        <v/>
      </c>
      <c r="U140" s="24" t="str">
        <f t="shared" ca="1" si="18"/>
        <v/>
      </c>
      <c r="V140" s="25"/>
      <c r="W140" s="19" t="s">
        <v>762</v>
      </c>
      <c r="X140" s="25"/>
      <c r="Y140" s="19"/>
      <c r="Z140" s="25" t="s">
        <v>763</v>
      </c>
      <c r="AA140" s="25" t="s">
        <v>30</v>
      </c>
      <c r="AB140" s="25"/>
      <c r="AC140" s="25"/>
    </row>
    <row r="141" spans="1:29">
      <c r="A141" s="18" t="s">
        <v>764</v>
      </c>
      <c r="B141" s="19"/>
      <c r="C141" s="69">
        <v>45835</v>
      </c>
      <c r="D141" s="70">
        <v>0.74652777777777779</v>
      </c>
      <c r="E141" s="65">
        <f t="shared" si="14"/>
        <v>45835.746527777781</v>
      </c>
      <c r="F141" s="68">
        <v>45835.65625</v>
      </c>
      <c r="G141" s="68"/>
      <c r="H141" s="25" t="s">
        <v>765</v>
      </c>
      <c r="I141" s="18" t="s">
        <v>126</v>
      </c>
      <c r="J141" s="18" t="s">
        <v>33</v>
      </c>
      <c r="K141" s="25" t="s">
        <v>34</v>
      </c>
      <c r="L141" s="3" t="s">
        <v>766</v>
      </c>
      <c r="M141" s="38" t="s">
        <v>767</v>
      </c>
      <c r="N141" s="33">
        <v>45835</v>
      </c>
      <c r="O141" s="34">
        <v>0.89182870370370371</v>
      </c>
      <c r="P141" s="31">
        <f t="shared" si="15"/>
        <v>45835.891828703701</v>
      </c>
      <c r="Q141" s="31"/>
      <c r="R141" s="31"/>
      <c r="S141" s="24" t="str">
        <f t="shared" si="16"/>
        <v>03:29:14</v>
      </c>
      <c r="T141" s="18" t="str">
        <f t="shared" si="17"/>
        <v/>
      </c>
      <c r="U141" s="24" t="str">
        <f t="shared" ca="1" si="18"/>
        <v/>
      </c>
      <c r="V141" s="25"/>
      <c r="W141" s="25" t="s">
        <v>768</v>
      </c>
      <c r="X141" s="25"/>
      <c r="Y141" s="19"/>
      <c r="Z141" s="25" t="s">
        <v>39</v>
      </c>
      <c r="AA141" s="25" t="s">
        <v>30</v>
      </c>
      <c r="AB141" s="25"/>
      <c r="AC141" s="25"/>
    </row>
    <row r="142" spans="1:29">
      <c r="A142" s="18" t="s">
        <v>769</v>
      </c>
      <c r="B142" s="19"/>
      <c r="C142" s="69">
        <v>45835</v>
      </c>
      <c r="D142" s="70">
        <v>0.7729166666666667</v>
      </c>
      <c r="E142" s="65">
        <f t="shared" si="14"/>
        <v>45835.772916666669</v>
      </c>
      <c r="F142" s="63">
        <v>45834</v>
      </c>
      <c r="G142" s="63"/>
      <c r="H142" s="25" t="s">
        <v>770</v>
      </c>
      <c r="I142" s="18" t="s">
        <v>126</v>
      </c>
      <c r="J142" s="18" t="s">
        <v>33</v>
      </c>
      <c r="K142" s="25" t="s">
        <v>75</v>
      </c>
      <c r="L142" s="3" t="s">
        <v>771</v>
      </c>
      <c r="M142" s="38" t="s">
        <v>772</v>
      </c>
      <c r="N142" s="33">
        <v>45836</v>
      </c>
      <c r="O142" s="34">
        <v>0.46403935185185186</v>
      </c>
      <c r="P142" s="31">
        <f t="shared" si="15"/>
        <v>45836.464039351849</v>
      </c>
      <c r="Q142" s="31"/>
      <c r="R142" s="31"/>
      <c r="S142" s="24" t="str">
        <f t="shared" si="16"/>
        <v>16:35:13</v>
      </c>
      <c r="T142" s="18" t="str">
        <f t="shared" si="17"/>
        <v/>
      </c>
      <c r="U142" s="24" t="str">
        <f t="shared" ca="1" si="18"/>
        <v/>
      </c>
      <c r="V142" s="25"/>
      <c r="W142" s="25" t="s">
        <v>773</v>
      </c>
      <c r="X142" s="25" t="s">
        <v>112</v>
      </c>
      <c r="Y142" s="72" t="s">
        <v>715</v>
      </c>
      <c r="Z142" s="25" t="s">
        <v>616</v>
      </c>
      <c r="AA142" s="25" t="s">
        <v>30</v>
      </c>
      <c r="AB142" s="25"/>
      <c r="AC142" s="25"/>
    </row>
    <row r="143" spans="1:29">
      <c r="A143" s="18" t="s">
        <v>774</v>
      </c>
      <c r="B143" s="19"/>
      <c r="C143" s="69">
        <v>45835</v>
      </c>
      <c r="D143" s="70">
        <v>0.83472222222222225</v>
      </c>
      <c r="E143" s="65">
        <f t="shared" si="14"/>
        <v>45835.834722222222</v>
      </c>
      <c r="F143" s="68">
        <v>45835.548611111109</v>
      </c>
      <c r="G143" s="68"/>
      <c r="H143" s="25" t="s">
        <v>775</v>
      </c>
      <c r="I143" s="18" t="s">
        <v>57</v>
      </c>
      <c r="J143" s="18" t="s">
        <v>33</v>
      </c>
      <c r="K143" s="25" t="s">
        <v>43</v>
      </c>
      <c r="L143" s="3" t="s">
        <v>776</v>
      </c>
      <c r="M143" s="38" t="s">
        <v>777</v>
      </c>
      <c r="N143" s="33">
        <v>45839</v>
      </c>
      <c r="O143" s="34">
        <v>0.5625</v>
      </c>
      <c r="P143" s="31">
        <f t="shared" si="15"/>
        <v>45839.5625</v>
      </c>
      <c r="Q143" s="31"/>
      <c r="R143" s="31"/>
      <c r="S143" s="24" t="str">
        <f t="shared" si="16"/>
        <v>89:28:00</v>
      </c>
      <c r="T143" s="18" t="str">
        <f t="shared" si="17"/>
        <v/>
      </c>
      <c r="U143" s="24" t="str">
        <f t="shared" ca="1" si="18"/>
        <v/>
      </c>
      <c r="V143" s="25" t="s">
        <v>778</v>
      </c>
      <c r="W143" s="25" t="s">
        <v>37</v>
      </c>
      <c r="X143" s="25"/>
      <c r="Y143" s="72" t="s">
        <v>715</v>
      </c>
      <c r="Z143" s="25" t="s">
        <v>779</v>
      </c>
      <c r="AA143" s="25" t="s">
        <v>47</v>
      </c>
      <c r="AB143" s="25"/>
      <c r="AC143" s="25" t="s">
        <v>345</v>
      </c>
    </row>
    <row r="144" spans="1:29">
      <c r="A144" s="18" t="s">
        <v>780</v>
      </c>
      <c r="B144" s="19"/>
      <c r="C144" s="69">
        <v>45838</v>
      </c>
      <c r="D144" s="70">
        <v>0.5083333333333333</v>
      </c>
      <c r="E144" s="65">
        <f t="shared" si="14"/>
        <v>45838.508333333331</v>
      </c>
      <c r="F144" s="63">
        <v>45838.5</v>
      </c>
      <c r="G144" s="63"/>
      <c r="H144" s="48" t="s">
        <v>781</v>
      </c>
      <c r="I144" s="18" t="s">
        <v>42</v>
      </c>
      <c r="J144" s="18" t="s">
        <v>33</v>
      </c>
      <c r="K144" s="25" t="s">
        <v>572</v>
      </c>
      <c r="L144" s="3" t="s">
        <v>782</v>
      </c>
      <c r="M144" s="38" t="s">
        <v>783</v>
      </c>
      <c r="N144" s="33">
        <v>45838</v>
      </c>
      <c r="O144" s="34">
        <v>0.70833333333333337</v>
      </c>
      <c r="P144" s="31">
        <f t="shared" si="15"/>
        <v>45838.708333333336</v>
      </c>
      <c r="Q144" s="31"/>
      <c r="R144" s="31"/>
      <c r="S144" s="24" t="str">
        <f t="shared" si="16"/>
        <v>04:48:00</v>
      </c>
      <c r="T144" s="18" t="str">
        <f t="shared" si="17"/>
        <v/>
      </c>
      <c r="U144" s="24" t="str">
        <f t="shared" ca="1" si="18"/>
        <v/>
      </c>
      <c r="V144" s="25"/>
      <c r="W144" s="25" t="s">
        <v>37</v>
      </c>
      <c r="X144" s="25" t="s">
        <v>784</v>
      </c>
      <c r="Y144" s="71" t="s">
        <v>715</v>
      </c>
      <c r="Z144" s="25" t="s">
        <v>709</v>
      </c>
      <c r="AA144" s="25" t="s">
        <v>47</v>
      </c>
      <c r="AB144" s="25"/>
      <c r="AC144" s="25" t="s">
        <v>339</v>
      </c>
    </row>
    <row r="145" spans="1:29">
      <c r="A145" s="18" t="s">
        <v>785</v>
      </c>
      <c r="B145" s="19"/>
      <c r="C145" s="69">
        <v>45838</v>
      </c>
      <c r="D145" s="70">
        <v>0.73958333333333337</v>
      </c>
      <c r="E145" s="65">
        <f t="shared" si="14"/>
        <v>45838.739583333336</v>
      </c>
      <c r="F145" s="68">
        <v>45831</v>
      </c>
      <c r="G145" s="68"/>
      <c r="H145" s="25" t="s">
        <v>786</v>
      </c>
      <c r="I145" s="18" t="s">
        <v>126</v>
      </c>
      <c r="J145" s="18" t="s">
        <v>33</v>
      </c>
      <c r="K145" s="25" t="s">
        <v>75</v>
      </c>
      <c r="L145" s="3" t="s">
        <v>787</v>
      </c>
      <c r="M145" s="45" t="s">
        <v>788</v>
      </c>
      <c r="N145" s="33">
        <v>45839</v>
      </c>
      <c r="O145" s="34">
        <v>0.75</v>
      </c>
      <c r="P145" s="31">
        <f t="shared" si="15"/>
        <v>45839.75</v>
      </c>
      <c r="Q145" s="31"/>
      <c r="R145" s="31"/>
      <c r="S145" s="24" t="str">
        <f t="shared" si="16"/>
        <v>24:15:00</v>
      </c>
      <c r="T145" s="18" t="str">
        <f t="shared" si="17"/>
        <v/>
      </c>
      <c r="U145" s="24" t="str">
        <f t="shared" ca="1" si="18"/>
        <v/>
      </c>
      <c r="V145" s="25"/>
      <c r="W145" s="25" t="s">
        <v>494</v>
      </c>
      <c r="X145" s="25" t="s">
        <v>789</v>
      </c>
      <c r="Y145" s="73" t="s">
        <v>657</v>
      </c>
      <c r="Z145" s="25" t="s">
        <v>616</v>
      </c>
      <c r="AA145" s="25" t="s">
        <v>30</v>
      </c>
      <c r="AB145" s="25"/>
      <c r="AC145" s="25"/>
    </row>
    <row r="146" spans="1:29">
      <c r="A146" s="18" t="s">
        <v>790</v>
      </c>
      <c r="B146" s="19"/>
      <c r="C146" s="69">
        <v>45839</v>
      </c>
      <c r="D146" s="70">
        <v>0.41666666666666669</v>
      </c>
      <c r="E146" s="65">
        <f t="shared" si="14"/>
        <v>45839.416666666664</v>
      </c>
      <c r="F146" s="63"/>
      <c r="G146" s="63"/>
      <c r="H146" s="25" t="s">
        <v>791</v>
      </c>
      <c r="I146" s="18" t="s">
        <v>126</v>
      </c>
      <c r="J146" s="18" t="s">
        <v>33</v>
      </c>
      <c r="K146" s="25" t="s">
        <v>415</v>
      </c>
      <c r="L146" s="3" t="s">
        <v>792</v>
      </c>
      <c r="M146" s="38" t="s">
        <v>793</v>
      </c>
      <c r="N146" s="33">
        <v>45853</v>
      </c>
      <c r="O146" s="34">
        <v>0.47916666666666669</v>
      </c>
      <c r="P146" s="31">
        <f t="shared" si="15"/>
        <v>45853.479166666664</v>
      </c>
      <c r="Q146" s="31"/>
      <c r="R146" s="31"/>
      <c r="S146" s="24" t="str">
        <f t="shared" si="16"/>
        <v>337:30:00</v>
      </c>
      <c r="T146" s="18" t="str">
        <f t="shared" si="17"/>
        <v/>
      </c>
      <c r="U146" s="24" t="str">
        <f t="shared" ca="1" si="18"/>
        <v/>
      </c>
      <c r="V146" s="25"/>
      <c r="W146" s="25" t="s">
        <v>37</v>
      </c>
      <c r="X146" s="25" t="s">
        <v>794</v>
      </c>
      <c r="Y146" s="19"/>
      <c r="Z146" s="25" t="s">
        <v>418</v>
      </c>
      <c r="AA146" s="25" t="s">
        <v>30</v>
      </c>
      <c r="AB146" s="25"/>
      <c r="AC146" s="25"/>
    </row>
    <row r="147" spans="1:29">
      <c r="A147" s="18" t="s">
        <v>795</v>
      </c>
      <c r="B147" s="19"/>
      <c r="C147" s="69">
        <v>45839</v>
      </c>
      <c r="D147" s="70">
        <v>0.49850694444444443</v>
      </c>
      <c r="E147" s="65">
        <f t="shared" si="14"/>
        <v>45839.498506944445</v>
      </c>
      <c r="F147" s="68">
        <v>45785.416666666664</v>
      </c>
      <c r="G147" s="68"/>
      <c r="H147" s="25" t="s">
        <v>796</v>
      </c>
      <c r="I147" s="18" t="s">
        <v>126</v>
      </c>
      <c r="J147" s="18" t="s">
        <v>410</v>
      </c>
      <c r="K147" s="25" t="s">
        <v>34</v>
      </c>
      <c r="L147" s="3" t="s">
        <v>797</v>
      </c>
      <c r="M147" s="38" t="s">
        <v>798</v>
      </c>
      <c r="N147" s="33"/>
      <c r="O147" s="34"/>
      <c r="P147" s="31"/>
      <c r="Q147" s="31"/>
      <c r="R147" s="31"/>
      <c r="S147" s="24"/>
      <c r="T147" s="18" t="str">
        <f>TEXT(IF(OR(E147="", Q147=""), "", Q147 - E147), "[hh]:mm:ss")</f>
        <v/>
      </c>
      <c r="U147" s="24"/>
      <c r="V147" s="25"/>
      <c r="W147" s="25" t="s">
        <v>37</v>
      </c>
      <c r="X147" s="25"/>
      <c r="Y147" s="19"/>
      <c r="Z147" s="25" t="s">
        <v>39</v>
      </c>
      <c r="AA147" s="25" t="s">
        <v>30</v>
      </c>
      <c r="AB147" s="25"/>
      <c r="AC147" s="25"/>
    </row>
    <row r="148" spans="1:29">
      <c r="A148" s="18" t="s">
        <v>799</v>
      </c>
      <c r="B148" s="19"/>
      <c r="C148" s="69">
        <v>45839</v>
      </c>
      <c r="D148" s="70">
        <v>0.64375000000000004</v>
      </c>
      <c r="E148" s="65">
        <f t="shared" si="14"/>
        <v>45839.643750000003</v>
      </c>
      <c r="F148" s="63">
        <v>45839.642361111109</v>
      </c>
      <c r="G148" s="63"/>
      <c r="H148" s="25" t="s">
        <v>800</v>
      </c>
      <c r="I148" s="18" t="s">
        <v>42</v>
      </c>
      <c r="J148" s="18" t="s">
        <v>33</v>
      </c>
      <c r="K148" s="25" t="s">
        <v>75</v>
      </c>
      <c r="L148" s="3" t="s">
        <v>801</v>
      </c>
      <c r="M148" s="38" t="s">
        <v>802</v>
      </c>
      <c r="N148" s="33">
        <v>45839</v>
      </c>
      <c r="O148" s="34">
        <v>0.65972222222222221</v>
      </c>
      <c r="P148" s="31">
        <f t="shared" ref="P148:P155" si="19">N148+O148</f>
        <v>45839.659722222219</v>
      </c>
      <c r="Q148" s="31"/>
      <c r="R148" s="31"/>
      <c r="S148" s="24" t="str">
        <f t="shared" ref="S148:S155" si="20">TEXT(P148-E148,"[hh]:mm:ss")</f>
        <v>00:23:00</v>
      </c>
      <c r="T148" s="18" t="str">
        <f t="shared" ref="T148:T155" si="21">TEXT(IF(OR(F148="", Q148=""), "", Q148 - F148), "[hh]:mm:ss")</f>
        <v/>
      </c>
      <c r="U148" s="24" t="str">
        <f t="shared" ref="U148:U155" ca="1" si="22">IF(J148="Closed","", TODAY()-C148)</f>
        <v/>
      </c>
      <c r="V148" s="25" t="s">
        <v>803</v>
      </c>
      <c r="W148" s="25" t="s">
        <v>804</v>
      </c>
      <c r="X148" s="25"/>
      <c r="Y148" s="72" t="s">
        <v>805</v>
      </c>
      <c r="Z148" s="25" t="s">
        <v>616</v>
      </c>
      <c r="AA148" s="25" t="s">
        <v>47</v>
      </c>
      <c r="AB148" s="25"/>
      <c r="AC148" s="25" t="s">
        <v>345</v>
      </c>
    </row>
    <row r="149" spans="1:29">
      <c r="A149" s="18" t="s">
        <v>806</v>
      </c>
      <c r="B149" s="19"/>
      <c r="C149" s="69">
        <v>45839</v>
      </c>
      <c r="D149" s="70">
        <v>0.69722222222222219</v>
      </c>
      <c r="E149" s="65">
        <f t="shared" si="14"/>
        <v>45839.697222222225</v>
      </c>
      <c r="F149" s="68">
        <v>45839.5</v>
      </c>
      <c r="G149" s="68"/>
      <c r="H149" s="25" t="s">
        <v>807</v>
      </c>
      <c r="I149" s="18" t="s">
        <v>32</v>
      </c>
      <c r="J149" s="18" t="s">
        <v>33</v>
      </c>
      <c r="K149" s="25" t="s">
        <v>43</v>
      </c>
      <c r="L149" s="3" t="s">
        <v>808</v>
      </c>
      <c r="M149" s="38" t="s">
        <v>809</v>
      </c>
      <c r="N149" s="33">
        <v>45839</v>
      </c>
      <c r="O149" s="34">
        <v>0.8125</v>
      </c>
      <c r="P149" s="31">
        <f t="shared" si="19"/>
        <v>45839.8125</v>
      </c>
      <c r="Q149" s="31"/>
      <c r="R149" s="31"/>
      <c r="S149" s="24" t="str">
        <f t="shared" si="20"/>
        <v>02:46:00</v>
      </c>
      <c r="T149" s="18" t="str">
        <f t="shared" si="21"/>
        <v/>
      </c>
      <c r="U149" s="24" t="str">
        <f t="shared" ca="1" si="22"/>
        <v/>
      </c>
      <c r="V149" s="25"/>
      <c r="W149" s="25" t="s">
        <v>89</v>
      </c>
      <c r="X149" s="25" t="s">
        <v>112</v>
      </c>
      <c r="Y149" s="19"/>
      <c r="Z149" s="25" t="s">
        <v>810</v>
      </c>
      <c r="AA149" s="25" t="s">
        <v>30</v>
      </c>
      <c r="AB149" s="25"/>
      <c r="AC149" s="25"/>
    </row>
    <row r="150" spans="1:29">
      <c r="A150" s="18" t="s">
        <v>811</v>
      </c>
      <c r="B150" s="19"/>
      <c r="C150" s="69">
        <v>45840</v>
      </c>
      <c r="D150" s="70">
        <v>0.47118055555555555</v>
      </c>
      <c r="E150" s="65">
        <f t="shared" si="14"/>
        <v>45840.471180555556</v>
      </c>
      <c r="F150" s="67">
        <v>45839.61041666667</v>
      </c>
      <c r="G150" s="67"/>
      <c r="H150" s="25" t="s">
        <v>812</v>
      </c>
      <c r="I150" s="18" t="s">
        <v>32</v>
      </c>
      <c r="J150" s="18" t="s">
        <v>33</v>
      </c>
      <c r="K150" s="25" t="s">
        <v>34</v>
      </c>
      <c r="L150" s="3" t="s">
        <v>813</v>
      </c>
      <c r="M150" s="38" t="s">
        <v>814</v>
      </c>
      <c r="N150" s="33">
        <v>45852</v>
      </c>
      <c r="O150" s="34">
        <v>0.5</v>
      </c>
      <c r="P150" s="31">
        <f t="shared" si="19"/>
        <v>45852.5</v>
      </c>
      <c r="Q150" s="31"/>
      <c r="R150" s="31"/>
      <c r="S150" s="24" t="str">
        <f t="shared" si="20"/>
        <v>288:41:30</v>
      </c>
      <c r="T150" s="18" t="str">
        <f t="shared" si="21"/>
        <v/>
      </c>
      <c r="U150" s="24" t="str">
        <f t="shared" ca="1" si="22"/>
        <v/>
      </c>
      <c r="V150" s="25"/>
      <c r="W150" s="25" t="s">
        <v>121</v>
      </c>
      <c r="X150" s="25"/>
      <c r="Y150" s="19"/>
      <c r="Z150" s="25" t="s">
        <v>815</v>
      </c>
      <c r="AA150" s="25" t="s">
        <v>30</v>
      </c>
      <c r="AB150" s="25"/>
      <c r="AC150" s="25"/>
    </row>
    <row r="151" spans="1:29">
      <c r="A151" s="18" t="s">
        <v>816</v>
      </c>
      <c r="B151" s="19"/>
      <c r="C151" s="69">
        <v>45840</v>
      </c>
      <c r="D151" s="70">
        <v>0.69444444444444442</v>
      </c>
      <c r="E151" s="65">
        <f t="shared" si="14"/>
        <v>45840.694444444445</v>
      </c>
      <c r="F151" s="68">
        <v>45839.600694444445</v>
      </c>
      <c r="G151" s="68"/>
      <c r="H151" s="25" t="s">
        <v>817</v>
      </c>
      <c r="I151" s="18" t="s">
        <v>126</v>
      </c>
      <c r="J151" s="18" t="s">
        <v>33</v>
      </c>
      <c r="K151" s="25" t="s">
        <v>75</v>
      </c>
      <c r="L151" s="3" t="s">
        <v>818</v>
      </c>
      <c r="M151" s="38" t="s">
        <v>819</v>
      </c>
      <c r="N151" s="33">
        <v>45840</v>
      </c>
      <c r="O151" s="34">
        <v>0.71319444444444446</v>
      </c>
      <c r="P151" s="31">
        <f t="shared" si="19"/>
        <v>45840.713194444441</v>
      </c>
      <c r="Q151" s="31"/>
      <c r="R151" s="31"/>
      <c r="S151" s="24" t="str">
        <f t="shared" si="20"/>
        <v>00:27:00</v>
      </c>
      <c r="T151" s="18" t="str">
        <f t="shared" si="21"/>
        <v/>
      </c>
      <c r="U151" s="24" t="str">
        <f t="shared" ca="1" si="22"/>
        <v/>
      </c>
      <c r="V151" s="25" t="s">
        <v>820</v>
      </c>
      <c r="W151" s="25" t="s">
        <v>804</v>
      </c>
      <c r="X151" s="25" t="s">
        <v>112</v>
      </c>
      <c r="Y151" s="19" t="s">
        <v>821</v>
      </c>
      <c r="Z151" s="25" t="s">
        <v>616</v>
      </c>
      <c r="AA151" s="25" t="s">
        <v>30</v>
      </c>
      <c r="AB151" s="25"/>
      <c r="AC151" s="25"/>
    </row>
    <row r="152" spans="1:29">
      <c r="A152" s="18" t="s">
        <v>822</v>
      </c>
      <c r="B152" s="19"/>
      <c r="C152" s="69">
        <v>45841</v>
      </c>
      <c r="D152" s="70">
        <v>0.47916666666666669</v>
      </c>
      <c r="E152" s="65">
        <f t="shared" si="14"/>
        <v>45841.479166666664</v>
      </c>
      <c r="F152" s="63">
        <v>45839</v>
      </c>
      <c r="G152" s="63"/>
      <c r="H152" s="25" t="s">
        <v>823</v>
      </c>
      <c r="I152" s="18" t="s">
        <v>126</v>
      </c>
      <c r="J152" s="18" t="s">
        <v>33</v>
      </c>
      <c r="K152" s="25" t="s">
        <v>43</v>
      </c>
      <c r="L152" s="3" t="s">
        <v>824</v>
      </c>
      <c r="M152" s="38" t="s">
        <v>825</v>
      </c>
      <c r="N152" s="33">
        <v>45842</v>
      </c>
      <c r="O152" s="34">
        <v>0.59722222222222221</v>
      </c>
      <c r="P152" s="31">
        <f t="shared" si="19"/>
        <v>45842.597222222219</v>
      </c>
      <c r="Q152" s="31"/>
      <c r="R152" s="31"/>
      <c r="S152" s="24" t="str">
        <f t="shared" si="20"/>
        <v>26:50:00</v>
      </c>
      <c r="T152" s="18" t="str">
        <f t="shared" si="21"/>
        <v/>
      </c>
      <c r="U152" s="24" t="str">
        <f t="shared" ca="1" si="22"/>
        <v/>
      </c>
      <c r="V152" s="25" t="s">
        <v>826</v>
      </c>
      <c r="W152" s="25" t="s">
        <v>37</v>
      </c>
      <c r="X152" s="25" t="s">
        <v>406</v>
      </c>
      <c r="Y152" s="25" t="s">
        <v>821</v>
      </c>
      <c r="Z152" s="25" t="s">
        <v>827</v>
      </c>
      <c r="AA152" s="25" t="s">
        <v>30</v>
      </c>
      <c r="AB152" s="25"/>
      <c r="AC152" s="25"/>
    </row>
    <row r="153" spans="1:29">
      <c r="A153" s="18" t="s">
        <v>828</v>
      </c>
      <c r="B153" s="19"/>
      <c r="C153" s="69">
        <v>45841</v>
      </c>
      <c r="D153" s="70">
        <v>0.74305555555555558</v>
      </c>
      <c r="E153" s="65">
        <f t="shared" si="14"/>
        <v>45841.743055555555</v>
      </c>
      <c r="F153" s="68">
        <v>45841.708333333336</v>
      </c>
      <c r="G153" s="68"/>
      <c r="H153" s="25" t="s">
        <v>829</v>
      </c>
      <c r="I153" s="18" t="s">
        <v>42</v>
      </c>
      <c r="J153" s="18" t="s">
        <v>33</v>
      </c>
      <c r="K153" s="25" t="s">
        <v>58</v>
      </c>
      <c r="L153" s="3" t="s">
        <v>830</v>
      </c>
      <c r="M153" s="38" t="s">
        <v>831</v>
      </c>
      <c r="N153" s="33">
        <v>45841</v>
      </c>
      <c r="O153" s="34">
        <v>0.75723379629629628</v>
      </c>
      <c r="P153" s="31">
        <f t="shared" si="19"/>
        <v>45841.757233796299</v>
      </c>
      <c r="Q153" s="31"/>
      <c r="R153" s="31"/>
      <c r="S153" s="24" t="str">
        <f t="shared" si="20"/>
        <v>00:20:25</v>
      </c>
      <c r="T153" s="18" t="str">
        <f t="shared" si="21"/>
        <v/>
      </c>
      <c r="U153" s="24" t="str">
        <f t="shared" ca="1" si="22"/>
        <v/>
      </c>
      <c r="V153" s="25" t="s">
        <v>832</v>
      </c>
      <c r="W153" s="25" t="s">
        <v>121</v>
      </c>
      <c r="X153" s="25" t="s">
        <v>833</v>
      </c>
      <c r="Y153" s="19" t="s">
        <v>715</v>
      </c>
      <c r="Z153" s="25" t="s">
        <v>834</v>
      </c>
      <c r="AA153" s="25" t="s">
        <v>47</v>
      </c>
      <c r="AB153" s="25"/>
      <c r="AC153" s="25" t="s">
        <v>835</v>
      </c>
    </row>
    <row r="154" spans="1:29">
      <c r="A154" s="18" t="s">
        <v>836</v>
      </c>
      <c r="B154" s="19"/>
      <c r="C154" s="69">
        <v>45842</v>
      </c>
      <c r="D154" s="70">
        <v>0.50347222222222221</v>
      </c>
      <c r="E154" s="65">
        <f t="shared" si="14"/>
        <v>45842.503472222219</v>
      </c>
      <c r="F154" s="63">
        <v>45842.479166666664</v>
      </c>
      <c r="G154" s="63"/>
      <c r="H154" s="25" t="s">
        <v>837</v>
      </c>
      <c r="I154" s="18" t="s">
        <v>126</v>
      </c>
      <c r="J154" s="18" t="s">
        <v>33</v>
      </c>
      <c r="K154" s="25" t="s">
        <v>75</v>
      </c>
      <c r="L154" s="3" t="s">
        <v>838</v>
      </c>
      <c r="M154" s="38" t="s">
        <v>839</v>
      </c>
      <c r="N154" s="33">
        <v>45842</v>
      </c>
      <c r="O154" s="34">
        <v>0.51041666666666663</v>
      </c>
      <c r="P154" s="31">
        <f t="shared" si="19"/>
        <v>45842.510416666664</v>
      </c>
      <c r="Q154" s="31"/>
      <c r="R154" s="31"/>
      <c r="S154" s="24" t="str">
        <f t="shared" si="20"/>
        <v>00:10:00</v>
      </c>
      <c r="T154" s="18" t="str">
        <f t="shared" si="21"/>
        <v/>
      </c>
      <c r="U154" s="24" t="str">
        <f t="shared" ca="1" si="22"/>
        <v/>
      </c>
      <c r="V154" s="25"/>
      <c r="W154" s="25" t="s">
        <v>734</v>
      </c>
      <c r="X154" s="25"/>
      <c r="Y154" s="19"/>
      <c r="Z154" s="25" t="s">
        <v>840</v>
      </c>
      <c r="AA154" s="25" t="s">
        <v>30</v>
      </c>
      <c r="AB154" s="25"/>
      <c r="AC154" s="25"/>
    </row>
    <row r="155" spans="1:29">
      <c r="A155" s="18" t="s">
        <v>841</v>
      </c>
      <c r="B155" s="19"/>
      <c r="C155" s="69">
        <v>45842</v>
      </c>
      <c r="D155" s="70">
        <v>0.50694444444444442</v>
      </c>
      <c r="E155" s="65">
        <f t="shared" si="14"/>
        <v>45842.506944444445</v>
      </c>
      <c r="F155" s="68">
        <v>45842.493055555555</v>
      </c>
      <c r="G155" s="68"/>
      <c r="H155" s="25" t="s">
        <v>842</v>
      </c>
      <c r="I155" s="18" t="s">
        <v>42</v>
      </c>
      <c r="J155" s="18" t="s">
        <v>33</v>
      </c>
      <c r="K155" s="25" t="s">
        <v>34</v>
      </c>
      <c r="L155" s="3" t="s">
        <v>843</v>
      </c>
      <c r="M155" s="38" t="s">
        <v>844</v>
      </c>
      <c r="N155" s="33">
        <v>45842</v>
      </c>
      <c r="O155" s="34">
        <v>0.60416666666666663</v>
      </c>
      <c r="P155" s="31">
        <f t="shared" si="19"/>
        <v>45842.604166666664</v>
      </c>
      <c r="Q155" s="30">
        <v>45842.532638888886</v>
      </c>
      <c r="R155" s="31"/>
      <c r="S155" s="24" t="str">
        <f t="shared" si="20"/>
        <v>02:20:00</v>
      </c>
      <c r="T155" s="18" t="str">
        <f t="shared" si="21"/>
        <v>00:57:00</v>
      </c>
      <c r="U155" s="24" t="str">
        <f t="shared" ca="1" si="22"/>
        <v/>
      </c>
      <c r="V155" s="25"/>
      <c r="W155" s="19" t="s">
        <v>762</v>
      </c>
      <c r="X155" s="25"/>
      <c r="Y155" s="72" t="s">
        <v>845</v>
      </c>
      <c r="Z155" s="25" t="s">
        <v>39</v>
      </c>
      <c r="AA155" s="25" t="s">
        <v>47</v>
      </c>
      <c r="AB155" s="25"/>
      <c r="AC155" s="25" t="s">
        <v>846</v>
      </c>
    </row>
    <row r="156" spans="1:29">
      <c r="A156" s="18" t="s">
        <v>847</v>
      </c>
      <c r="B156" s="19"/>
      <c r="C156" s="69">
        <v>45842</v>
      </c>
      <c r="D156" s="70">
        <v>0.60416666666666663</v>
      </c>
      <c r="E156" s="65">
        <v>45842.604166666664</v>
      </c>
      <c r="F156" s="63">
        <v>45841.489583333336</v>
      </c>
      <c r="G156" s="63"/>
      <c r="H156" s="25" t="s">
        <v>848</v>
      </c>
      <c r="I156" s="18" t="s">
        <v>32</v>
      </c>
      <c r="J156" s="74" t="s">
        <v>50</v>
      </c>
      <c r="K156" s="25" t="s">
        <v>43</v>
      </c>
      <c r="L156" s="3" t="s">
        <v>849</v>
      </c>
      <c r="M156" s="38" t="s">
        <v>850</v>
      </c>
      <c r="N156" s="33" t="s">
        <v>53</v>
      </c>
      <c r="O156" s="34" t="str">
        <f ca="1">IF(J156="Resolved",NOW(),"")</f>
        <v/>
      </c>
      <c r="P156" s="31"/>
      <c r="Q156" s="31"/>
      <c r="R156" s="31"/>
      <c r="S156" s="24"/>
      <c r="T156" s="18" t="str">
        <f>TEXT(IF(OR(E156="", Q156=""), "", Q156 - E156), "[hh]:mm:ss")</f>
        <v/>
      </c>
      <c r="U156" s="24">
        <f ca="1">IF(J156="Resolved","", TODAY()-C156)</f>
        <v>96</v>
      </c>
      <c r="V156" s="25"/>
      <c r="W156" s="25" t="s">
        <v>37</v>
      </c>
      <c r="X156" s="25"/>
      <c r="Y156" s="19" t="s">
        <v>821</v>
      </c>
      <c r="Z156" s="25" t="s">
        <v>779</v>
      </c>
      <c r="AA156" s="25" t="s">
        <v>30</v>
      </c>
      <c r="AB156" s="25"/>
      <c r="AC156" s="25"/>
    </row>
    <row r="157" spans="1:29">
      <c r="A157" s="18" t="s">
        <v>851</v>
      </c>
      <c r="B157" s="19"/>
      <c r="C157" s="69">
        <v>45843</v>
      </c>
      <c r="D157" s="70">
        <v>0.45347222222222222</v>
      </c>
      <c r="E157" s="65">
        <f>C157+D157</f>
        <v>45843.453472222223</v>
      </c>
      <c r="F157" s="68">
        <v>45843</v>
      </c>
      <c r="G157" s="68"/>
      <c r="H157" s="25" t="s">
        <v>852</v>
      </c>
      <c r="I157" s="18" t="s">
        <v>57</v>
      </c>
      <c r="J157" s="18" t="s">
        <v>33</v>
      </c>
      <c r="K157" s="25" t="s">
        <v>75</v>
      </c>
      <c r="L157" s="3" t="s">
        <v>853</v>
      </c>
      <c r="M157" s="38" t="s">
        <v>854</v>
      </c>
      <c r="N157" s="33">
        <v>45843</v>
      </c>
      <c r="O157" s="34">
        <v>0.47430555555555554</v>
      </c>
      <c r="P157" s="31">
        <f t="shared" ref="P157:P167" si="23">N157+O157</f>
        <v>45843.474305555559</v>
      </c>
      <c r="Q157" s="31"/>
      <c r="R157" s="31"/>
      <c r="S157" s="24" t="str">
        <f t="shared" ref="S157:S167" si="24">TEXT(P157-E157,"[hh]:mm:ss")</f>
        <v>00:30:00</v>
      </c>
      <c r="T157" s="18" t="str">
        <f t="shared" ref="T157:T167" si="25">TEXT(IF(OR(F157="", Q157=""), "", Q157 - F157), "[hh]:mm:ss")</f>
        <v/>
      </c>
      <c r="U157" s="24" t="str">
        <f t="shared" ref="U157:U167" ca="1" si="26">IF(J157="Closed","", TODAY()-C157)</f>
        <v/>
      </c>
      <c r="V157" s="75"/>
      <c r="W157" s="25" t="s">
        <v>855</v>
      </c>
      <c r="X157" s="25"/>
      <c r="Y157" s="73" t="s">
        <v>715</v>
      </c>
      <c r="Z157" s="25" t="s">
        <v>856</v>
      </c>
      <c r="AA157" s="25" t="s">
        <v>47</v>
      </c>
      <c r="AB157" s="25"/>
      <c r="AC157" s="25" t="s">
        <v>345</v>
      </c>
    </row>
    <row r="158" spans="1:29">
      <c r="A158" s="18" t="s">
        <v>857</v>
      </c>
      <c r="B158" s="19"/>
      <c r="C158" s="69">
        <v>45845</v>
      </c>
      <c r="D158" s="70">
        <v>0.41249999999999998</v>
      </c>
      <c r="E158" s="65">
        <f>C158+D158</f>
        <v>45845.412499999999</v>
      </c>
      <c r="F158" s="63"/>
      <c r="G158" s="63"/>
      <c r="H158" s="25" t="s">
        <v>858</v>
      </c>
      <c r="I158" s="18" t="s">
        <v>126</v>
      </c>
      <c r="J158" s="18" t="s">
        <v>33</v>
      </c>
      <c r="K158" s="25" t="s">
        <v>43</v>
      </c>
      <c r="L158" s="3" t="s">
        <v>859</v>
      </c>
      <c r="M158" s="45" t="s">
        <v>860</v>
      </c>
      <c r="N158" s="33">
        <v>45849</v>
      </c>
      <c r="O158" s="34">
        <v>0.66666666666666663</v>
      </c>
      <c r="P158" s="31">
        <f t="shared" si="23"/>
        <v>45849.666666666664</v>
      </c>
      <c r="Q158" s="31"/>
      <c r="R158" s="31"/>
      <c r="S158" s="24" t="str">
        <f t="shared" si="24"/>
        <v>102:06:00</v>
      </c>
      <c r="T158" s="18" t="str">
        <f t="shared" si="25"/>
        <v/>
      </c>
      <c r="U158" s="24" t="str">
        <f t="shared" ca="1" si="26"/>
        <v/>
      </c>
      <c r="V158" s="25"/>
      <c r="W158" s="25" t="s">
        <v>37</v>
      </c>
      <c r="X158" s="25"/>
      <c r="Y158" s="73" t="s">
        <v>715</v>
      </c>
      <c r="Z158" s="25" t="s">
        <v>861</v>
      </c>
      <c r="AA158" s="25" t="s">
        <v>30</v>
      </c>
      <c r="AB158" s="25"/>
      <c r="AC158" s="25"/>
    </row>
    <row r="159" spans="1:29">
      <c r="A159" s="18" t="s">
        <v>862</v>
      </c>
      <c r="B159" s="19"/>
      <c r="C159" s="69">
        <v>45845</v>
      </c>
      <c r="D159" s="70">
        <v>0.45347222222222222</v>
      </c>
      <c r="E159" s="65">
        <f>C159+D159</f>
        <v>45845.453472222223</v>
      </c>
      <c r="F159" s="68">
        <v>45842</v>
      </c>
      <c r="G159" s="68"/>
      <c r="H159" s="75" t="s">
        <v>863</v>
      </c>
      <c r="I159" s="18" t="s">
        <v>42</v>
      </c>
      <c r="J159" s="18" t="s">
        <v>33</v>
      </c>
      <c r="K159" s="25" t="s">
        <v>572</v>
      </c>
      <c r="L159" s="3" t="s">
        <v>864</v>
      </c>
      <c r="M159" s="76" t="s">
        <v>865</v>
      </c>
      <c r="N159" s="33">
        <v>45870</v>
      </c>
      <c r="O159" s="34">
        <v>0.60295138888888888</v>
      </c>
      <c r="P159" s="31">
        <f t="shared" si="23"/>
        <v>45870.602951388886</v>
      </c>
      <c r="Q159" s="31">
        <v>45869.583333333336</v>
      </c>
      <c r="R159" s="35"/>
      <c r="S159" s="24" t="str">
        <f t="shared" si="24"/>
        <v>603:35:15</v>
      </c>
      <c r="T159" s="18" t="str">
        <f t="shared" si="25"/>
        <v>662:00:00</v>
      </c>
      <c r="U159" s="24" t="str">
        <f t="shared" ca="1" si="26"/>
        <v/>
      </c>
      <c r="V159" s="25"/>
      <c r="W159" s="25" t="s">
        <v>37</v>
      </c>
      <c r="X159" s="35" t="s">
        <v>866</v>
      </c>
      <c r="Y159" s="73" t="s">
        <v>657</v>
      </c>
      <c r="Z159" s="25" t="s">
        <v>576</v>
      </c>
      <c r="AA159" s="35" t="s">
        <v>47</v>
      </c>
      <c r="AB159" s="25"/>
      <c r="AC159" s="25" t="s">
        <v>339</v>
      </c>
    </row>
    <row r="160" spans="1:29">
      <c r="A160" s="18" t="s">
        <v>867</v>
      </c>
      <c r="B160" s="19"/>
      <c r="C160" s="69">
        <v>45845</v>
      </c>
      <c r="D160" s="70">
        <v>0.52324074074074078</v>
      </c>
      <c r="E160" s="65">
        <f>C160+D160</f>
        <v>45845.523240740738</v>
      </c>
      <c r="F160" s="63">
        <v>45842</v>
      </c>
      <c r="G160" s="63"/>
      <c r="H160" s="25" t="s">
        <v>868</v>
      </c>
      <c r="I160" s="18" t="s">
        <v>32</v>
      </c>
      <c r="J160" s="18" t="s">
        <v>33</v>
      </c>
      <c r="K160" s="25" t="s">
        <v>43</v>
      </c>
      <c r="L160" s="3" t="s">
        <v>869</v>
      </c>
      <c r="M160" s="38" t="s">
        <v>870</v>
      </c>
      <c r="N160" s="33">
        <v>45855</v>
      </c>
      <c r="O160" s="34">
        <v>0.4513888888888889</v>
      </c>
      <c r="P160" s="31">
        <f t="shared" si="23"/>
        <v>45855.451388888891</v>
      </c>
      <c r="Q160" s="31"/>
      <c r="R160" s="31"/>
      <c r="S160" s="24" t="str">
        <f t="shared" si="24"/>
        <v>238:16:32</v>
      </c>
      <c r="T160" s="18" t="str">
        <f t="shared" si="25"/>
        <v/>
      </c>
      <c r="U160" s="24" t="str">
        <f t="shared" ca="1" si="26"/>
        <v/>
      </c>
      <c r="V160" s="25"/>
      <c r="W160" s="25" t="s">
        <v>871</v>
      </c>
      <c r="X160" s="25"/>
      <c r="Y160" s="77" t="s">
        <v>872</v>
      </c>
      <c r="Z160" s="25" t="s">
        <v>84</v>
      </c>
      <c r="AA160" s="25" t="s">
        <v>30</v>
      </c>
      <c r="AB160" s="25"/>
      <c r="AC160" s="25"/>
    </row>
    <row r="161" spans="1:29">
      <c r="A161" s="18" t="s">
        <v>873</v>
      </c>
      <c r="B161" s="19"/>
      <c r="C161" s="69">
        <v>45846</v>
      </c>
      <c r="D161" s="70">
        <v>0.64444444444444449</v>
      </c>
      <c r="E161" s="65">
        <v>45846.644444444442</v>
      </c>
      <c r="F161" s="68">
        <v>45846.541666666664</v>
      </c>
      <c r="G161" s="68"/>
      <c r="H161" s="25" t="s">
        <v>874</v>
      </c>
      <c r="I161" s="18" t="s">
        <v>126</v>
      </c>
      <c r="J161" s="18" t="s">
        <v>33</v>
      </c>
      <c r="K161" s="25" t="s">
        <v>43</v>
      </c>
      <c r="L161" s="3" t="s">
        <v>875</v>
      </c>
      <c r="M161" s="38" t="s">
        <v>876</v>
      </c>
      <c r="N161" s="33">
        <v>45847</v>
      </c>
      <c r="O161" s="34">
        <v>0.29166666666666669</v>
      </c>
      <c r="P161" s="31">
        <f t="shared" si="23"/>
        <v>45847.291666666664</v>
      </c>
      <c r="Q161" s="31"/>
      <c r="R161" s="31"/>
      <c r="S161" s="24" t="str">
        <f t="shared" si="24"/>
        <v>15:32:00</v>
      </c>
      <c r="T161" s="18" t="str">
        <f t="shared" si="25"/>
        <v/>
      </c>
      <c r="U161" s="24" t="str">
        <f t="shared" ca="1" si="26"/>
        <v/>
      </c>
      <c r="V161" s="25"/>
      <c r="W161" s="25" t="s">
        <v>877</v>
      </c>
      <c r="X161" s="25"/>
      <c r="Y161" s="19"/>
      <c r="Z161" s="25" t="s">
        <v>84</v>
      </c>
      <c r="AA161" s="25" t="s">
        <v>30</v>
      </c>
      <c r="AB161" s="25"/>
      <c r="AC161" s="25"/>
    </row>
    <row r="162" spans="1:29">
      <c r="A162" s="18" t="s">
        <v>878</v>
      </c>
      <c r="B162" s="19"/>
      <c r="C162" s="69">
        <v>45846</v>
      </c>
      <c r="D162" s="70">
        <v>0.71527777777777779</v>
      </c>
      <c r="E162" s="65">
        <f t="shared" ref="E162:E172" si="27">C162+D162</f>
        <v>45846.715277777781</v>
      </c>
      <c r="F162" s="63"/>
      <c r="G162" s="63"/>
      <c r="H162" s="25" t="s">
        <v>879</v>
      </c>
      <c r="I162" s="18" t="s">
        <v>126</v>
      </c>
      <c r="J162" s="18" t="s">
        <v>33</v>
      </c>
      <c r="K162" s="25" t="s">
        <v>43</v>
      </c>
      <c r="L162" s="3" t="s">
        <v>880</v>
      </c>
      <c r="M162" s="38" t="s">
        <v>881</v>
      </c>
      <c r="N162" s="33">
        <v>45861</v>
      </c>
      <c r="O162" s="34">
        <v>0.5</v>
      </c>
      <c r="P162" s="31">
        <f t="shared" si="23"/>
        <v>45861.5</v>
      </c>
      <c r="Q162" s="31"/>
      <c r="R162" s="31"/>
      <c r="S162" s="24" t="str">
        <f t="shared" si="24"/>
        <v>354:50:00</v>
      </c>
      <c r="T162" s="18" t="str">
        <f t="shared" si="25"/>
        <v/>
      </c>
      <c r="U162" s="24" t="str">
        <f t="shared" ca="1" si="26"/>
        <v/>
      </c>
      <c r="V162" s="25"/>
      <c r="W162" s="25" t="s">
        <v>37</v>
      </c>
      <c r="X162" s="25"/>
      <c r="Y162" s="19"/>
      <c r="Z162" s="78" t="s">
        <v>882</v>
      </c>
      <c r="AA162" s="25" t="s">
        <v>30</v>
      </c>
      <c r="AB162" s="25"/>
      <c r="AC162" s="25"/>
    </row>
    <row r="163" spans="1:29">
      <c r="A163" s="18" t="s">
        <v>883</v>
      </c>
      <c r="B163" s="19"/>
      <c r="C163" s="69">
        <v>45847</v>
      </c>
      <c r="D163" s="70">
        <v>0.38819444444444445</v>
      </c>
      <c r="E163" s="65">
        <f t="shared" si="27"/>
        <v>45847.388194444444</v>
      </c>
      <c r="F163" s="68">
        <v>45847.291666666664</v>
      </c>
      <c r="G163" s="68"/>
      <c r="H163" s="25" t="s">
        <v>884</v>
      </c>
      <c r="I163" s="18" t="s">
        <v>126</v>
      </c>
      <c r="J163" s="18" t="s">
        <v>33</v>
      </c>
      <c r="K163" s="25" t="s">
        <v>324</v>
      </c>
      <c r="L163" s="3" t="s">
        <v>885</v>
      </c>
      <c r="M163" s="38" t="s">
        <v>886</v>
      </c>
      <c r="N163" s="33">
        <v>45847</v>
      </c>
      <c r="O163" s="34">
        <v>0.58333333333333337</v>
      </c>
      <c r="P163" s="31">
        <f t="shared" si="23"/>
        <v>45847.583333333336</v>
      </c>
      <c r="Q163" s="31"/>
      <c r="R163" s="31"/>
      <c r="S163" s="24" t="str">
        <f t="shared" si="24"/>
        <v>04:41:00</v>
      </c>
      <c r="T163" s="18" t="str">
        <f t="shared" si="25"/>
        <v/>
      </c>
      <c r="U163" s="24" t="str">
        <f t="shared" ca="1" si="26"/>
        <v/>
      </c>
      <c r="V163" s="25"/>
      <c r="W163" s="25" t="s">
        <v>121</v>
      </c>
      <c r="X163" s="25"/>
      <c r="Y163" s="19"/>
      <c r="Z163" s="25" t="s">
        <v>887</v>
      </c>
      <c r="AA163" s="25" t="s">
        <v>30</v>
      </c>
      <c r="AB163" s="25"/>
      <c r="AC163" s="25"/>
    </row>
    <row r="164" spans="1:29">
      <c r="A164" s="18" t="s">
        <v>888</v>
      </c>
      <c r="B164" s="19"/>
      <c r="C164" s="69">
        <v>45847</v>
      </c>
      <c r="D164" s="70">
        <v>0.52569444444444446</v>
      </c>
      <c r="E164" s="65">
        <f t="shared" si="27"/>
        <v>45847.525694444441</v>
      </c>
      <c r="F164" s="63">
        <v>45847.291666666664</v>
      </c>
      <c r="G164" s="63"/>
      <c r="H164" s="25" t="s">
        <v>889</v>
      </c>
      <c r="I164" s="18" t="s">
        <v>126</v>
      </c>
      <c r="J164" s="18" t="s">
        <v>33</v>
      </c>
      <c r="K164" s="25" t="s">
        <v>43</v>
      </c>
      <c r="L164" s="3" t="s">
        <v>890</v>
      </c>
      <c r="M164" s="38" t="s">
        <v>891</v>
      </c>
      <c r="N164" s="33">
        <v>45848</v>
      </c>
      <c r="O164" s="34">
        <v>0.69791666666666663</v>
      </c>
      <c r="P164" s="31">
        <f t="shared" si="23"/>
        <v>45848.697916666664</v>
      </c>
      <c r="Q164" s="31"/>
      <c r="R164" s="31"/>
      <c r="S164" s="24" t="str">
        <f t="shared" si="24"/>
        <v>28:08:00</v>
      </c>
      <c r="T164" s="18" t="str">
        <f t="shared" si="25"/>
        <v/>
      </c>
      <c r="U164" s="24" t="str">
        <f t="shared" ca="1" si="26"/>
        <v/>
      </c>
      <c r="V164" s="25"/>
      <c r="W164" s="25" t="s">
        <v>89</v>
      </c>
      <c r="X164" s="25"/>
      <c r="Y164" s="19"/>
      <c r="Z164" s="25" t="s">
        <v>84</v>
      </c>
      <c r="AA164" s="25" t="s">
        <v>30</v>
      </c>
      <c r="AB164" s="25"/>
      <c r="AC164" s="25"/>
    </row>
    <row r="165" spans="1:29">
      <c r="A165" s="18" t="s">
        <v>892</v>
      </c>
      <c r="B165" s="19"/>
      <c r="C165" s="69">
        <v>45847</v>
      </c>
      <c r="D165" s="70">
        <v>0.58263888888888893</v>
      </c>
      <c r="E165" s="65">
        <f t="shared" si="27"/>
        <v>45847.582638888889</v>
      </c>
      <c r="F165" s="68">
        <v>45845.416666666664</v>
      </c>
      <c r="G165" s="68"/>
      <c r="H165" s="25" t="s">
        <v>893</v>
      </c>
      <c r="I165" s="18" t="s">
        <v>126</v>
      </c>
      <c r="J165" s="18" t="s">
        <v>33</v>
      </c>
      <c r="K165" s="25" t="s">
        <v>415</v>
      </c>
      <c r="L165" s="3" t="s">
        <v>894</v>
      </c>
      <c r="M165" s="38" t="s">
        <v>895</v>
      </c>
      <c r="N165" s="33">
        <v>45848</v>
      </c>
      <c r="O165" s="34">
        <v>0.64583333333333337</v>
      </c>
      <c r="P165" s="31">
        <f t="shared" si="23"/>
        <v>45848.645833333336</v>
      </c>
      <c r="Q165" s="31"/>
      <c r="R165" s="31"/>
      <c r="S165" s="24" t="str">
        <f t="shared" si="24"/>
        <v>25:31:00</v>
      </c>
      <c r="T165" s="18" t="str">
        <f t="shared" si="25"/>
        <v/>
      </c>
      <c r="U165" s="24" t="str">
        <f t="shared" ca="1" si="26"/>
        <v/>
      </c>
      <c r="V165" s="25"/>
      <c r="W165" s="25" t="s">
        <v>37</v>
      </c>
      <c r="X165" s="25"/>
      <c r="Y165" s="19"/>
      <c r="Z165" s="25" t="s">
        <v>563</v>
      </c>
      <c r="AA165" s="25" t="s">
        <v>30</v>
      </c>
      <c r="AB165" s="25"/>
      <c r="AC165" s="25"/>
    </row>
    <row r="166" spans="1:29">
      <c r="A166" s="18" t="s">
        <v>896</v>
      </c>
      <c r="B166" s="19"/>
      <c r="C166" s="69">
        <v>45847</v>
      </c>
      <c r="D166" s="70">
        <v>0.5625</v>
      </c>
      <c r="E166" s="65">
        <f t="shared" si="27"/>
        <v>45847.5625</v>
      </c>
      <c r="F166" s="63">
        <v>45846.928472222222</v>
      </c>
      <c r="G166" s="63"/>
      <c r="H166" s="25" t="s">
        <v>897</v>
      </c>
      <c r="I166" s="18" t="s">
        <v>57</v>
      </c>
      <c r="J166" s="18" t="s">
        <v>33</v>
      </c>
      <c r="K166" s="25" t="s">
        <v>58</v>
      </c>
      <c r="L166" s="3" t="s">
        <v>898</v>
      </c>
      <c r="M166" s="38" t="s">
        <v>899</v>
      </c>
      <c r="N166" s="33">
        <v>45852</v>
      </c>
      <c r="O166" s="34">
        <v>0.69930555555555551</v>
      </c>
      <c r="P166" s="31">
        <f t="shared" si="23"/>
        <v>45852.699305555558</v>
      </c>
      <c r="Q166" s="31">
        <v>45852.694444444445</v>
      </c>
      <c r="R166" s="31"/>
      <c r="S166" s="24" t="str">
        <f t="shared" si="24"/>
        <v>123:17:00</v>
      </c>
      <c r="T166" s="18" t="str">
        <f t="shared" si="25"/>
        <v>138:23:00</v>
      </c>
      <c r="U166" s="24" t="str">
        <f t="shared" ca="1" si="26"/>
        <v/>
      </c>
      <c r="V166" s="25"/>
      <c r="W166" s="25" t="s">
        <v>900</v>
      </c>
      <c r="X166" s="25"/>
      <c r="Y166" s="19" t="s">
        <v>657</v>
      </c>
      <c r="Z166" s="25" t="s">
        <v>901</v>
      </c>
      <c r="AA166" s="25" t="s">
        <v>47</v>
      </c>
      <c r="AB166" s="25"/>
      <c r="AC166" s="25" t="s">
        <v>339</v>
      </c>
    </row>
    <row r="167" spans="1:29">
      <c r="A167" s="18" t="s">
        <v>902</v>
      </c>
      <c r="B167" s="19"/>
      <c r="C167" s="69">
        <v>45848</v>
      </c>
      <c r="D167" s="70">
        <v>0.41180555555555554</v>
      </c>
      <c r="E167" s="65">
        <f t="shared" si="27"/>
        <v>45848.411805555559</v>
      </c>
      <c r="F167" s="66">
        <v>45848.409722222219</v>
      </c>
      <c r="G167" s="66"/>
      <c r="H167" s="25" t="s">
        <v>903</v>
      </c>
      <c r="I167" s="18" t="s">
        <v>126</v>
      </c>
      <c r="J167" s="18" t="s">
        <v>33</v>
      </c>
      <c r="K167" s="25" t="s">
        <v>43</v>
      </c>
      <c r="L167" s="3" t="s">
        <v>904</v>
      </c>
      <c r="M167" s="38" t="s">
        <v>905</v>
      </c>
      <c r="N167" s="33">
        <v>45867</v>
      </c>
      <c r="O167" s="34">
        <v>0.625</v>
      </c>
      <c r="P167" s="31">
        <f t="shared" si="23"/>
        <v>45867.625</v>
      </c>
      <c r="Q167" s="31"/>
      <c r="R167" s="31"/>
      <c r="S167" s="24" t="str">
        <f t="shared" si="24"/>
        <v>461:07:00</v>
      </c>
      <c r="T167" s="18" t="str">
        <f t="shared" si="25"/>
        <v/>
      </c>
      <c r="U167" s="24" t="str">
        <f t="shared" ca="1" si="26"/>
        <v/>
      </c>
      <c r="V167" s="25"/>
      <c r="W167" s="25" t="s">
        <v>37</v>
      </c>
      <c r="X167" s="25" t="s">
        <v>906</v>
      </c>
      <c r="Y167" s="19"/>
      <c r="Z167" s="25" t="s">
        <v>350</v>
      </c>
      <c r="AA167" s="25" t="s">
        <v>30</v>
      </c>
      <c r="AB167" s="25"/>
      <c r="AC167" s="25"/>
    </row>
    <row r="168" spans="1:29">
      <c r="A168" s="18" t="s">
        <v>907</v>
      </c>
      <c r="B168" s="19"/>
      <c r="C168" s="69">
        <v>45848</v>
      </c>
      <c r="D168" s="70">
        <v>0.62004629629629626</v>
      </c>
      <c r="E168" s="65">
        <f t="shared" si="27"/>
        <v>45848.620046296295</v>
      </c>
      <c r="F168" s="63">
        <v>45848.416666666664</v>
      </c>
      <c r="G168" s="63"/>
      <c r="H168" s="25" t="s">
        <v>908</v>
      </c>
      <c r="I168" s="18" t="s">
        <v>126</v>
      </c>
      <c r="J168" s="74" t="s">
        <v>50</v>
      </c>
      <c r="K168" s="25" t="s">
        <v>58</v>
      </c>
      <c r="L168" s="3" t="s">
        <v>909</v>
      </c>
      <c r="M168" s="38" t="s">
        <v>910</v>
      </c>
      <c r="N168" s="33" t="s">
        <v>53</v>
      </c>
      <c r="O168" s="34" t="str">
        <f ca="1">IF(J168="Resolved",NOW(),"")</f>
        <v/>
      </c>
      <c r="P168" s="31"/>
      <c r="Q168" s="31"/>
      <c r="R168" s="31"/>
      <c r="S168" s="24"/>
      <c r="T168" s="18" t="str">
        <f>TEXT(IF(OR(E168="", Q168=""), "", Q168 - E168), "[hh]:mm:ss")</f>
        <v/>
      </c>
      <c r="U168" s="24">
        <f ca="1">IF(J168="Resolved","", TODAY()-C168)</f>
        <v>90</v>
      </c>
      <c r="V168" s="25"/>
      <c r="W168" s="25" t="s">
        <v>37</v>
      </c>
      <c r="X168" s="25"/>
      <c r="Y168" s="19" t="s">
        <v>911</v>
      </c>
      <c r="Z168" s="25" t="s">
        <v>912</v>
      </c>
      <c r="AA168" s="25" t="s">
        <v>30</v>
      </c>
      <c r="AB168" s="25"/>
      <c r="AC168" s="25"/>
    </row>
    <row r="169" spans="1:29">
      <c r="A169" s="18" t="s">
        <v>913</v>
      </c>
      <c r="B169" s="19"/>
      <c r="C169" s="69">
        <v>45848</v>
      </c>
      <c r="D169" s="70">
        <v>0.87106481481481479</v>
      </c>
      <c r="E169" s="65">
        <f t="shared" si="27"/>
        <v>45848.871064814812</v>
      </c>
      <c r="F169" s="68">
        <v>45848.791666666664</v>
      </c>
      <c r="G169" s="68"/>
      <c r="H169" s="25" t="s">
        <v>914</v>
      </c>
      <c r="I169" s="18" t="s">
        <v>32</v>
      </c>
      <c r="J169" s="18" t="s">
        <v>33</v>
      </c>
      <c r="K169" s="25" t="s">
        <v>58</v>
      </c>
      <c r="L169" s="3" t="s">
        <v>915</v>
      </c>
      <c r="M169" s="38" t="s">
        <v>916</v>
      </c>
      <c r="N169" s="33">
        <v>45852</v>
      </c>
      <c r="O169" s="34">
        <v>0.30138888888888887</v>
      </c>
      <c r="P169" s="31">
        <f t="shared" ref="P169:P183" si="28">N169+O169</f>
        <v>45852.301388888889</v>
      </c>
      <c r="Q169" s="31"/>
      <c r="R169" s="31"/>
      <c r="S169" s="24" t="str">
        <f t="shared" ref="S169:S183" si="29">TEXT(P169-E169,"[hh]:mm:ss")</f>
        <v>82:19:40</v>
      </c>
      <c r="T169" s="18" t="str">
        <f t="shared" ref="T169:T183" si="30">TEXT(IF(OR(F169="", Q169=""), "", Q169 - F169), "[hh]:mm:ss")</f>
        <v/>
      </c>
      <c r="U169" s="24" t="str">
        <f t="shared" ref="U169:U183" ca="1" si="31">IF(J169="Closed","", TODAY()-C169)</f>
        <v/>
      </c>
      <c r="V169" s="25"/>
      <c r="W169" s="25" t="s">
        <v>37</v>
      </c>
      <c r="X169" s="25"/>
      <c r="Y169" s="19"/>
      <c r="Z169" s="25" t="s">
        <v>917</v>
      </c>
      <c r="AA169" s="25" t="s">
        <v>30</v>
      </c>
      <c r="AB169" s="25"/>
      <c r="AC169" s="25"/>
    </row>
    <row r="170" spans="1:29">
      <c r="A170" s="18" t="s">
        <v>918</v>
      </c>
      <c r="B170" s="19"/>
      <c r="C170" s="69">
        <v>45849</v>
      </c>
      <c r="D170" s="70">
        <v>0.41666666666666669</v>
      </c>
      <c r="E170" s="65">
        <f t="shared" si="27"/>
        <v>45849.416666666664</v>
      </c>
      <c r="F170" s="63">
        <v>45848.291666666664</v>
      </c>
      <c r="G170" s="63"/>
      <c r="H170" s="25" t="s">
        <v>919</v>
      </c>
      <c r="I170" s="18" t="s">
        <v>126</v>
      </c>
      <c r="J170" s="18" t="s">
        <v>33</v>
      </c>
      <c r="K170" s="25" t="s">
        <v>43</v>
      </c>
      <c r="L170" s="3" t="s">
        <v>920</v>
      </c>
      <c r="M170" s="38" t="s">
        <v>921</v>
      </c>
      <c r="N170" s="33">
        <v>45849</v>
      </c>
      <c r="O170" s="34">
        <v>0.51388888888888884</v>
      </c>
      <c r="P170" s="31">
        <f t="shared" si="28"/>
        <v>45849.513888888891</v>
      </c>
      <c r="Q170" s="31"/>
      <c r="R170" s="31"/>
      <c r="S170" s="24" t="str">
        <f t="shared" si="29"/>
        <v>02:20:00</v>
      </c>
      <c r="T170" s="18" t="str">
        <f t="shared" si="30"/>
        <v/>
      </c>
      <c r="U170" s="24" t="str">
        <f t="shared" ca="1" si="31"/>
        <v/>
      </c>
      <c r="V170" s="25"/>
      <c r="W170" s="25" t="s">
        <v>37</v>
      </c>
      <c r="X170" s="25"/>
      <c r="Y170" s="19"/>
      <c r="Z170" s="25" t="s">
        <v>84</v>
      </c>
      <c r="AA170" s="25" t="s">
        <v>30</v>
      </c>
      <c r="AB170" s="25"/>
      <c r="AC170" s="25"/>
    </row>
    <row r="171" spans="1:29">
      <c r="A171" s="18" t="s">
        <v>922</v>
      </c>
      <c r="B171" s="19"/>
      <c r="C171" s="69">
        <v>45849</v>
      </c>
      <c r="D171" s="70">
        <v>0.74063657407407413</v>
      </c>
      <c r="E171" s="65">
        <f t="shared" si="27"/>
        <v>45849.740636574075</v>
      </c>
      <c r="F171" s="68">
        <v>45848.375</v>
      </c>
      <c r="G171" s="68"/>
      <c r="H171" s="25" t="s">
        <v>923</v>
      </c>
      <c r="I171" s="18" t="s">
        <v>126</v>
      </c>
      <c r="J171" s="18" t="s">
        <v>33</v>
      </c>
      <c r="K171" s="25" t="s">
        <v>58</v>
      </c>
      <c r="L171" s="3" t="s">
        <v>924</v>
      </c>
      <c r="M171" s="38" t="s">
        <v>925</v>
      </c>
      <c r="N171" s="33">
        <v>45849</v>
      </c>
      <c r="O171" s="34">
        <v>0.8125</v>
      </c>
      <c r="P171" s="31">
        <f t="shared" si="28"/>
        <v>45849.8125</v>
      </c>
      <c r="Q171" s="31"/>
      <c r="R171" s="31"/>
      <c r="S171" s="24" t="str">
        <f t="shared" si="29"/>
        <v>01:43:29</v>
      </c>
      <c r="T171" s="18" t="str">
        <f t="shared" si="30"/>
        <v/>
      </c>
      <c r="U171" s="24" t="str">
        <f t="shared" ca="1" si="31"/>
        <v/>
      </c>
      <c r="V171" s="25"/>
      <c r="W171" s="25" t="s">
        <v>37</v>
      </c>
      <c r="X171" s="25"/>
      <c r="Y171" s="19"/>
      <c r="Z171" s="25" t="s">
        <v>926</v>
      </c>
      <c r="AA171" s="25" t="s">
        <v>30</v>
      </c>
      <c r="AB171" s="25"/>
      <c r="AC171" s="25"/>
    </row>
    <row r="172" spans="1:29">
      <c r="A172" s="18" t="s">
        <v>927</v>
      </c>
      <c r="B172" s="19"/>
      <c r="C172" s="69">
        <v>45849</v>
      </c>
      <c r="D172" s="70">
        <v>0.75624999999999998</v>
      </c>
      <c r="E172" s="65">
        <f t="shared" si="27"/>
        <v>45849.756249999999</v>
      </c>
      <c r="F172" s="63">
        <v>45848.708333333336</v>
      </c>
      <c r="G172" s="63"/>
      <c r="H172" s="25" t="s">
        <v>928</v>
      </c>
      <c r="I172" s="18" t="s">
        <v>126</v>
      </c>
      <c r="J172" s="18" t="s">
        <v>33</v>
      </c>
      <c r="K172" s="25" t="s">
        <v>43</v>
      </c>
      <c r="L172" s="3" t="s">
        <v>929</v>
      </c>
      <c r="M172" s="38" t="s">
        <v>930</v>
      </c>
      <c r="N172" s="33">
        <v>45852</v>
      </c>
      <c r="O172" s="34">
        <v>0.48888888888888887</v>
      </c>
      <c r="P172" s="31">
        <f t="shared" si="28"/>
        <v>45852.488888888889</v>
      </c>
      <c r="Q172" s="31"/>
      <c r="R172" s="31"/>
      <c r="S172" s="24" t="str">
        <f t="shared" si="29"/>
        <v>65:35:00</v>
      </c>
      <c r="T172" s="18" t="str">
        <f t="shared" si="30"/>
        <v/>
      </c>
      <c r="U172" s="24" t="str">
        <f t="shared" ca="1" si="31"/>
        <v/>
      </c>
      <c r="V172" s="25"/>
      <c r="W172" s="25" t="s">
        <v>581</v>
      </c>
      <c r="X172" s="25"/>
      <c r="Y172" s="19"/>
      <c r="Z172" s="25" t="s">
        <v>931</v>
      </c>
      <c r="AA172" s="25" t="s">
        <v>30</v>
      </c>
      <c r="AB172" s="25"/>
      <c r="AC172" s="25"/>
    </row>
    <row r="173" spans="1:29">
      <c r="A173" s="18" t="s">
        <v>932</v>
      </c>
      <c r="B173" s="19"/>
      <c r="C173" s="69">
        <v>45849</v>
      </c>
      <c r="D173" s="70">
        <v>0.76041666666666663</v>
      </c>
      <c r="E173" s="65">
        <v>45849.760416666664</v>
      </c>
      <c r="F173" s="68">
        <v>45849.6875</v>
      </c>
      <c r="G173" s="68"/>
      <c r="H173" s="25" t="s">
        <v>933</v>
      </c>
      <c r="I173" s="18" t="s">
        <v>57</v>
      </c>
      <c r="J173" s="18" t="s">
        <v>33</v>
      </c>
      <c r="K173" s="25" t="s">
        <v>34</v>
      </c>
      <c r="L173" s="3" t="s">
        <v>934</v>
      </c>
      <c r="M173" s="38" t="s">
        <v>935</v>
      </c>
      <c r="N173" s="33">
        <v>45852</v>
      </c>
      <c r="O173" s="34">
        <v>0.625</v>
      </c>
      <c r="P173" s="31">
        <f t="shared" si="28"/>
        <v>45852.625</v>
      </c>
      <c r="Q173" s="31">
        <v>45849.9375</v>
      </c>
      <c r="R173" s="31"/>
      <c r="S173" s="24" t="str">
        <f t="shared" si="29"/>
        <v>68:45:00</v>
      </c>
      <c r="T173" s="18" t="str">
        <f t="shared" si="30"/>
        <v>06:00:00</v>
      </c>
      <c r="U173" s="24" t="str">
        <f t="shared" ca="1" si="31"/>
        <v/>
      </c>
      <c r="V173" s="25"/>
      <c r="W173" s="25" t="s">
        <v>936</v>
      </c>
      <c r="X173" s="25"/>
      <c r="Y173" s="72" t="s">
        <v>715</v>
      </c>
      <c r="Z173" s="25" t="s">
        <v>937</v>
      </c>
      <c r="AA173" s="25" t="s">
        <v>47</v>
      </c>
      <c r="AB173" s="25"/>
      <c r="AC173" s="25" t="s">
        <v>339</v>
      </c>
    </row>
    <row r="174" spans="1:29">
      <c r="A174" s="18" t="s">
        <v>938</v>
      </c>
      <c r="B174" s="19"/>
      <c r="C174" s="69">
        <v>45850</v>
      </c>
      <c r="D174" s="70">
        <v>0.58333333333333337</v>
      </c>
      <c r="E174" s="65">
        <f t="shared" ref="E174:E181" si="32">C174+D174</f>
        <v>45850.583333333336</v>
      </c>
      <c r="F174" s="63">
        <v>45850.25</v>
      </c>
      <c r="G174" s="63"/>
      <c r="H174" s="79" t="s">
        <v>939</v>
      </c>
      <c r="I174" s="18" t="s">
        <v>57</v>
      </c>
      <c r="J174" s="18" t="s">
        <v>33</v>
      </c>
      <c r="K174" s="25" t="s">
        <v>75</v>
      </c>
      <c r="L174" s="3" t="s">
        <v>940</v>
      </c>
      <c r="M174" s="38" t="s">
        <v>941</v>
      </c>
      <c r="N174" s="33">
        <v>45850</v>
      </c>
      <c r="O174" s="34">
        <v>0.59027777777777779</v>
      </c>
      <c r="P174" s="31">
        <f t="shared" si="28"/>
        <v>45850.590277777781</v>
      </c>
      <c r="Q174" s="31">
        <v>45850.583333333336</v>
      </c>
      <c r="R174" s="31"/>
      <c r="S174" s="24" t="str">
        <f t="shared" si="29"/>
        <v>00:10:00</v>
      </c>
      <c r="T174" s="18" t="str">
        <f t="shared" si="30"/>
        <v>08:00:00</v>
      </c>
      <c r="U174" s="24" t="str">
        <f t="shared" ca="1" si="31"/>
        <v/>
      </c>
      <c r="V174" s="25" t="s">
        <v>942</v>
      </c>
      <c r="W174" s="25" t="s">
        <v>371</v>
      </c>
      <c r="X174" s="25"/>
      <c r="Y174" s="19"/>
      <c r="Z174" s="25" t="s">
        <v>943</v>
      </c>
      <c r="AA174" s="25" t="s">
        <v>47</v>
      </c>
      <c r="AB174" s="25"/>
      <c r="AC174" s="25" t="s">
        <v>345</v>
      </c>
    </row>
    <row r="175" spans="1:29">
      <c r="A175" s="18" t="s">
        <v>944</v>
      </c>
      <c r="B175" s="19"/>
      <c r="C175" s="69">
        <v>45851</v>
      </c>
      <c r="D175" s="70">
        <v>0.49305555555555558</v>
      </c>
      <c r="E175" s="65">
        <f t="shared" si="32"/>
        <v>45851.493055555555</v>
      </c>
      <c r="F175" s="46">
        <v>45851.493055555555</v>
      </c>
      <c r="G175" s="46"/>
      <c r="H175" s="25" t="s">
        <v>945</v>
      </c>
      <c r="I175" s="18" t="s">
        <v>57</v>
      </c>
      <c r="J175" s="18" t="s">
        <v>33</v>
      </c>
      <c r="K175" s="25" t="s">
        <v>324</v>
      </c>
      <c r="L175" s="3" t="s">
        <v>946</v>
      </c>
      <c r="M175" s="38" t="s">
        <v>947</v>
      </c>
      <c r="N175" s="33">
        <v>45852</v>
      </c>
      <c r="O175" s="34">
        <v>0.42708333333333331</v>
      </c>
      <c r="P175" s="31">
        <f t="shared" si="28"/>
        <v>45852.427083333336</v>
      </c>
      <c r="Q175" s="31">
        <f>O175+P175</f>
        <v>45852.854166666672</v>
      </c>
      <c r="R175" s="31"/>
      <c r="S175" s="24" t="str">
        <f t="shared" si="29"/>
        <v>22:25:00</v>
      </c>
      <c r="T175" s="18" t="str">
        <f t="shared" si="30"/>
        <v>32:40:00</v>
      </c>
      <c r="U175" s="24" t="str">
        <f t="shared" ca="1" si="31"/>
        <v/>
      </c>
      <c r="V175" s="25" t="s">
        <v>948</v>
      </c>
      <c r="W175" s="25" t="s">
        <v>581</v>
      </c>
      <c r="X175" s="25"/>
      <c r="Y175" s="19"/>
      <c r="Z175" s="25" t="s">
        <v>949</v>
      </c>
      <c r="AA175" s="25" t="s">
        <v>47</v>
      </c>
      <c r="AB175" s="25"/>
      <c r="AC175" s="25" t="s">
        <v>345</v>
      </c>
    </row>
    <row r="176" spans="1:29">
      <c r="A176" s="18" t="s">
        <v>950</v>
      </c>
      <c r="B176" s="19"/>
      <c r="C176" s="69">
        <v>45852</v>
      </c>
      <c r="D176" s="70">
        <v>0.29166666666666669</v>
      </c>
      <c r="E176" s="65">
        <f t="shared" si="32"/>
        <v>45852.291666666664</v>
      </c>
      <c r="F176" s="65">
        <v>45852.291666666664</v>
      </c>
      <c r="G176" s="65"/>
      <c r="H176" s="25" t="s">
        <v>951</v>
      </c>
      <c r="I176" s="18" t="s">
        <v>42</v>
      </c>
      <c r="J176" s="18" t="s">
        <v>33</v>
      </c>
      <c r="K176" s="25" t="s">
        <v>34</v>
      </c>
      <c r="L176" s="3" t="s">
        <v>952</v>
      </c>
      <c r="M176" s="38" t="s">
        <v>953</v>
      </c>
      <c r="N176" s="33">
        <v>45852</v>
      </c>
      <c r="O176" s="34">
        <v>0.67777777777777781</v>
      </c>
      <c r="P176" s="31">
        <f t="shared" si="28"/>
        <v>45852.677777777775</v>
      </c>
      <c r="Q176" s="31">
        <v>45852.539583333331</v>
      </c>
      <c r="R176" s="31"/>
      <c r="S176" s="24" t="str">
        <f t="shared" si="29"/>
        <v>09:16:00</v>
      </c>
      <c r="T176" s="18" t="str">
        <f t="shared" si="30"/>
        <v>05:57:00</v>
      </c>
      <c r="U176" s="24" t="str">
        <f t="shared" ca="1" si="31"/>
        <v/>
      </c>
      <c r="V176" s="25"/>
      <c r="W176" s="19" t="s">
        <v>725</v>
      </c>
      <c r="X176" s="25"/>
      <c r="Y176" s="19" t="s">
        <v>954</v>
      </c>
      <c r="Z176" s="25" t="s">
        <v>955</v>
      </c>
      <c r="AA176" s="25" t="s">
        <v>47</v>
      </c>
      <c r="AB176" s="25"/>
      <c r="AC176" s="25" t="s">
        <v>345</v>
      </c>
    </row>
    <row r="177" spans="1:29">
      <c r="A177" s="18" t="s">
        <v>956</v>
      </c>
      <c r="B177" s="19"/>
      <c r="C177" s="69">
        <v>45852</v>
      </c>
      <c r="D177" s="70">
        <v>0.54592592592592593</v>
      </c>
      <c r="E177" s="65">
        <f t="shared" si="32"/>
        <v>45852.545925925922</v>
      </c>
      <c r="F177" s="65"/>
      <c r="G177" s="65"/>
      <c r="H177" s="25" t="s">
        <v>957</v>
      </c>
      <c r="I177" s="18" t="s">
        <v>126</v>
      </c>
      <c r="J177" s="18" t="s">
        <v>33</v>
      </c>
      <c r="K177" s="25" t="s">
        <v>34</v>
      </c>
      <c r="L177" s="3" t="s">
        <v>958</v>
      </c>
      <c r="M177" s="38" t="s">
        <v>959</v>
      </c>
      <c r="N177" s="33">
        <v>45868</v>
      </c>
      <c r="O177" s="34">
        <v>0.57986111111111116</v>
      </c>
      <c r="P177" s="31">
        <f t="shared" si="28"/>
        <v>45868.579861111109</v>
      </c>
      <c r="Q177" s="31"/>
      <c r="R177" s="31"/>
      <c r="S177" s="24" t="str">
        <f t="shared" si="29"/>
        <v>384:48:52</v>
      </c>
      <c r="T177" s="18" t="str">
        <f t="shared" si="30"/>
        <v/>
      </c>
      <c r="U177" s="24" t="str">
        <f t="shared" ca="1" si="31"/>
        <v/>
      </c>
      <c r="V177" s="25"/>
      <c r="W177" s="25" t="s">
        <v>37</v>
      </c>
      <c r="X177" s="25"/>
      <c r="Y177" s="19" t="s">
        <v>960</v>
      </c>
      <c r="Z177" s="25" t="s">
        <v>961</v>
      </c>
      <c r="AA177" s="25" t="s">
        <v>30</v>
      </c>
      <c r="AB177" s="25"/>
      <c r="AC177" s="25"/>
    </row>
    <row r="178" spans="1:29">
      <c r="A178" s="18" t="s">
        <v>962</v>
      </c>
      <c r="B178" s="19"/>
      <c r="C178" s="69">
        <v>45852</v>
      </c>
      <c r="D178" s="70">
        <v>0.62847222222222221</v>
      </c>
      <c r="E178" s="65">
        <f t="shared" si="32"/>
        <v>45852.628472222219</v>
      </c>
      <c r="F178" s="65"/>
      <c r="G178" s="65"/>
      <c r="H178" s="25" t="s">
        <v>963</v>
      </c>
      <c r="I178" s="18" t="s">
        <v>126</v>
      </c>
      <c r="J178" s="18" t="s">
        <v>33</v>
      </c>
      <c r="K178" s="25" t="s">
        <v>34</v>
      </c>
      <c r="L178" s="3" t="s">
        <v>964</v>
      </c>
      <c r="M178" s="38" t="s">
        <v>965</v>
      </c>
      <c r="N178" s="33">
        <v>45852</v>
      </c>
      <c r="O178" s="34">
        <v>0.79166666666666663</v>
      </c>
      <c r="P178" s="31">
        <f t="shared" si="28"/>
        <v>45852.791666666664</v>
      </c>
      <c r="Q178" s="31"/>
      <c r="R178" s="31"/>
      <c r="S178" s="24" t="str">
        <f t="shared" si="29"/>
        <v>03:55:00</v>
      </c>
      <c r="T178" s="18" t="str">
        <f t="shared" si="30"/>
        <v/>
      </c>
      <c r="U178" s="24" t="str">
        <f t="shared" ca="1" si="31"/>
        <v/>
      </c>
      <c r="V178" s="25"/>
      <c r="W178" s="25" t="s">
        <v>37</v>
      </c>
      <c r="X178" s="25"/>
      <c r="Y178" s="19"/>
      <c r="Z178" s="25" t="s">
        <v>54</v>
      </c>
      <c r="AA178" s="25" t="s">
        <v>30</v>
      </c>
      <c r="AB178" s="25"/>
      <c r="AC178" s="25"/>
    </row>
    <row r="179" spans="1:29">
      <c r="A179" s="18" t="s">
        <v>966</v>
      </c>
      <c r="B179" s="19"/>
      <c r="C179" s="69">
        <v>45853</v>
      </c>
      <c r="D179" s="70">
        <v>0.43012731481481481</v>
      </c>
      <c r="E179" s="65">
        <f t="shared" si="32"/>
        <v>45853.430127314816</v>
      </c>
      <c r="F179" s="65"/>
      <c r="G179" s="65"/>
      <c r="H179" s="25" t="s">
        <v>967</v>
      </c>
      <c r="I179" s="18" t="s">
        <v>126</v>
      </c>
      <c r="J179" s="18" t="s">
        <v>33</v>
      </c>
      <c r="K179" s="25" t="s">
        <v>75</v>
      </c>
      <c r="L179" s="3" t="s">
        <v>968</v>
      </c>
      <c r="M179" s="38" t="s">
        <v>969</v>
      </c>
      <c r="N179" s="33">
        <v>45853</v>
      </c>
      <c r="O179" s="34">
        <v>0.57638888888888884</v>
      </c>
      <c r="P179" s="31">
        <f t="shared" si="28"/>
        <v>45853.576388888891</v>
      </c>
      <c r="Q179" s="31"/>
      <c r="R179" s="31"/>
      <c r="S179" s="24" t="str">
        <f t="shared" si="29"/>
        <v>03:30:37</v>
      </c>
      <c r="T179" s="18" t="str">
        <f t="shared" si="30"/>
        <v/>
      </c>
      <c r="U179" s="24" t="str">
        <f t="shared" ca="1" si="31"/>
        <v/>
      </c>
      <c r="V179" s="25"/>
      <c r="W179" s="25" t="s">
        <v>355</v>
      </c>
      <c r="X179" s="25"/>
      <c r="Y179" s="19"/>
      <c r="Z179" s="25" t="s">
        <v>970</v>
      </c>
      <c r="AA179" s="25" t="s">
        <v>30</v>
      </c>
      <c r="AB179" s="25"/>
      <c r="AC179" s="25"/>
    </row>
    <row r="180" spans="1:29">
      <c r="A180" s="18" t="s">
        <v>971</v>
      </c>
      <c r="B180" s="19"/>
      <c r="C180" s="69">
        <v>45853</v>
      </c>
      <c r="D180" s="70">
        <v>0.49305555555555558</v>
      </c>
      <c r="E180" s="65">
        <f t="shared" si="32"/>
        <v>45853.493055555555</v>
      </c>
      <c r="F180" s="65"/>
      <c r="G180" s="65"/>
      <c r="H180" s="25" t="s">
        <v>972</v>
      </c>
      <c r="I180" s="18" t="s">
        <v>126</v>
      </c>
      <c r="J180" s="18" t="s">
        <v>33</v>
      </c>
      <c r="K180" s="25" t="s">
        <v>973</v>
      </c>
      <c r="L180" s="3" t="s">
        <v>974</v>
      </c>
      <c r="M180" s="45" t="s">
        <v>975</v>
      </c>
      <c r="N180" s="33">
        <v>45853</v>
      </c>
      <c r="O180" s="34">
        <v>0.54583333333333328</v>
      </c>
      <c r="P180" s="31">
        <f t="shared" si="28"/>
        <v>45853.54583333333</v>
      </c>
      <c r="Q180" s="31"/>
      <c r="R180" s="31"/>
      <c r="S180" s="24" t="str">
        <f t="shared" si="29"/>
        <v>01:16:00</v>
      </c>
      <c r="T180" s="18" t="str">
        <f t="shared" si="30"/>
        <v/>
      </c>
      <c r="U180" s="24" t="str">
        <f t="shared" ca="1" si="31"/>
        <v/>
      </c>
      <c r="V180" s="25"/>
      <c r="W180" s="25" t="s">
        <v>355</v>
      </c>
      <c r="X180" s="25"/>
      <c r="Y180" s="19"/>
      <c r="Z180" s="25" t="s">
        <v>810</v>
      </c>
      <c r="AA180" s="25" t="s">
        <v>30</v>
      </c>
      <c r="AB180" s="25"/>
      <c r="AC180" s="25"/>
    </row>
    <row r="181" spans="1:29">
      <c r="A181" s="18" t="s">
        <v>976</v>
      </c>
      <c r="B181" s="19"/>
      <c r="C181" s="69">
        <v>45853</v>
      </c>
      <c r="D181" s="70">
        <v>0.74305555555555558</v>
      </c>
      <c r="E181" s="65">
        <f t="shared" si="32"/>
        <v>45853.743055555555</v>
      </c>
      <c r="F181" s="65"/>
      <c r="G181" s="65"/>
      <c r="H181" s="25" t="s">
        <v>977</v>
      </c>
      <c r="I181" s="18" t="s">
        <v>126</v>
      </c>
      <c r="J181" s="18" t="s">
        <v>33</v>
      </c>
      <c r="K181" s="25" t="s">
        <v>43</v>
      </c>
      <c r="L181" s="3" t="s">
        <v>978</v>
      </c>
      <c r="M181" s="38" t="s">
        <v>979</v>
      </c>
      <c r="N181" s="33">
        <v>45855</v>
      </c>
      <c r="O181" s="34">
        <v>0.46875</v>
      </c>
      <c r="P181" s="31">
        <f t="shared" si="28"/>
        <v>45855.46875</v>
      </c>
      <c r="Q181" s="31"/>
      <c r="R181" s="31"/>
      <c r="S181" s="24" t="str">
        <f t="shared" si="29"/>
        <v>41:25:00</v>
      </c>
      <c r="T181" s="18" t="str">
        <f t="shared" si="30"/>
        <v/>
      </c>
      <c r="U181" s="24" t="str">
        <f t="shared" ca="1" si="31"/>
        <v/>
      </c>
      <c r="V181" s="25"/>
      <c r="W181" s="25" t="s">
        <v>980</v>
      </c>
      <c r="X181" s="25"/>
      <c r="Y181" s="19"/>
      <c r="Z181" s="25" t="s">
        <v>350</v>
      </c>
      <c r="AA181" s="25" t="s">
        <v>30</v>
      </c>
      <c r="AB181" s="25"/>
      <c r="AC181" s="25"/>
    </row>
    <row r="182" spans="1:29">
      <c r="A182" s="18" t="s">
        <v>981</v>
      </c>
      <c r="B182" s="19"/>
      <c r="C182" s="69">
        <v>45853</v>
      </c>
      <c r="D182" s="70">
        <v>0.82986111111111116</v>
      </c>
      <c r="E182" s="65">
        <v>45853.829861111109</v>
      </c>
      <c r="F182" s="46">
        <v>45853.829861111109</v>
      </c>
      <c r="G182" s="46"/>
      <c r="H182" s="25" t="s">
        <v>982</v>
      </c>
      <c r="I182" s="18" t="s">
        <v>57</v>
      </c>
      <c r="J182" s="18" t="s">
        <v>33</v>
      </c>
      <c r="K182" s="25" t="s">
        <v>43</v>
      </c>
      <c r="L182" s="3" t="s">
        <v>983</v>
      </c>
      <c r="M182" s="38" t="s">
        <v>984</v>
      </c>
      <c r="N182" s="33">
        <v>45859</v>
      </c>
      <c r="O182" s="34">
        <v>0.5</v>
      </c>
      <c r="P182" s="31">
        <f t="shared" si="28"/>
        <v>45859.5</v>
      </c>
      <c r="Q182" s="31">
        <v>45856.520833333336</v>
      </c>
      <c r="R182" s="31"/>
      <c r="S182" s="24" t="str">
        <f t="shared" si="29"/>
        <v>136:05:00</v>
      </c>
      <c r="T182" s="18" t="str">
        <f t="shared" si="30"/>
        <v>64:35:00</v>
      </c>
      <c r="U182" s="24" t="str">
        <f t="shared" ca="1" si="31"/>
        <v/>
      </c>
      <c r="V182" s="25"/>
      <c r="W182" s="25" t="s">
        <v>37</v>
      </c>
      <c r="X182" s="25"/>
      <c r="Y182" s="19"/>
      <c r="Z182" s="25" t="s">
        <v>84</v>
      </c>
      <c r="AA182" s="25" t="s">
        <v>47</v>
      </c>
      <c r="AB182" s="25"/>
      <c r="AC182" s="25" t="s">
        <v>339</v>
      </c>
    </row>
    <row r="183" spans="1:29">
      <c r="A183" s="18" t="s">
        <v>985</v>
      </c>
      <c r="B183" s="19"/>
      <c r="C183" s="69">
        <v>45854</v>
      </c>
      <c r="D183" s="70">
        <v>0.35069444444444442</v>
      </c>
      <c r="E183" s="65">
        <v>45854.350694444445</v>
      </c>
      <c r="F183" s="65">
        <v>45854.350694444445</v>
      </c>
      <c r="G183" s="65"/>
      <c r="H183" s="25" t="s">
        <v>986</v>
      </c>
      <c r="I183" s="18" t="s">
        <v>42</v>
      </c>
      <c r="J183" s="18" t="s">
        <v>33</v>
      </c>
      <c r="K183" s="25" t="s">
        <v>34</v>
      </c>
      <c r="L183" s="3" t="s">
        <v>987</v>
      </c>
      <c r="M183" s="38" t="s">
        <v>988</v>
      </c>
      <c r="N183" s="33">
        <v>45854</v>
      </c>
      <c r="O183" s="34">
        <v>0.625</v>
      </c>
      <c r="P183" s="31">
        <f t="shared" si="28"/>
        <v>45854.625</v>
      </c>
      <c r="Q183" s="31">
        <v>45854.625</v>
      </c>
      <c r="R183" s="31"/>
      <c r="S183" s="24" t="str">
        <f t="shared" si="29"/>
        <v>06:35:00</v>
      </c>
      <c r="T183" s="18" t="str">
        <f t="shared" si="30"/>
        <v>06:35:00</v>
      </c>
      <c r="U183" s="24" t="str">
        <f t="shared" ca="1" si="31"/>
        <v/>
      </c>
      <c r="V183" s="25"/>
      <c r="W183" s="19" t="s">
        <v>725</v>
      </c>
      <c r="X183" s="25"/>
      <c r="Y183" s="19" t="s">
        <v>715</v>
      </c>
      <c r="Z183" s="25" t="s">
        <v>39</v>
      </c>
      <c r="AA183" s="25" t="s">
        <v>47</v>
      </c>
      <c r="AB183" s="25"/>
      <c r="AC183" s="25" t="s">
        <v>345</v>
      </c>
    </row>
    <row r="184" spans="1:29">
      <c r="A184" s="18" t="s">
        <v>989</v>
      </c>
      <c r="B184" s="19"/>
      <c r="C184" s="69">
        <v>45854</v>
      </c>
      <c r="D184" s="70">
        <v>0.4826388888888889</v>
      </c>
      <c r="E184" s="65">
        <f t="shared" ref="E184:E189" si="33">C184+D184</f>
        <v>45854.482638888891</v>
      </c>
      <c r="F184" s="80"/>
      <c r="G184" s="80"/>
      <c r="H184" s="25" t="s">
        <v>990</v>
      </c>
      <c r="I184" s="18" t="s">
        <v>57</v>
      </c>
      <c r="J184" s="18" t="s">
        <v>410</v>
      </c>
      <c r="K184" s="25" t="s">
        <v>34</v>
      </c>
      <c r="L184" s="3" t="s">
        <v>991</v>
      </c>
      <c r="M184" s="38" t="s">
        <v>992</v>
      </c>
      <c r="N184" s="33"/>
      <c r="O184" s="34"/>
      <c r="P184" s="24"/>
      <c r="Q184" s="31"/>
      <c r="R184" s="47"/>
      <c r="S184" s="47"/>
      <c r="T184" s="57" t="str">
        <f>TEXT(IF(OR(E184="", Q184=""), "", Q184 - E184), "[hh]:mm:ss")</f>
        <v/>
      </c>
      <c r="U184" s="24"/>
      <c r="V184" s="25"/>
      <c r="W184" s="25" t="s">
        <v>410</v>
      </c>
      <c r="X184" s="25"/>
      <c r="Y184" s="19"/>
      <c r="Z184" s="25" t="s">
        <v>54</v>
      </c>
      <c r="AA184" s="25" t="s">
        <v>47</v>
      </c>
      <c r="AB184" s="25"/>
      <c r="AC184" s="25" t="s">
        <v>339</v>
      </c>
    </row>
    <row r="185" spans="1:29">
      <c r="A185" s="18" t="s">
        <v>993</v>
      </c>
      <c r="B185" s="19"/>
      <c r="C185" s="69">
        <v>45854</v>
      </c>
      <c r="D185" s="70">
        <v>0.49375000000000002</v>
      </c>
      <c r="E185" s="65">
        <f t="shared" si="33"/>
        <v>45854.493750000001</v>
      </c>
      <c r="F185" s="65"/>
      <c r="G185" s="65"/>
      <c r="H185" s="25" t="s">
        <v>994</v>
      </c>
      <c r="I185" s="18" t="s">
        <v>126</v>
      </c>
      <c r="J185" s="18" t="s">
        <v>33</v>
      </c>
      <c r="K185" s="25" t="s">
        <v>43</v>
      </c>
      <c r="L185" s="3" t="s">
        <v>995</v>
      </c>
      <c r="M185" s="38" t="s">
        <v>996</v>
      </c>
      <c r="N185" s="33">
        <v>45855</v>
      </c>
      <c r="O185" s="34">
        <v>0.36805555555555558</v>
      </c>
      <c r="P185" s="31">
        <f>N185+O185</f>
        <v>45855.368055555555</v>
      </c>
      <c r="Q185" s="31"/>
      <c r="R185" s="31"/>
      <c r="S185" s="24" t="str">
        <f>TEXT(P185-E185,"[hh]:mm:ss")</f>
        <v>20:59:00</v>
      </c>
      <c r="T185" s="18" t="str">
        <f>TEXT(IF(OR(F185="", Q185=""), "", Q185 - F185), "[hh]:mm:ss")</f>
        <v/>
      </c>
      <c r="U185" s="24" t="str">
        <f ca="1">IF(J185="Closed","", TODAY()-C185)</f>
        <v/>
      </c>
      <c r="V185" s="25"/>
      <c r="W185" s="25" t="s">
        <v>399</v>
      </c>
      <c r="X185" s="25" t="s">
        <v>997</v>
      </c>
      <c r="Y185" s="19"/>
      <c r="Z185" s="25" t="s">
        <v>84</v>
      </c>
      <c r="AA185" s="25" t="s">
        <v>30</v>
      </c>
      <c r="AB185" s="25"/>
      <c r="AC185" s="25"/>
    </row>
    <row r="186" spans="1:29">
      <c r="A186" s="18" t="s">
        <v>998</v>
      </c>
      <c r="B186" s="19"/>
      <c r="C186" s="69">
        <v>45854</v>
      </c>
      <c r="D186" s="70">
        <v>0.52083333333333337</v>
      </c>
      <c r="E186" s="65">
        <f t="shared" si="33"/>
        <v>45854.520833333336</v>
      </c>
      <c r="F186" s="65"/>
      <c r="G186" s="65"/>
      <c r="H186" s="25" t="s">
        <v>999</v>
      </c>
      <c r="I186" s="18" t="s">
        <v>126</v>
      </c>
      <c r="J186" s="18" t="s">
        <v>33</v>
      </c>
      <c r="K186" s="25" t="s">
        <v>43</v>
      </c>
      <c r="L186" s="3" t="s">
        <v>1000</v>
      </c>
      <c r="M186" s="38" t="s">
        <v>1001</v>
      </c>
      <c r="N186" s="33">
        <v>45868</v>
      </c>
      <c r="O186" s="34">
        <v>0.58263888888888893</v>
      </c>
      <c r="P186" s="31">
        <f>N186+O186</f>
        <v>45868.582638888889</v>
      </c>
      <c r="Q186" s="31"/>
      <c r="R186" s="31"/>
      <c r="S186" s="24" t="str">
        <f>TEXT(P186-E186,"[hh]:mm:ss")</f>
        <v>337:29:00</v>
      </c>
      <c r="T186" s="18" t="str">
        <f>TEXT(IF(OR(F186="", Q186=""), "", Q186 - F186), "[hh]:mm:ss")</f>
        <v/>
      </c>
      <c r="U186" s="24" t="str">
        <f ca="1">IF(J186="Closed","", TODAY()-C186)</f>
        <v/>
      </c>
      <c r="V186" s="25"/>
      <c r="W186" s="25" t="s">
        <v>37</v>
      </c>
      <c r="X186" s="25"/>
      <c r="Y186" s="19"/>
      <c r="Z186" s="25" t="s">
        <v>1002</v>
      </c>
      <c r="AA186" s="25" t="s">
        <v>30</v>
      </c>
      <c r="AB186" s="25"/>
      <c r="AC186" s="25"/>
    </row>
    <row r="187" spans="1:29">
      <c r="A187" s="18" t="s">
        <v>1003</v>
      </c>
      <c r="B187" s="19"/>
      <c r="C187" s="69">
        <v>45855</v>
      </c>
      <c r="D187" s="70">
        <v>0.70972222222222225</v>
      </c>
      <c r="E187" s="65">
        <f t="shared" si="33"/>
        <v>45855.709722222222</v>
      </c>
      <c r="F187" s="65">
        <v>45855.625</v>
      </c>
      <c r="G187" s="65"/>
      <c r="H187" s="25" t="s">
        <v>1004</v>
      </c>
      <c r="I187" s="18" t="s">
        <v>126</v>
      </c>
      <c r="J187" s="18" t="s">
        <v>33</v>
      </c>
      <c r="K187" s="25" t="s">
        <v>324</v>
      </c>
      <c r="L187" s="3" t="s">
        <v>1005</v>
      </c>
      <c r="M187" s="38" t="s">
        <v>1006</v>
      </c>
      <c r="N187" s="33">
        <v>45859</v>
      </c>
      <c r="O187" s="34">
        <v>0.45833333333333331</v>
      </c>
      <c r="P187" s="31">
        <f>N187+O187</f>
        <v>45859.458333333336</v>
      </c>
      <c r="Q187" s="31"/>
      <c r="R187" s="31"/>
      <c r="S187" s="24" t="str">
        <f>TEXT(P187-E187,"[hh]:mm:ss")</f>
        <v>89:58:00</v>
      </c>
      <c r="T187" s="18" t="str">
        <f>TEXT(IF(OR(F187="", Q187=""), "", Q187 - F187), "[hh]:mm:ss")</f>
        <v/>
      </c>
      <c r="U187" s="24" t="str">
        <f ca="1">IF(J187="Closed","", TODAY()-C187)</f>
        <v/>
      </c>
      <c r="V187" s="25"/>
      <c r="W187" s="25" t="s">
        <v>37</v>
      </c>
      <c r="X187" s="25" t="s">
        <v>1007</v>
      </c>
      <c r="Y187" s="19"/>
      <c r="Z187" s="25" t="s">
        <v>350</v>
      </c>
      <c r="AA187" s="25" t="s">
        <v>30</v>
      </c>
      <c r="AB187" s="25"/>
      <c r="AC187" s="25"/>
    </row>
    <row r="188" spans="1:29">
      <c r="A188" s="18" t="s">
        <v>1008</v>
      </c>
      <c r="B188" s="19"/>
      <c r="C188" s="69">
        <v>45856</v>
      </c>
      <c r="D188" s="70">
        <v>0.50624999999999998</v>
      </c>
      <c r="E188" s="65">
        <f t="shared" si="33"/>
        <v>45856.506249999999</v>
      </c>
      <c r="F188" s="65">
        <v>45856.375</v>
      </c>
      <c r="G188" s="65"/>
      <c r="H188" s="25" t="s">
        <v>1009</v>
      </c>
      <c r="I188" s="18" t="s">
        <v>42</v>
      </c>
      <c r="J188" s="18" t="s">
        <v>33</v>
      </c>
      <c r="K188" s="25" t="s">
        <v>415</v>
      </c>
      <c r="L188" s="3" t="s">
        <v>1010</v>
      </c>
      <c r="M188" s="38" t="s">
        <v>1011</v>
      </c>
      <c r="N188" s="33">
        <v>45859</v>
      </c>
      <c r="O188" s="34">
        <v>0.45833333333333331</v>
      </c>
      <c r="P188" s="31">
        <f>N188+O188</f>
        <v>45859.458333333336</v>
      </c>
      <c r="Q188" s="31">
        <v>45856.784722222219</v>
      </c>
      <c r="R188" s="31"/>
      <c r="S188" s="24" t="str">
        <f>TEXT(P188-E188,"[hh]:mm:ss")</f>
        <v>70:51:00</v>
      </c>
      <c r="T188" s="18" t="str">
        <f>TEXT(IF(OR(F188="", Q188=""), "", Q188 - F188), "[hh]:mm:ss")</f>
        <v>09:50:00</v>
      </c>
      <c r="U188" s="24" t="str">
        <f ca="1">IF(J188="Closed","", TODAY()-C188)</f>
        <v/>
      </c>
      <c r="V188" s="25"/>
      <c r="W188" s="25" t="s">
        <v>37</v>
      </c>
      <c r="X188" s="25"/>
      <c r="Y188" s="19" t="s">
        <v>657</v>
      </c>
      <c r="Z188" s="25" t="s">
        <v>418</v>
      </c>
      <c r="AA188" s="25" t="s">
        <v>47</v>
      </c>
      <c r="AB188" s="25"/>
      <c r="AC188" s="25" t="s">
        <v>339</v>
      </c>
    </row>
    <row r="189" spans="1:29">
      <c r="A189" s="18" t="s">
        <v>1012</v>
      </c>
      <c r="B189" s="19"/>
      <c r="C189" s="69">
        <v>45856</v>
      </c>
      <c r="D189" s="70">
        <v>0.64097222222222228</v>
      </c>
      <c r="E189" s="65">
        <f t="shared" si="33"/>
        <v>45856.640972222223</v>
      </c>
      <c r="F189" s="65">
        <v>45852.435416666667</v>
      </c>
      <c r="G189" s="65"/>
      <c r="H189" s="25" t="s">
        <v>1013</v>
      </c>
      <c r="I189" s="18" t="s">
        <v>32</v>
      </c>
      <c r="J189" s="18" t="s">
        <v>410</v>
      </c>
      <c r="K189" s="25" t="s">
        <v>34</v>
      </c>
      <c r="L189" s="3" t="s">
        <v>1014</v>
      </c>
      <c r="M189" s="38" t="s">
        <v>1015</v>
      </c>
      <c r="N189" s="33"/>
      <c r="O189" s="34"/>
      <c r="P189" s="31"/>
      <c r="Q189" s="31"/>
      <c r="R189" s="31"/>
      <c r="S189" s="24"/>
      <c r="T189" s="18" t="str">
        <f>TEXT(IF(OR(E189="", Q189=""), "", Q189 - E189), "[hh]:mm:ss")</f>
        <v/>
      </c>
      <c r="U189" s="24"/>
      <c r="V189" s="25"/>
      <c r="W189" s="25" t="s">
        <v>37</v>
      </c>
      <c r="X189" s="25"/>
      <c r="Y189" s="19"/>
      <c r="Z189" s="25" t="s">
        <v>204</v>
      </c>
      <c r="AA189" s="25" t="s">
        <v>30</v>
      </c>
      <c r="AB189" s="25"/>
      <c r="AC189" s="25"/>
    </row>
    <row r="190" spans="1:29">
      <c r="A190" s="18" t="s">
        <v>1016</v>
      </c>
      <c r="B190" s="19"/>
      <c r="C190" s="69">
        <v>45858</v>
      </c>
      <c r="D190" s="70">
        <v>0.10416666666666667</v>
      </c>
      <c r="E190" s="65">
        <v>45858.104166666664</v>
      </c>
      <c r="F190" s="65">
        <v>45858.03402777778</v>
      </c>
      <c r="G190" s="65"/>
      <c r="H190" s="25" t="s">
        <v>1017</v>
      </c>
      <c r="I190" s="18" t="s">
        <v>42</v>
      </c>
      <c r="J190" s="18" t="s">
        <v>33</v>
      </c>
      <c r="K190" s="25" t="s">
        <v>34</v>
      </c>
      <c r="L190" s="3" t="s">
        <v>1018</v>
      </c>
      <c r="M190" s="38" t="s">
        <v>1019</v>
      </c>
      <c r="N190" s="33">
        <v>45859</v>
      </c>
      <c r="O190" s="34">
        <v>0.45833333333333331</v>
      </c>
      <c r="P190" s="31">
        <f t="shared" ref="P190:P199" si="34">N190+O190</f>
        <v>45859.458333333336</v>
      </c>
      <c r="Q190" s="31">
        <v>45858.458333333336</v>
      </c>
      <c r="R190" s="31"/>
      <c r="S190" s="24" t="str">
        <f t="shared" ref="S190:S199" si="35">TEXT(P190-E190,"[hh]:mm:ss")</f>
        <v>32:30:00</v>
      </c>
      <c r="T190" s="18" t="str">
        <f>TEXT(IF(OR(F190="", Q190=""), "", Q190 - F190), "[hh]:mm:ss")</f>
        <v>10:11:00</v>
      </c>
      <c r="U190" s="24" t="str">
        <f ca="1">IF(J190="Closed","", TODAY()-C190)</f>
        <v/>
      </c>
      <c r="V190" s="25"/>
      <c r="W190" s="25" t="s">
        <v>446</v>
      </c>
      <c r="X190" s="25"/>
      <c r="Y190" s="72" t="s">
        <v>715</v>
      </c>
      <c r="Z190" s="25" t="s">
        <v>54</v>
      </c>
      <c r="AA190" s="25" t="s">
        <v>47</v>
      </c>
      <c r="AB190" s="25"/>
      <c r="AC190" s="25" t="s">
        <v>345</v>
      </c>
    </row>
    <row r="191" spans="1:29">
      <c r="A191" s="18" t="s">
        <v>1020</v>
      </c>
      <c r="B191" s="19"/>
      <c r="C191" s="69">
        <v>45859</v>
      </c>
      <c r="D191" s="70">
        <v>0.3611111111111111</v>
      </c>
      <c r="E191" s="65">
        <f t="shared" ref="E191:E197" si="36">C191+D191</f>
        <v>45859.361111111109</v>
      </c>
      <c r="F191" s="65">
        <v>45859.344444444447</v>
      </c>
      <c r="G191" s="65"/>
      <c r="H191" s="25" t="s">
        <v>1021</v>
      </c>
      <c r="I191" s="18" t="s">
        <v>42</v>
      </c>
      <c r="J191" s="18" t="s">
        <v>33</v>
      </c>
      <c r="K191" s="25" t="s">
        <v>43</v>
      </c>
      <c r="L191" s="3" t="s">
        <v>1022</v>
      </c>
      <c r="M191" s="38" t="s">
        <v>1023</v>
      </c>
      <c r="N191" s="33">
        <v>45859</v>
      </c>
      <c r="O191" s="34">
        <v>0.6875</v>
      </c>
      <c r="P191" s="31">
        <f t="shared" si="34"/>
        <v>45859.6875</v>
      </c>
      <c r="Q191" s="31">
        <v>45859.427083333336</v>
      </c>
      <c r="R191" s="31"/>
      <c r="S191" s="24" t="str">
        <f t="shared" si="35"/>
        <v>07:50:00</v>
      </c>
      <c r="T191" s="18" t="str">
        <f>TEXT(IF(OR(F191="", Q191=""), "", Q191 - F191), "[hh]:mm:ss")</f>
        <v>01:59:00</v>
      </c>
      <c r="U191" s="24" t="str">
        <f ca="1">IF(J191="Closed","", TODAY()-C191)</f>
        <v/>
      </c>
      <c r="V191" s="25"/>
      <c r="W191" s="25" t="s">
        <v>37</v>
      </c>
      <c r="X191" s="25"/>
      <c r="Y191" s="72" t="s">
        <v>715</v>
      </c>
      <c r="Z191" s="25" t="s">
        <v>616</v>
      </c>
      <c r="AA191" s="25" t="s">
        <v>47</v>
      </c>
      <c r="AB191" s="25"/>
      <c r="AC191" s="25" t="s">
        <v>345</v>
      </c>
    </row>
    <row r="192" spans="1:29">
      <c r="A192" s="18" t="s">
        <v>1024</v>
      </c>
      <c r="B192" s="19"/>
      <c r="C192" s="69">
        <v>45859</v>
      </c>
      <c r="D192" s="70">
        <v>0.41319444444444442</v>
      </c>
      <c r="E192" s="65">
        <f t="shared" si="36"/>
        <v>45859.413194444445</v>
      </c>
      <c r="F192" s="65">
        <v>45859.333333333336</v>
      </c>
      <c r="G192" s="65"/>
      <c r="H192" s="25" t="s">
        <v>1025</v>
      </c>
      <c r="I192" s="18" t="s">
        <v>57</v>
      </c>
      <c r="J192" s="18" t="s">
        <v>33</v>
      </c>
      <c r="K192" s="25" t="s">
        <v>34</v>
      </c>
      <c r="L192" s="3" t="s">
        <v>1026</v>
      </c>
      <c r="M192" s="38" t="s">
        <v>1027</v>
      </c>
      <c r="N192" s="33">
        <v>45860</v>
      </c>
      <c r="O192" s="34">
        <v>0.66666666666666663</v>
      </c>
      <c r="P192" s="31">
        <f t="shared" si="34"/>
        <v>45860.666666666664</v>
      </c>
      <c r="Q192" s="30">
        <v>45859.614583333336</v>
      </c>
      <c r="R192" s="31"/>
      <c r="S192" s="24" t="str">
        <f t="shared" si="35"/>
        <v>30:05:00</v>
      </c>
      <c r="T192" s="18" t="str">
        <f>TEXT(IF(OR(F192="", Q192=""), "", Q192 - F192), "[hh]:mm:ss")</f>
        <v>06:45:00</v>
      </c>
      <c r="U192" s="24" t="str">
        <f ca="1">IF(J192="Closed","", TODAY()-C192)</f>
        <v/>
      </c>
      <c r="V192" s="25"/>
      <c r="W192" s="25" t="s">
        <v>430</v>
      </c>
      <c r="X192" s="25"/>
      <c r="Y192" s="72" t="s">
        <v>657</v>
      </c>
      <c r="Z192" s="25" t="s">
        <v>54</v>
      </c>
      <c r="AA192" s="35" t="s">
        <v>47</v>
      </c>
      <c r="AB192" s="25"/>
      <c r="AC192" s="25" t="s">
        <v>345</v>
      </c>
    </row>
    <row r="193" spans="1:29">
      <c r="A193" s="18" t="s">
        <v>1028</v>
      </c>
      <c r="B193" s="19"/>
      <c r="C193" s="69">
        <v>45859</v>
      </c>
      <c r="D193" s="70">
        <v>0.46597222222222223</v>
      </c>
      <c r="E193" s="65">
        <f t="shared" si="36"/>
        <v>45859.46597222222</v>
      </c>
      <c r="F193" s="65">
        <v>45855.375</v>
      </c>
      <c r="G193" s="65"/>
      <c r="H193" s="25" t="s">
        <v>1029</v>
      </c>
      <c r="I193" s="18" t="s">
        <v>57</v>
      </c>
      <c r="J193" s="18" t="s">
        <v>33</v>
      </c>
      <c r="K193" s="25" t="s">
        <v>572</v>
      </c>
      <c r="L193" s="3" t="s">
        <v>1030</v>
      </c>
      <c r="M193" s="76" t="s">
        <v>1031</v>
      </c>
      <c r="N193" s="33">
        <v>45878</v>
      </c>
      <c r="O193" s="34">
        <v>0.68055555555555558</v>
      </c>
      <c r="P193" s="31">
        <f t="shared" si="34"/>
        <v>45878.680555555555</v>
      </c>
      <c r="Q193" s="31">
        <v>45877.666666666664</v>
      </c>
      <c r="R193" s="31"/>
      <c r="S193" s="24" t="str">
        <f t="shared" si="35"/>
        <v>461:09:00</v>
      </c>
      <c r="T193" s="18" t="str">
        <f>TEXT(IF(OR(E193="", Q193=""), "", Q193 - E193), "[hh]:mm:ss")</f>
        <v>436:49:00</v>
      </c>
      <c r="U193" s="24" t="str">
        <f ca="1">IF(J193="Closed","", TODAY()-C193)</f>
        <v/>
      </c>
      <c r="V193" s="25"/>
      <c r="W193" s="25" t="s">
        <v>37</v>
      </c>
      <c r="X193" s="25" t="s">
        <v>1032</v>
      </c>
      <c r="Y193" s="72" t="s">
        <v>715</v>
      </c>
      <c r="Z193" s="25" t="s">
        <v>709</v>
      </c>
      <c r="AA193" s="35" t="s">
        <v>47</v>
      </c>
      <c r="AB193" s="25"/>
      <c r="AC193" s="25" t="s">
        <v>339</v>
      </c>
    </row>
    <row r="194" spans="1:29">
      <c r="A194" s="18" t="s">
        <v>1033</v>
      </c>
      <c r="B194" s="19"/>
      <c r="C194" s="69">
        <v>45860</v>
      </c>
      <c r="D194" s="70">
        <v>0.43055555555555558</v>
      </c>
      <c r="E194" s="65">
        <f t="shared" si="36"/>
        <v>45860.430555555555</v>
      </c>
      <c r="F194" s="65">
        <v>45860.291666666664</v>
      </c>
      <c r="G194" s="65"/>
      <c r="H194" s="25" t="s">
        <v>1034</v>
      </c>
      <c r="I194" s="18" t="s">
        <v>42</v>
      </c>
      <c r="J194" s="18" t="s">
        <v>33</v>
      </c>
      <c r="K194" s="25" t="s">
        <v>34</v>
      </c>
      <c r="L194" s="3" t="s">
        <v>1035</v>
      </c>
      <c r="M194" s="38" t="s">
        <v>1036</v>
      </c>
      <c r="N194" s="33">
        <v>45860</v>
      </c>
      <c r="O194" s="34">
        <v>0.5625</v>
      </c>
      <c r="P194" s="31">
        <f t="shared" si="34"/>
        <v>45860.5625</v>
      </c>
      <c r="Q194" s="31">
        <v>45860.458333333336</v>
      </c>
      <c r="R194" s="31"/>
      <c r="S194" s="24" t="str">
        <f t="shared" si="35"/>
        <v>03:10:00</v>
      </c>
      <c r="T194" s="18" t="str">
        <f t="shared" ref="T194:T199" si="37">TEXT(IF(OR(F194="", Q194=""), "", Q194 - F194), "[hh]:mm:ss")</f>
        <v>04:00:00</v>
      </c>
      <c r="U194" s="24" t="str">
        <f ca="1">IF(J194="Closed","", TODAY()-C194)</f>
        <v/>
      </c>
      <c r="V194" s="25"/>
      <c r="W194" s="25" t="s">
        <v>734</v>
      </c>
      <c r="X194" s="25"/>
      <c r="Y194" s="19" t="s">
        <v>715</v>
      </c>
      <c r="Z194" s="25" t="s">
        <v>1037</v>
      </c>
      <c r="AA194" s="35" t="s">
        <v>47</v>
      </c>
      <c r="AB194" s="25"/>
      <c r="AC194" s="25" t="s">
        <v>345</v>
      </c>
    </row>
    <row r="195" spans="1:29">
      <c r="A195" s="18" t="s">
        <v>1038</v>
      </c>
      <c r="B195" s="19"/>
      <c r="C195" s="69">
        <v>45861</v>
      </c>
      <c r="D195" s="70">
        <v>0.42708333333333331</v>
      </c>
      <c r="E195" s="65">
        <f t="shared" si="36"/>
        <v>45861.427083333336</v>
      </c>
      <c r="F195" s="65">
        <v>45861.427083333336</v>
      </c>
      <c r="G195" s="65"/>
      <c r="H195" s="25" t="s">
        <v>1039</v>
      </c>
      <c r="I195" s="18" t="s">
        <v>126</v>
      </c>
      <c r="J195" s="74" t="s">
        <v>33</v>
      </c>
      <c r="K195" s="25" t="s">
        <v>572</v>
      </c>
      <c r="L195" s="3" t="s">
        <v>1040</v>
      </c>
      <c r="M195" s="76" t="s">
        <v>1041</v>
      </c>
      <c r="N195" s="33">
        <v>45896</v>
      </c>
      <c r="O195" s="34">
        <v>0.58333333333333337</v>
      </c>
      <c r="P195" s="31">
        <f t="shared" si="34"/>
        <v>45896.583333333336</v>
      </c>
      <c r="Q195" s="31">
        <v>45895.75</v>
      </c>
      <c r="R195" s="31"/>
      <c r="S195" s="24" t="str">
        <f t="shared" si="35"/>
        <v>843:45:00</v>
      </c>
      <c r="T195" s="18" t="str">
        <f t="shared" si="37"/>
        <v>823:45:00</v>
      </c>
      <c r="U195" s="24">
        <f ca="1">IF(J195="Resolved","", TODAY()-C195)</f>
        <v>77</v>
      </c>
      <c r="V195" s="25"/>
      <c r="W195" s="25" t="s">
        <v>37</v>
      </c>
      <c r="X195" s="81" t="s">
        <v>1042</v>
      </c>
      <c r="Y195" s="19"/>
      <c r="Z195" s="25" t="s">
        <v>576</v>
      </c>
      <c r="AA195" s="25" t="s">
        <v>30</v>
      </c>
      <c r="AB195" s="25"/>
      <c r="AC195" s="25"/>
    </row>
    <row r="196" spans="1:29">
      <c r="A196" s="18" t="s">
        <v>1043</v>
      </c>
      <c r="B196" s="19"/>
      <c r="C196" s="69">
        <v>45861</v>
      </c>
      <c r="D196" s="70">
        <v>0.68194444444444446</v>
      </c>
      <c r="E196" s="65">
        <f t="shared" si="36"/>
        <v>45861.681944444441</v>
      </c>
      <c r="F196" s="65">
        <v>45861.659722222219</v>
      </c>
      <c r="G196" s="65"/>
      <c r="H196" s="25" t="s">
        <v>1044</v>
      </c>
      <c r="I196" s="18" t="s">
        <v>42</v>
      </c>
      <c r="J196" s="18" t="s">
        <v>33</v>
      </c>
      <c r="K196" s="25" t="s">
        <v>34</v>
      </c>
      <c r="L196" s="3" t="s">
        <v>1045</v>
      </c>
      <c r="M196" s="38" t="s">
        <v>1046</v>
      </c>
      <c r="N196" s="33">
        <v>45862</v>
      </c>
      <c r="O196" s="34">
        <v>0.45833333333333331</v>
      </c>
      <c r="P196" s="31">
        <f t="shared" si="34"/>
        <v>45862.458333333336</v>
      </c>
      <c r="Q196" s="31">
        <v>45861.708333333336</v>
      </c>
      <c r="R196" s="31"/>
      <c r="S196" s="24" t="str">
        <f t="shared" si="35"/>
        <v>18:38:00</v>
      </c>
      <c r="T196" s="18" t="str">
        <f t="shared" si="37"/>
        <v>01:10:00</v>
      </c>
      <c r="U196" s="24" t="str">
        <f ca="1">IF(J196="Closed","", TODAY()-C196)</f>
        <v/>
      </c>
      <c r="V196" s="25"/>
      <c r="W196" s="19" t="s">
        <v>725</v>
      </c>
      <c r="X196" s="25"/>
      <c r="Y196" s="72" t="s">
        <v>1047</v>
      </c>
      <c r="Z196" s="78" t="s">
        <v>39</v>
      </c>
      <c r="AA196" s="25" t="s">
        <v>47</v>
      </c>
      <c r="AB196" s="25"/>
      <c r="AC196" s="25" t="s">
        <v>345</v>
      </c>
    </row>
    <row r="197" spans="1:29">
      <c r="A197" s="18" t="s">
        <v>1048</v>
      </c>
      <c r="B197" s="19"/>
      <c r="C197" s="69">
        <v>45861</v>
      </c>
      <c r="D197" s="70">
        <v>0.75</v>
      </c>
      <c r="E197" s="65">
        <f t="shared" si="36"/>
        <v>45861.75</v>
      </c>
      <c r="F197" s="65">
        <v>45859</v>
      </c>
      <c r="G197" s="65"/>
      <c r="H197" s="25" t="s">
        <v>1049</v>
      </c>
      <c r="I197" s="18" t="s">
        <v>126</v>
      </c>
      <c r="J197" s="18" t="s">
        <v>33</v>
      </c>
      <c r="K197" s="25" t="s">
        <v>415</v>
      </c>
      <c r="L197" s="3" t="s">
        <v>1050</v>
      </c>
      <c r="M197" s="38" t="s">
        <v>1051</v>
      </c>
      <c r="N197" s="33">
        <v>45862</v>
      </c>
      <c r="O197" s="34">
        <v>0.54166666666666663</v>
      </c>
      <c r="P197" s="31">
        <f t="shared" si="34"/>
        <v>45862.541666666664</v>
      </c>
      <c r="Q197" s="31">
        <v>45861.708333333336</v>
      </c>
      <c r="R197" s="31"/>
      <c r="S197" s="24" t="str">
        <f t="shared" si="35"/>
        <v>19:00:00</v>
      </c>
      <c r="T197" s="18" t="str">
        <f t="shared" si="37"/>
        <v>65:00:00</v>
      </c>
      <c r="U197" s="24" t="str">
        <f ca="1">IF(J197="Closed","", TODAY()-C197)</f>
        <v/>
      </c>
      <c r="V197" s="25"/>
      <c r="W197" s="25" t="s">
        <v>169</v>
      </c>
      <c r="X197" s="25" t="s">
        <v>1052</v>
      </c>
      <c r="Y197" s="19"/>
      <c r="Z197" s="25" t="s">
        <v>1053</v>
      </c>
      <c r="AA197" s="25" t="s">
        <v>30</v>
      </c>
      <c r="AB197" s="25"/>
      <c r="AC197" s="25"/>
    </row>
    <row r="198" spans="1:29">
      <c r="A198" s="18" t="s">
        <v>1054</v>
      </c>
      <c r="B198" s="19"/>
      <c r="C198" s="69">
        <v>45861</v>
      </c>
      <c r="D198" s="70">
        <v>0.82291666666666663</v>
      </c>
      <c r="E198" s="65">
        <v>45861.822916666664</v>
      </c>
      <c r="F198" s="65">
        <v>45861.604166666664</v>
      </c>
      <c r="G198" s="65"/>
      <c r="H198" s="25" t="s">
        <v>1055</v>
      </c>
      <c r="I198" s="18" t="s">
        <v>126</v>
      </c>
      <c r="J198" s="18" t="s">
        <v>33</v>
      </c>
      <c r="K198" s="25" t="s">
        <v>75</v>
      </c>
      <c r="L198" s="82" t="s">
        <v>1056</v>
      </c>
      <c r="M198" s="38" t="s">
        <v>1057</v>
      </c>
      <c r="N198" s="33">
        <v>45869</v>
      </c>
      <c r="O198" s="34">
        <v>0.68402777777777779</v>
      </c>
      <c r="P198" s="31">
        <f t="shared" si="34"/>
        <v>45869.684027777781</v>
      </c>
      <c r="Q198" s="31">
        <v>45861.708333333336</v>
      </c>
      <c r="R198" s="31"/>
      <c r="S198" s="24" t="str">
        <f t="shared" si="35"/>
        <v>188:40:00</v>
      </c>
      <c r="T198" s="18" t="str">
        <f t="shared" si="37"/>
        <v>02:30:00</v>
      </c>
      <c r="U198" s="24" t="str">
        <f ca="1">IF(J198="Closed","", TODAY()-C198)</f>
        <v/>
      </c>
      <c r="V198" s="25"/>
      <c r="W198" s="25" t="s">
        <v>37</v>
      </c>
      <c r="X198" s="25" t="s">
        <v>1058</v>
      </c>
      <c r="Y198" s="19"/>
      <c r="Z198" s="25" t="s">
        <v>1059</v>
      </c>
      <c r="AA198" s="25" t="s">
        <v>30</v>
      </c>
      <c r="AB198" s="25"/>
      <c r="AC198" s="25"/>
    </row>
    <row r="199" spans="1:29">
      <c r="A199" s="18" t="s">
        <v>1060</v>
      </c>
      <c r="B199" s="19"/>
      <c r="C199" s="69">
        <v>45861</v>
      </c>
      <c r="D199" s="70">
        <v>0.47499999999999998</v>
      </c>
      <c r="E199" s="65">
        <f>C199+D199</f>
        <v>45861.474999999999</v>
      </c>
      <c r="F199" s="65">
        <v>45861.375</v>
      </c>
      <c r="G199" s="65"/>
      <c r="H199" s="25" t="s">
        <v>1061</v>
      </c>
      <c r="I199" s="18" t="s">
        <v>126</v>
      </c>
      <c r="J199" s="18" t="s">
        <v>33</v>
      </c>
      <c r="K199" s="25" t="s">
        <v>75</v>
      </c>
      <c r="L199" s="3" t="s">
        <v>1062</v>
      </c>
      <c r="M199" s="38" t="s">
        <v>1063</v>
      </c>
      <c r="N199" s="33">
        <v>45866</v>
      </c>
      <c r="O199" s="34">
        <v>0.70833333333333337</v>
      </c>
      <c r="P199" s="31">
        <f t="shared" si="34"/>
        <v>45866.708333333336</v>
      </c>
      <c r="Q199" s="31">
        <v>45861.708333333336</v>
      </c>
      <c r="R199" s="31"/>
      <c r="S199" s="24" t="str">
        <f t="shared" si="35"/>
        <v>125:36:00</v>
      </c>
      <c r="T199" s="18" t="str">
        <f t="shared" si="37"/>
        <v>08:00:00</v>
      </c>
      <c r="U199" s="24" t="str">
        <f ca="1">IF(J199="Closed","", TODAY()-C199)</f>
        <v/>
      </c>
      <c r="V199" s="25"/>
      <c r="W199" s="25" t="s">
        <v>1064</v>
      </c>
      <c r="X199" s="25"/>
      <c r="Y199" s="19"/>
      <c r="Z199" s="25" t="s">
        <v>616</v>
      </c>
      <c r="AA199" s="25" t="s">
        <v>30</v>
      </c>
      <c r="AB199" s="25"/>
      <c r="AC199" s="25"/>
    </row>
    <row r="200" spans="1:29">
      <c r="A200" s="18" t="s">
        <v>1065</v>
      </c>
      <c r="B200" s="19"/>
      <c r="C200" s="69">
        <v>45862</v>
      </c>
      <c r="D200" s="70">
        <v>0.71736111111111112</v>
      </c>
      <c r="E200" s="65">
        <f>C200+D200</f>
        <v>45862.717361111114</v>
      </c>
      <c r="F200" s="18" t="s">
        <v>30</v>
      </c>
      <c r="G200" s="18"/>
      <c r="H200" s="25" t="s">
        <v>1066</v>
      </c>
      <c r="I200" s="18" t="s">
        <v>126</v>
      </c>
      <c r="J200" s="18" t="s">
        <v>50</v>
      </c>
      <c r="K200" s="25" t="s">
        <v>58</v>
      </c>
      <c r="L200" s="3" t="s">
        <v>1067</v>
      </c>
      <c r="M200" s="38" t="s">
        <v>1068</v>
      </c>
      <c r="N200" s="33" t="s">
        <v>53</v>
      </c>
      <c r="O200" s="34" t="str">
        <f ca="1">IF(J200="Resolved",NOW(),"")</f>
        <v/>
      </c>
      <c r="P200" s="31"/>
      <c r="Q200" s="31"/>
      <c r="R200" s="31"/>
      <c r="S200" s="24"/>
      <c r="T200" s="18" t="str">
        <f>TEXT(IF(OR(E200="", Q200=""), "", Q200 - E200), "[hh]:mm:ss")</f>
        <v/>
      </c>
      <c r="U200" s="24">
        <f ca="1">IF(J200="Resolved","", TODAY()-C200)</f>
        <v>76</v>
      </c>
      <c r="V200" s="25"/>
      <c r="W200" s="25" t="s">
        <v>37</v>
      </c>
      <c r="X200" s="25"/>
      <c r="Y200" s="19"/>
      <c r="Z200" s="25" t="s">
        <v>1069</v>
      </c>
      <c r="AA200" s="25" t="s">
        <v>30</v>
      </c>
      <c r="AB200" s="25"/>
      <c r="AC200" s="25"/>
    </row>
    <row r="201" spans="1:29">
      <c r="A201" s="18" t="s">
        <v>1070</v>
      </c>
      <c r="B201" s="19"/>
      <c r="C201" s="69">
        <v>45863</v>
      </c>
      <c r="D201" s="70">
        <v>0.34027777777777779</v>
      </c>
      <c r="E201" s="65">
        <f>C201+D201</f>
        <v>45863.340277777781</v>
      </c>
      <c r="F201" s="65">
        <v>45863.340277777781</v>
      </c>
      <c r="G201" s="65"/>
      <c r="H201" s="25" t="s">
        <v>1071</v>
      </c>
      <c r="I201" s="18" t="s">
        <v>126</v>
      </c>
      <c r="J201" s="18" t="s">
        <v>33</v>
      </c>
      <c r="K201" s="25" t="s">
        <v>58</v>
      </c>
      <c r="L201" s="3" t="s">
        <v>1072</v>
      </c>
      <c r="M201" s="38" t="s">
        <v>1073</v>
      </c>
      <c r="N201" s="33">
        <v>45863</v>
      </c>
      <c r="O201" s="34">
        <v>0.37152777777777779</v>
      </c>
      <c r="P201" s="31">
        <f t="shared" ref="P201:P264" si="38">N201+O201</f>
        <v>45863.371527777781</v>
      </c>
      <c r="Q201" s="31"/>
      <c r="R201" s="31"/>
      <c r="S201" s="24" t="str">
        <f t="shared" ref="S201:S232" si="39">TEXT(P201-E201,"[hh]:mm:ss")</f>
        <v>00:45:00</v>
      </c>
      <c r="T201" s="18" t="str">
        <f>TEXT(IF(OR(F201="", Q201=""), "", Q201 - F201), "[hh]:mm:ss")</f>
        <v/>
      </c>
      <c r="U201" s="24" t="str">
        <f ca="1">IF(J201="Closed","", TODAY()-C201)</f>
        <v/>
      </c>
      <c r="V201" s="25"/>
      <c r="W201" s="25" t="s">
        <v>734</v>
      </c>
      <c r="X201" s="25"/>
      <c r="Y201" s="19"/>
      <c r="Z201" s="25" t="s">
        <v>1074</v>
      </c>
      <c r="AA201" s="25" t="s">
        <v>30</v>
      </c>
      <c r="AB201" s="25"/>
      <c r="AC201" s="25"/>
    </row>
    <row r="202" spans="1:29">
      <c r="A202" s="18" t="s">
        <v>1075</v>
      </c>
      <c r="B202" s="19"/>
      <c r="C202" s="69">
        <v>45863</v>
      </c>
      <c r="D202" s="70">
        <v>0.44791666666666669</v>
      </c>
      <c r="E202" s="65">
        <f>C202+D202</f>
        <v>45863.447916666664</v>
      </c>
      <c r="F202" s="65">
        <v>45859</v>
      </c>
      <c r="G202" s="65"/>
      <c r="H202" s="25" t="s">
        <v>1076</v>
      </c>
      <c r="I202" s="18" t="s">
        <v>126</v>
      </c>
      <c r="J202" s="18" t="s">
        <v>33</v>
      </c>
      <c r="K202" s="25" t="s">
        <v>34</v>
      </c>
      <c r="L202" s="3" t="s">
        <v>1077</v>
      </c>
      <c r="M202" s="38" t="s">
        <v>1078</v>
      </c>
      <c r="N202" s="33">
        <v>45867</v>
      </c>
      <c r="O202" s="34">
        <v>0.73958333333333337</v>
      </c>
      <c r="P202" s="31">
        <f t="shared" si="38"/>
        <v>45867.739583333336</v>
      </c>
      <c r="Q202" s="31"/>
      <c r="R202" s="31"/>
      <c r="S202" s="24" t="str">
        <f t="shared" si="39"/>
        <v>103:00:00</v>
      </c>
      <c r="T202" s="18" t="str">
        <f>TEXT(IF(OR(F202="", Q202=""), "", Q202 - F202), "[hh]:mm:ss")</f>
        <v/>
      </c>
      <c r="U202" s="24" t="str">
        <f ca="1">IF(J202="Closed","", TODAY()-C202)</f>
        <v/>
      </c>
      <c r="V202" s="25"/>
      <c r="W202" s="25" t="s">
        <v>37</v>
      </c>
      <c r="X202" s="25"/>
      <c r="Y202" s="19"/>
      <c r="Z202" s="25" t="s">
        <v>39</v>
      </c>
      <c r="AA202" s="25" t="s">
        <v>30</v>
      </c>
      <c r="AB202" s="25"/>
      <c r="AC202" s="25"/>
    </row>
    <row r="203" spans="1:29">
      <c r="A203" s="18" t="s">
        <v>1079</v>
      </c>
      <c r="B203" s="19"/>
      <c r="C203" s="69">
        <v>45863</v>
      </c>
      <c r="D203" s="70">
        <v>0.47222222222222221</v>
      </c>
      <c r="E203" s="65">
        <v>45863.47252314815</v>
      </c>
      <c r="F203" s="65">
        <v>45863.375</v>
      </c>
      <c r="G203" s="65"/>
      <c r="H203" s="25" t="s">
        <v>1013</v>
      </c>
      <c r="I203" s="18" t="s">
        <v>57</v>
      </c>
      <c r="J203" s="18" t="s">
        <v>33</v>
      </c>
      <c r="K203" s="25" t="s">
        <v>34</v>
      </c>
      <c r="L203" s="3" t="s">
        <v>1080</v>
      </c>
      <c r="M203" s="38" t="s">
        <v>1081</v>
      </c>
      <c r="N203" s="33">
        <v>45867</v>
      </c>
      <c r="O203" s="34">
        <v>0.69444444444444442</v>
      </c>
      <c r="P203" s="31">
        <f t="shared" si="38"/>
        <v>45867.694444444445</v>
      </c>
      <c r="Q203" s="31">
        <v>45867.666666666664</v>
      </c>
      <c r="R203" s="31"/>
      <c r="S203" s="24" t="str">
        <f t="shared" si="39"/>
        <v>101:19:34</v>
      </c>
      <c r="T203" s="18" t="str">
        <f>TEXT(IF(OR(F203="", Q203=""), "", Q203 - F203), "[hh]:mm:ss")</f>
        <v>103:00:00</v>
      </c>
      <c r="U203" s="24" t="str">
        <f ca="1">IF(J203="Closed","", TODAY()-C203)</f>
        <v/>
      </c>
      <c r="V203" s="25"/>
      <c r="W203" s="25" t="s">
        <v>37</v>
      </c>
      <c r="X203" s="25" t="s">
        <v>1082</v>
      </c>
      <c r="Y203" s="19"/>
      <c r="Z203" s="25" t="s">
        <v>1083</v>
      </c>
      <c r="AA203" s="25" t="s">
        <v>47</v>
      </c>
      <c r="AB203" s="25"/>
      <c r="AC203" s="25" t="s">
        <v>345</v>
      </c>
    </row>
    <row r="204" spans="1:29">
      <c r="A204" s="18" t="s">
        <v>1084</v>
      </c>
      <c r="B204" s="19"/>
      <c r="C204" s="69">
        <v>45863</v>
      </c>
      <c r="D204" s="70">
        <v>0.49722222222222223</v>
      </c>
      <c r="E204" s="65">
        <f t="shared" ref="E204:E267" si="40">C204+D204</f>
        <v>45863.49722222222</v>
      </c>
      <c r="F204" s="65">
        <v>45847.541666666664</v>
      </c>
      <c r="G204" s="65"/>
      <c r="H204" s="25" t="s">
        <v>1085</v>
      </c>
      <c r="I204" s="18" t="s">
        <v>126</v>
      </c>
      <c r="J204" s="74" t="s">
        <v>33</v>
      </c>
      <c r="K204" s="25" t="s">
        <v>43</v>
      </c>
      <c r="L204" s="3" t="s">
        <v>1086</v>
      </c>
      <c r="M204" s="38" t="s">
        <v>1087</v>
      </c>
      <c r="N204" s="33">
        <v>45912</v>
      </c>
      <c r="O204" s="34">
        <v>0.52083333333333337</v>
      </c>
      <c r="P204" s="31">
        <f t="shared" si="38"/>
        <v>45912.520833333336</v>
      </c>
      <c r="Q204" s="31">
        <v>45912.458333333336</v>
      </c>
      <c r="R204" s="31"/>
      <c r="S204" s="47" t="str">
        <f t="shared" si="39"/>
        <v>1176:34:00</v>
      </c>
      <c r="T204" s="83" t="str">
        <f>TEXT(Q204-F204,"[hh]:mm:ss")</f>
        <v>1558:00:00</v>
      </c>
      <c r="U204" s="24">
        <f ca="1">IF(J204="Resolved","", TODAY()-C204)</f>
        <v>75</v>
      </c>
      <c r="V204" s="25"/>
      <c r="W204" s="25" t="s">
        <v>575</v>
      </c>
      <c r="X204" s="25" t="s">
        <v>1088</v>
      </c>
      <c r="Y204" s="19"/>
      <c r="Z204" s="25" t="s">
        <v>1002</v>
      </c>
      <c r="AA204" s="25" t="s">
        <v>30</v>
      </c>
      <c r="AB204" s="25"/>
      <c r="AC204" s="25"/>
    </row>
    <row r="205" spans="1:29">
      <c r="A205" s="18" t="s">
        <v>1089</v>
      </c>
      <c r="B205" s="19"/>
      <c r="C205" s="69">
        <v>45863</v>
      </c>
      <c r="D205" s="70">
        <v>0.64583333333333337</v>
      </c>
      <c r="E205" s="65">
        <f t="shared" si="40"/>
        <v>45863.645833333336</v>
      </c>
      <c r="F205" s="65">
        <v>45863.333333333336</v>
      </c>
      <c r="G205" s="65"/>
      <c r="H205" s="25" t="s">
        <v>1090</v>
      </c>
      <c r="I205" s="18" t="s">
        <v>126</v>
      </c>
      <c r="J205" s="18" t="s">
        <v>33</v>
      </c>
      <c r="K205" s="25" t="s">
        <v>58</v>
      </c>
      <c r="L205" s="3" t="s">
        <v>1091</v>
      </c>
      <c r="M205" s="38" t="s">
        <v>1092</v>
      </c>
      <c r="N205" s="33">
        <v>45863</v>
      </c>
      <c r="O205" s="34">
        <v>0.75</v>
      </c>
      <c r="P205" s="31">
        <f t="shared" si="38"/>
        <v>45863.75</v>
      </c>
      <c r="Q205" s="31"/>
      <c r="R205" s="31"/>
      <c r="S205" s="24" t="str">
        <f t="shared" si="39"/>
        <v>02:30:00</v>
      </c>
      <c r="T205" s="18" t="str">
        <f t="shared" ref="T205:T218" si="41">TEXT(IF(OR(F205="", Q205=""), "", Q205 - F205), "[hh]:mm:ss")</f>
        <v/>
      </c>
      <c r="U205" s="24" t="str">
        <f t="shared" ref="U205:U218" ca="1" si="42">IF(J205="Closed","", TODAY()-C205)</f>
        <v/>
      </c>
      <c r="V205" s="25"/>
      <c r="W205" s="25" t="s">
        <v>169</v>
      </c>
      <c r="X205" s="25"/>
      <c r="Y205" s="19"/>
      <c r="Z205" s="25" t="s">
        <v>1093</v>
      </c>
      <c r="AA205" s="25" t="s">
        <v>30</v>
      </c>
      <c r="AB205" s="25"/>
      <c r="AC205" s="25"/>
    </row>
    <row r="206" spans="1:29">
      <c r="A206" s="18" t="s">
        <v>1094</v>
      </c>
      <c r="B206" s="19"/>
      <c r="C206" s="69">
        <v>45863</v>
      </c>
      <c r="D206" s="70">
        <v>0.83333333333333337</v>
      </c>
      <c r="E206" s="65">
        <f t="shared" si="40"/>
        <v>45863.833333333336</v>
      </c>
      <c r="F206" s="65">
        <v>45863.818749999999</v>
      </c>
      <c r="G206" s="65"/>
      <c r="H206" s="25" t="s">
        <v>1095</v>
      </c>
      <c r="I206" s="18" t="s">
        <v>126</v>
      </c>
      <c r="J206" s="18" t="s">
        <v>33</v>
      </c>
      <c r="K206" s="25" t="s">
        <v>34</v>
      </c>
      <c r="L206" s="3" t="s">
        <v>1096</v>
      </c>
      <c r="M206" s="38" t="s">
        <v>1097</v>
      </c>
      <c r="N206" s="33">
        <v>45863</v>
      </c>
      <c r="O206" s="34">
        <v>0.9375</v>
      </c>
      <c r="P206" s="31">
        <f t="shared" si="38"/>
        <v>45863.9375</v>
      </c>
      <c r="Q206" s="31"/>
      <c r="R206" s="31"/>
      <c r="S206" s="24" t="str">
        <f t="shared" si="39"/>
        <v>02:30:00</v>
      </c>
      <c r="T206" s="18" t="str">
        <f t="shared" si="41"/>
        <v/>
      </c>
      <c r="U206" s="24" t="str">
        <f t="shared" ca="1" si="42"/>
        <v/>
      </c>
      <c r="V206" s="25"/>
      <c r="W206" s="25" t="s">
        <v>446</v>
      </c>
      <c r="X206" s="25"/>
      <c r="Y206" s="19"/>
      <c r="Z206" s="25" t="s">
        <v>1098</v>
      </c>
      <c r="AA206" s="25" t="s">
        <v>30</v>
      </c>
      <c r="AB206" s="25"/>
      <c r="AC206" s="25"/>
    </row>
    <row r="207" spans="1:29">
      <c r="A207" s="18" t="s">
        <v>1099</v>
      </c>
      <c r="B207" s="19"/>
      <c r="C207" s="69">
        <v>45866</v>
      </c>
      <c r="D207" s="70">
        <v>0.3611111111111111</v>
      </c>
      <c r="E207" s="65">
        <f t="shared" si="40"/>
        <v>45866.361111111109</v>
      </c>
      <c r="F207" s="65">
        <v>45863</v>
      </c>
      <c r="G207" s="65"/>
      <c r="H207" s="25" t="s">
        <v>1100</v>
      </c>
      <c r="I207" s="18" t="s">
        <v>126</v>
      </c>
      <c r="J207" s="18" t="s">
        <v>33</v>
      </c>
      <c r="K207" s="25" t="s">
        <v>58</v>
      </c>
      <c r="L207" s="3" t="s">
        <v>1101</v>
      </c>
      <c r="M207" s="38" t="s">
        <v>1102</v>
      </c>
      <c r="N207" s="33">
        <v>45867</v>
      </c>
      <c r="O207" s="34">
        <v>0.66666666666666663</v>
      </c>
      <c r="P207" s="30">
        <f t="shared" si="38"/>
        <v>45867.666666666664</v>
      </c>
      <c r="Q207" s="30"/>
      <c r="R207" s="30"/>
      <c r="S207" s="47" t="str">
        <f t="shared" si="39"/>
        <v>31:20:00</v>
      </c>
      <c r="T207" s="18" t="str">
        <f t="shared" si="41"/>
        <v/>
      </c>
      <c r="U207" s="24" t="str">
        <f t="shared" ca="1" si="42"/>
        <v/>
      </c>
      <c r="V207" s="25"/>
      <c r="W207" s="25" t="s">
        <v>1103</v>
      </c>
      <c r="X207" s="25"/>
      <c r="Y207" s="19"/>
      <c r="Z207" s="25" t="s">
        <v>1104</v>
      </c>
      <c r="AA207" s="25" t="s">
        <v>30</v>
      </c>
      <c r="AB207" s="25"/>
      <c r="AC207" s="25"/>
    </row>
    <row r="208" spans="1:29">
      <c r="A208" s="18" t="s">
        <v>1105</v>
      </c>
      <c r="B208" s="19"/>
      <c r="C208" s="69">
        <v>45866</v>
      </c>
      <c r="D208" s="70">
        <v>0.65277777777777779</v>
      </c>
      <c r="E208" s="65">
        <f t="shared" si="40"/>
        <v>45866.652777777781</v>
      </c>
      <c r="F208" s="65">
        <v>45863.416666666664</v>
      </c>
      <c r="G208" s="65"/>
      <c r="H208" s="25" t="s">
        <v>1106</v>
      </c>
      <c r="I208" s="18" t="s">
        <v>126</v>
      </c>
      <c r="J208" s="18" t="s">
        <v>33</v>
      </c>
      <c r="K208" s="25" t="s">
        <v>43</v>
      </c>
      <c r="L208" s="3" t="s">
        <v>1107</v>
      </c>
      <c r="M208" s="38" t="s">
        <v>1108</v>
      </c>
      <c r="N208" s="33">
        <v>45867</v>
      </c>
      <c r="O208" s="34">
        <v>0.58333333333333337</v>
      </c>
      <c r="P208" s="30">
        <f t="shared" si="38"/>
        <v>45867.583333333336</v>
      </c>
      <c r="Q208" s="30"/>
      <c r="R208" s="30"/>
      <c r="S208" s="47" t="str">
        <f t="shared" si="39"/>
        <v>22:20:00</v>
      </c>
      <c r="T208" s="18" t="str">
        <f t="shared" si="41"/>
        <v/>
      </c>
      <c r="U208" s="24" t="str">
        <f t="shared" ca="1" si="42"/>
        <v/>
      </c>
      <c r="V208" s="25"/>
      <c r="W208" s="25" t="s">
        <v>89</v>
      </c>
      <c r="X208" s="25"/>
      <c r="Y208" s="19"/>
      <c r="Z208" s="25" t="s">
        <v>1109</v>
      </c>
      <c r="AA208" s="25" t="s">
        <v>30</v>
      </c>
      <c r="AB208" s="25"/>
      <c r="AC208" s="25"/>
    </row>
    <row r="209" spans="1:29">
      <c r="A209" s="18" t="s">
        <v>1110</v>
      </c>
      <c r="B209" s="19"/>
      <c r="C209" s="69">
        <v>45866</v>
      </c>
      <c r="D209" s="70">
        <v>0.70833333333333337</v>
      </c>
      <c r="E209" s="65">
        <f t="shared" si="40"/>
        <v>45866.708333333336</v>
      </c>
      <c r="F209" s="65">
        <v>45863.604166666664</v>
      </c>
      <c r="G209" s="65"/>
      <c r="H209" s="25" t="s">
        <v>1111</v>
      </c>
      <c r="I209" s="18" t="s">
        <v>57</v>
      </c>
      <c r="J209" s="18" t="s">
        <v>33</v>
      </c>
      <c r="K209" s="25" t="s">
        <v>324</v>
      </c>
      <c r="L209" s="3" t="s">
        <v>1112</v>
      </c>
      <c r="M209" s="38" t="s">
        <v>1113</v>
      </c>
      <c r="N209" s="33">
        <v>45867</v>
      </c>
      <c r="O209" s="34">
        <v>0.54166666666666663</v>
      </c>
      <c r="P209" s="30">
        <f t="shared" si="38"/>
        <v>45867.541666666664</v>
      </c>
      <c r="Q209" s="30">
        <v>45867.541666666664</v>
      </c>
      <c r="R209" s="30"/>
      <c r="S209" s="47" t="str">
        <f t="shared" si="39"/>
        <v>20:00:00</v>
      </c>
      <c r="T209" s="18" t="str">
        <f t="shared" si="41"/>
        <v>94:30:00</v>
      </c>
      <c r="U209" s="24" t="str">
        <f t="shared" ca="1" si="42"/>
        <v/>
      </c>
      <c r="V209" s="25"/>
      <c r="W209" s="25" t="s">
        <v>1114</v>
      </c>
      <c r="X209" s="25"/>
      <c r="Y209" s="19"/>
      <c r="Z209" s="25" t="s">
        <v>949</v>
      </c>
      <c r="AA209" s="35" t="s">
        <v>47</v>
      </c>
      <c r="AB209" s="25"/>
      <c r="AC209" s="25" t="s">
        <v>339</v>
      </c>
    </row>
    <row r="210" spans="1:29">
      <c r="A210" s="18" t="s">
        <v>1115</v>
      </c>
      <c r="B210" s="19"/>
      <c r="C210" s="69">
        <v>45867</v>
      </c>
      <c r="D210" s="70">
        <v>0.34583333333333333</v>
      </c>
      <c r="E210" s="65">
        <f t="shared" si="40"/>
        <v>45867.345833333333</v>
      </c>
      <c r="F210" s="65">
        <v>45852</v>
      </c>
      <c r="G210" s="65"/>
      <c r="H210" s="25" t="s">
        <v>1116</v>
      </c>
      <c r="I210" s="18" t="s">
        <v>126</v>
      </c>
      <c r="J210" s="18" t="s">
        <v>33</v>
      </c>
      <c r="K210" s="25" t="s">
        <v>43</v>
      </c>
      <c r="L210" s="3" t="s">
        <v>1117</v>
      </c>
      <c r="M210" s="38" t="s">
        <v>1118</v>
      </c>
      <c r="N210" s="33">
        <v>45873</v>
      </c>
      <c r="O210" s="34">
        <v>0.5</v>
      </c>
      <c r="P210" s="30">
        <f t="shared" si="38"/>
        <v>45873.5</v>
      </c>
      <c r="Q210" s="30"/>
      <c r="R210" s="31"/>
      <c r="S210" s="47" t="str">
        <f t="shared" si="39"/>
        <v>147:42:00</v>
      </c>
      <c r="T210" s="18" t="str">
        <f t="shared" si="41"/>
        <v/>
      </c>
      <c r="U210" s="24" t="str">
        <f t="shared" ca="1" si="42"/>
        <v/>
      </c>
      <c r="V210" s="25"/>
      <c r="W210" s="25" t="s">
        <v>575</v>
      </c>
      <c r="X210" s="25"/>
      <c r="Y210" s="19"/>
      <c r="Z210" s="25" t="s">
        <v>84</v>
      </c>
      <c r="AA210" s="25" t="s">
        <v>30</v>
      </c>
      <c r="AB210" s="25"/>
      <c r="AC210" s="25"/>
    </row>
    <row r="211" spans="1:29">
      <c r="A211" s="18" t="s">
        <v>1119</v>
      </c>
      <c r="B211" s="19"/>
      <c r="C211" s="69">
        <v>45867</v>
      </c>
      <c r="D211" s="70">
        <v>0.37222222222222223</v>
      </c>
      <c r="E211" s="65">
        <f t="shared" si="40"/>
        <v>45867.37222222222</v>
      </c>
      <c r="F211" s="65">
        <v>45867.333333333336</v>
      </c>
      <c r="G211" s="65"/>
      <c r="H211" s="25" t="s">
        <v>1120</v>
      </c>
      <c r="I211" s="18" t="s">
        <v>42</v>
      </c>
      <c r="J211" s="18" t="s">
        <v>33</v>
      </c>
      <c r="K211" s="25" t="s">
        <v>43</v>
      </c>
      <c r="L211" s="3" t="s">
        <v>1121</v>
      </c>
      <c r="M211" s="38" t="s">
        <v>1122</v>
      </c>
      <c r="N211" s="33">
        <v>45868</v>
      </c>
      <c r="O211" s="34">
        <v>0.54166666666666663</v>
      </c>
      <c r="P211" s="30">
        <f t="shared" si="38"/>
        <v>45868.541666666664</v>
      </c>
      <c r="Q211" s="30">
        <v>45867.720138888886</v>
      </c>
      <c r="R211" s="30"/>
      <c r="S211" s="47" t="str">
        <f t="shared" si="39"/>
        <v>28:04:00</v>
      </c>
      <c r="T211" s="18" t="str">
        <f t="shared" si="41"/>
        <v>09:17:00</v>
      </c>
      <c r="U211" s="24" t="str">
        <f t="shared" ca="1" si="42"/>
        <v/>
      </c>
      <c r="V211" s="25" t="s">
        <v>1123</v>
      </c>
      <c r="W211" s="25" t="s">
        <v>37</v>
      </c>
      <c r="X211" s="25" t="s">
        <v>1124</v>
      </c>
      <c r="Y211" s="36" t="s">
        <v>1125</v>
      </c>
      <c r="Z211" s="25" t="s">
        <v>84</v>
      </c>
      <c r="AA211" s="35" t="s">
        <v>47</v>
      </c>
      <c r="AB211" s="25"/>
      <c r="AC211" s="25" t="s">
        <v>339</v>
      </c>
    </row>
    <row r="212" spans="1:29">
      <c r="A212" s="84" t="s">
        <v>1126</v>
      </c>
      <c r="B212" s="19"/>
      <c r="C212" s="85">
        <v>45867</v>
      </c>
      <c r="D212" s="70">
        <v>0.44444444444444442</v>
      </c>
      <c r="E212" s="46">
        <f t="shared" si="40"/>
        <v>45867.444444444445</v>
      </c>
      <c r="F212" s="65">
        <v>45867.401388888888</v>
      </c>
      <c r="G212" s="65"/>
      <c r="H212" s="25" t="s">
        <v>1127</v>
      </c>
      <c r="I212" s="18" t="s">
        <v>57</v>
      </c>
      <c r="J212" s="18" t="s">
        <v>33</v>
      </c>
      <c r="K212" s="25" t="s">
        <v>75</v>
      </c>
      <c r="L212" s="3" t="s">
        <v>1128</v>
      </c>
      <c r="M212" s="38" t="s">
        <v>1129</v>
      </c>
      <c r="N212" s="33">
        <v>45867</v>
      </c>
      <c r="O212" s="34">
        <v>0.59722222222222221</v>
      </c>
      <c r="P212" s="30">
        <f t="shared" si="38"/>
        <v>45867.597222222219</v>
      </c>
      <c r="Q212" s="30">
        <v>45867.493055555555</v>
      </c>
      <c r="R212" s="30"/>
      <c r="S212" s="47" t="str">
        <f t="shared" si="39"/>
        <v>03:40:00</v>
      </c>
      <c r="T212" s="18" t="str">
        <f t="shared" si="41"/>
        <v>02:12:00</v>
      </c>
      <c r="U212" s="24" t="str">
        <f t="shared" ca="1" si="42"/>
        <v/>
      </c>
      <c r="V212" s="25" t="s">
        <v>1130</v>
      </c>
      <c r="W212" s="25" t="s">
        <v>1131</v>
      </c>
      <c r="X212" s="25"/>
      <c r="Y212" s="36" t="s">
        <v>1132</v>
      </c>
      <c r="Z212" s="25" t="s">
        <v>1133</v>
      </c>
      <c r="AA212" s="25" t="s">
        <v>47</v>
      </c>
      <c r="AB212" s="25"/>
      <c r="AC212" s="25" t="s">
        <v>345</v>
      </c>
    </row>
    <row r="213" spans="1:29">
      <c r="A213" s="84" t="s">
        <v>1134</v>
      </c>
      <c r="B213" s="19"/>
      <c r="C213" s="69">
        <v>45867</v>
      </c>
      <c r="D213" s="70">
        <v>0.49305555555555558</v>
      </c>
      <c r="E213" s="46">
        <f t="shared" si="40"/>
        <v>45867.493055555555</v>
      </c>
      <c r="F213" s="65">
        <v>45866.999305555553</v>
      </c>
      <c r="G213" s="65"/>
      <c r="H213" s="25" t="s">
        <v>1135</v>
      </c>
      <c r="I213" s="18" t="s">
        <v>57</v>
      </c>
      <c r="J213" s="18" t="s">
        <v>33</v>
      </c>
      <c r="K213" s="25" t="s">
        <v>324</v>
      </c>
      <c r="L213" s="3" t="s">
        <v>1136</v>
      </c>
      <c r="M213" s="38" t="s">
        <v>1137</v>
      </c>
      <c r="N213" s="33">
        <v>45868</v>
      </c>
      <c r="O213" s="34">
        <v>0.5</v>
      </c>
      <c r="P213" s="30">
        <f t="shared" si="38"/>
        <v>45868.5</v>
      </c>
      <c r="Q213" s="30">
        <v>45868.5</v>
      </c>
      <c r="R213" s="30"/>
      <c r="S213" s="47" t="str">
        <f t="shared" si="39"/>
        <v>24:10:00</v>
      </c>
      <c r="T213" s="18" t="str">
        <f t="shared" si="41"/>
        <v>36:01:00</v>
      </c>
      <c r="U213" s="24" t="str">
        <f t="shared" ca="1" si="42"/>
        <v/>
      </c>
      <c r="V213" s="25"/>
      <c r="W213" s="25" t="s">
        <v>324</v>
      </c>
      <c r="X213" s="25"/>
      <c r="Y213" s="19"/>
      <c r="Z213" s="25" t="s">
        <v>949</v>
      </c>
      <c r="AA213" s="25" t="s">
        <v>47</v>
      </c>
      <c r="AB213" s="25"/>
      <c r="AC213" s="25" t="s">
        <v>345</v>
      </c>
    </row>
    <row r="214" spans="1:29">
      <c r="A214" s="84" t="s">
        <v>1138</v>
      </c>
      <c r="B214" s="19"/>
      <c r="C214" s="85">
        <v>45867</v>
      </c>
      <c r="D214" s="86">
        <v>0.54166666666666663</v>
      </c>
      <c r="E214" s="46">
        <f t="shared" si="40"/>
        <v>45867.541666666664</v>
      </c>
      <c r="F214" s="65">
        <v>45859.416666666664</v>
      </c>
      <c r="G214" s="65"/>
      <c r="H214" s="25" t="s">
        <v>1139</v>
      </c>
      <c r="I214" s="18" t="s">
        <v>57</v>
      </c>
      <c r="J214" s="18" t="s">
        <v>33</v>
      </c>
      <c r="K214" s="25" t="s">
        <v>75</v>
      </c>
      <c r="L214" s="3" t="s">
        <v>1140</v>
      </c>
      <c r="M214" s="38" t="s">
        <v>1141</v>
      </c>
      <c r="N214" s="87">
        <v>45868</v>
      </c>
      <c r="O214" s="88">
        <v>0.5</v>
      </c>
      <c r="P214" s="30">
        <f t="shared" si="38"/>
        <v>45868.5</v>
      </c>
      <c r="Q214" s="30">
        <v>45867.694444444445</v>
      </c>
      <c r="R214" s="30"/>
      <c r="S214" s="47" t="str">
        <f t="shared" si="39"/>
        <v>23:00:00</v>
      </c>
      <c r="T214" s="18" t="str">
        <f t="shared" si="41"/>
        <v>198:40:00</v>
      </c>
      <c r="U214" s="24" t="str">
        <f t="shared" ca="1" si="42"/>
        <v/>
      </c>
      <c r="V214" s="25"/>
      <c r="W214" s="25" t="s">
        <v>1142</v>
      </c>
      <c r="X214" s="25"/>
      <c r="Y214" s="19"/>
      <c r="Z214" s="25" t="s">
        <v>1059</v>
      </c>
      <c r="AA214" s="25" t="s">
        <v>47</v>
      </c>
      <c r="AB214" s="25"/>
      <c r="AC214" s="25" t="s">
        <v>345</v>
      </c>
    </row>
    <row r="215" spans="1:29">
      <c r="A215" s="84" t="s">
        <v>1143</v>
      </c>
      <c r="B215" s="19"/>
      <c r="C215" s="69">
        <v>45867</v>
      </c>
      <c r="D215" s="70">
        <v>0.52083333333333337</v>
      </c>
      <c r="E215" s="46">
        <f t="shared" si="40"/>
        <v>45867.520833333336</v>
      </c>
      <c r="F215" s="65">
        <v>45867.416666666664</v>
      </c>
      <c r="G215" s="65"/>
      <c r="H215" s="25" t="s">
        <v>1144</v>
      </c>
      <c r="I215" s="18" t="s">
        <v>126</v>
      </c>
      <c r="J215" s="18" t="s">
        <v>33</v>
      </c>
      <c r="K215" s="25" t="s">
        <v>58</v>
      </c>
      <c r="L215" s="3" t="s">
        <v>1145</v>
      </c>
      <c r="M215" s="89" t="s">
        <v>1146</v>
      </c>
      <c r="N215" s="33">
        <v>45867</v>
      </c>
      <c r="O215" s="34">
        <v>0.66666666666666663</v>
      </c>
      <c r="P215" s="30">
        <f t="shared" si="38"/>
        <v>45867.666666666664</v>
      </c>
      <c r="Q215" s="30"/>
      <c r="R215" s="31"/>
      <c r="S215" s="47" t="str">
        <f t="shared" si="39"/>
        <v>03:30:00</v>
      </c>
      <c r="T215" s="18" t="str">
        <f t="shared" si="41"/>
        <v/>
      </c>
      <c r="U215" s="24" t="str">
        <f t="shared" ca="1" si="42"/>
        <v/>
      </c>
      <c r="V215" s="25"/>
      <c r="W215" s="25" t="s">
        <v>1147</v>
      </c>
      <c r="X215" s="25"/>
      <c r="Y215" s="19"/>
      <c r="Z215" s="25" t="s">
        <v>1148</v>
      </c>
      <c r="AA215" s="25" t="s">
        <v>30</v>
      </c>
      <c r="AB215" s="25"/>
      <c r="AC215" s="25"/>
    </row>
    <row r="216" spans="1:29">
      <c r="A216" s="84" t="s">
        <v>1149</v>
      </c>
      <c r="B216" s="19"/>
      <c r="C216" s="69">
        <v>45868</v>
      </c>
      <c r="D216" s="70">
        <v>0.47430555555555554</v>
      </c>
      <c r="E216" s="46">
        <f t="shared" si="40"/>
        <v>45868.474305555559</v>
      </c>
      <c r="F216" s="65">
        <v>45868.472222222219</v>
      </c>
      <c r="G216" s="65"/>
      <c r="H216" s="35" t="s">
        <v>1150</v>
      </c>
      <c r="I216" s="18" t="s">
        <v>57</v>
      </c>
      <c r="J216" s="18" t="s">
        <v>33</v>
      </c>
      <c r="K216" s="25" t="s">
        <v>75</v>
      </c>
      <c r="L216" s="4" t="s">
        <v>1151</v>
      </c>
      <c r="M216" s="38" t="s">
        <v>1152</v>
      </c>
      <c r="N216" s="33">
        <v>45870</v>
      </c>
      <c r="O216" s="34">
        <v>0.70833333333333337</v>
      </c>
      <c r="P216" s="30">
        <f t="shared" si="38"/>
        <v>45870.708333333336</v>
      </c>
      <c r="Q216" s="30">
        <v>45869.586805555555</v>
      </c>
      <c r="R216" s="30"/>
      <c r="S216" s="47" t="str">
        <f t="shared" si="39"/>
        <v>53:37:00</v>
      </c>
      <c r="T216" s="18" t="str">
        <f t="shared" si="41"/>
        <v>26:45:00</v>
      </c>
      <c r="U216" s="24" t="str">
        <f t="shared" ca="1" si="42"/>
        <v/>
      </c>
      <c r="V216" s="25"/>
      <c r="W216" s="25" t="s">
        <v>1153</v>
      </c>
      <c r="X216" s="25"/>
      <c r="Y216" s="19" t="s">
        <v>805</v>
      </c>
      <c r="Z216" s="25" t="s">
        <v>616</v>
      </c>
      <c r="AA216" s="25" t="s">
        <v>47</v>
      </c>
      <c r="AB216" s="25"/>
      <c r="AC216" s="25" t="s">
        <v>345</v>
      </c>
    </row>
    <row r="217" spans="1:29">
      <c r="A217" s="84" t="s">
        <v>1154</v>
      </c>
      <c r="B217" s="19"/>
      <c r="C217" s="69">
        <v>45868</v>
      </c>
      <c r="D217" s="70">
        <v>0.85138888888888886</v>
      </c>
      <c r="E217" s="46">
        <f t="shared" si="40"/>
        <v>45868.851388888892</v>
      </c>
      <c r="F217" s="65">
        <v>45868.818055555559</v>
      </c>
      <c r="G217" s="65"/>
      <c r="H217" s="25" t="s">
        <v>1155</v>
      </c>
      <c r="I217" s="18" t="s">
        <v>42</v>
      </c>
      <c r="J217" s="18" t="s">
        <v>33</v>
      </c>
      <c r="K217" s="25" t="s">
        <v>34</v>
      </c>
      <c r="L217" s="3" t="s">
        <v>1156</v>
      </c>
      <c r="M217" s="38" t="s">
        <v>1157</v>
      </c>
      <c r="N217" s="90">
        <v>45869</v>
      </c>
      <c r="O217" s="91">
        <v>0.70208333333333328</v>
      </c>
      <c r="P217" s="30">
        <f t="shared" si="38"/>
        <v>45869.70208333333</v>
      </c>
      <c r="Q217" s="30">
        <v>45869.177083333336</v>
      </c>
      <c r="R217" s="30"/>
      <c r="S217" s="35" t="str">
        <f t="shared" si="39"/>
        <v>20:25:00</v>
      </c>
      <c r="T217" s="18" t="str">
        <f t="shared" si="41"/>
        <v>08:37:00</v>
      </c>
      <c r="U217" s="24" t="str">
        <f t="shared" ca="1" si="42"/>
        <v/>
      </c>
      <c r="V217" s="25"/>
      <c r="W217" s="25" t="s">
        <v>1158</v>
      </c>
      <c r="X217" s="25"/>
      <c r="Y217" s="19" t="s">
        <v>805</v>
      </c>
      <c r="Z217" s="25" t="s">
        <v>54</v>
      </c>
      <c r="AA217" s="25" t="s">
        <v>1159</v>
      </c>
      <c r="AB217" s="36" t="s">
        <v>1160</v>
      </c>
      <c r="AC217" s="25" t="s">
        <v>345</v>
      </c>
    </row>
    <row r="218" spans="1:29">
      <c r="A218" s="92" t="s">
        <v>1161</v>
      </c>
      <c r="B218" s="19"/>
      <c r="C218" s="69">
        <v>45869</v>
      </c>
      <c r="D218" s="70">
        <v>0.3263888888888889</v>
      </c>
      <c r="E218" s="46">
        <f t="shared" si="40"/>
        <v>45869.326388888891</v>
      </c>
      <c r="F218" s="46">
        <v>45868.818055555559</v>
      </c>
      <c r="G218" s="46"/>
      <c r="H218" s="35" t="s">
        <v>1162</v>
      </c>
      <c r="I218" s="57" t="s">
        <v>42</v>
      </c>
      <c r="J218" s="18" t="s">
        <v>33</v>
      </c>
      <c r="K218" s="35" t="s">
        <v>34</v>
      </c>
      <c r="L218" s="4" t="s">
        <v>1163</v>
      </c>
      <c r="M218" s="89" t="s">
        <v>1164</v>
      </c>
      <c r="N218" s="90">
        <v>45870</v>
      </c>
      <c r="O218" s="91">
        <v>0.45833333333333331</v>
      </c>
      <c r="P218" s="30">
        <f t="shared" si="38"/>
        <v>45870.458333333336</v>
      </c>
      <c r="Q218" s="30">
        <v>45869.402777777781</v>
      </c>
      <c r="R218" s="93"/>
      <c r="S218" s="35" t="str">
        <f t="shared" si="39"/>
        <v>27:10:00</v>
      </c>
      <c r="T218" s="18" t="str">
        <f t="shared" si="41"/>
        <v>14:02:00</v>
      </c>
      <c r="U218" s="24" t="str">
        <f t="shared" ca="1" si="42"/>
        <v/>
      </c>
      <c r="V218" s="35"/>
      <c r="W218" s="25" t="s">
        <v>734</v>
      </c>
      <c r="X218" s="35"/>
      <c r="Y218" s="19" t="s">
        <v>1165</v>
      </c>
      <c r="Z218" s="35" t="s">
        <v>1166</v>
      </c>
      <c r="AA218" s="35" t="s">
        <v>47</v>
      </c>
      <c r="AB218" s="35"/>
      <c r="AC218" s="25" t="s">
        <v>345</v>
      </c>
    </row>
    <row r="219" spans="1:29">
      <c r="A219" s="92" t="s">
        <v>1167</v>
      </c>
      <c r="B219" s="19"/>
      <c r="C219" s="69">
        <v>45869</v>
      </c>
      <c r="D219" s="70">
        <v>0.62361111111111112</v>
      </c>
      <c r="E219" s="46">
        <f t="shared" si="40"/>
        <v>45869.623611111114</v>
      </c>
      <c r="F219" s="46">
        <v>45869.541666666664</v>
      </c>
      <c r="G219" s="46"/>
      <c r="H219" s="25" t="s">
        <v>1168</v>
      </c>
      <c r="I219" s="57" t="s">
        <v>126</v>
      </c>
      <c r="J219" s="57" t="s">
        <v>33</v>
      </c>
      <c r="K219" s="25" t="s">
        <v>34</v>
      </c>
      <c r="L219" s="3" t="s">
        <v>1169</v>
      </c>
      <c r="M219" s="76" t="s">
        <v>1170</v>
      </c>
      <c r="N219" s="33">
        <v>45883</v>
      </c>
      <c r="O219" s="34">
        <v>0.625</v>
      </c>
      <c r="P219" s="30">
        <f t="shared" si="38"/>
        <v>45883.625</v>
      </c>
      <c r="Q219" s="31">
        <v>45883.541666666664</v>
      </c>
      <c r="R219" s="31"/>
      <c r="S219" s="35" t="str">
        <f t="shared" si="39"/>
        <v>336:02:00</v>
      </c>
      <c r="T219" s="18" t="str">
        <f>TEXT(IF(OR(E219="", Q219=""), "", Q219 - E219), "[hh]:mm:ss")</f>
        <v>334:02:00</v>
      </c>
      <c r="U219" s="24"/>
      <c r="V219" s="25"/>
      <c r="W219" s="25" t="s">
        <v>1171</v>
      </c>
      <c r="X219" s="25"/>
      <c r="Y219" s="19" t="s">
        <v>1165</v>
      </c>
      <c r="Z219" s="25" t="s">
        <v>54</v>
      </c>
      <c r="AA219" s="25" t="s">
        <v>30</v>
      </c>
      <c r="AB219" s="25"/>
      <c r="AC219" s="3"/>
    </row>
    <row r="220" spans="1:29">
      <c r="A220" s="92" t="s">
        <v>1172</v>
      </c>
      <c r="B220" s="19"/>
      <c r="C220" s="85">
        <v>45873</v>
      </c>
      <c r="D220" s="86">
        <v>0.65694444444444444</v>
      </c>
      <c r="E220" s="46">
        <f t="shared" si="40"/>
        <v>45873.656944444447</v>
      </c>
      <c r="F220" s="46">
        <v>45873.375</v>
      </c>
      <c r="G220" s="46"/>
      <c r="H220" s="35" t="s">
        <v>1173</v>
      </c>
      <c r="I220" s="57" t="s">
        <v>57</v>
      </c>
      <c r="J220" s="18" t="s">
        <v>33</v>
      </c>
      <c r="K220" s="35" t="s">
        <v>415</v>
      </c>
      <c r="L220" s="3" t="s">
        <v>1174</v>
      </c>
      <c r="M220" s="76" t="s">
        <v>1175</v>
      </c>
      <c r="N220" s="87">
        <v>45873</v>
      </c>
      <c r="O220" s="88">
        <v>0.70833333333333337</v>
      </c>
      <c r="P220" s="30">
        <f t="shared" si="38"/>
        <v>45873.708333333336</v>
      </c>
      <c r="Q220" s="30">
        <v>45873.708333333336</v>
      </c>
      <c r="R220" s="30"/>
      <c r="S220" s="47" t="str">
        <f t="shared" si="39"/>
        <v>01:14:00</v>
      </c>
      <c r="T220" s="18" t="str">
        <f t="shared" ref="T220:T225" si="43">TEXT(IF(OR(F220="", Q220=""), "", Q220 - F220), "[hh]:mm:ss")</f>
        <v>08:00:00</v>
      </c>
      <c r="U220" s="24" t="str">
        <f t="shared" ref="U220:U225" ca="1" si="44">IF(J220="Closed","", TODAY()-C220)</f>
        <v/>
      </c>
      <c r="V220" s="35"/>
      <c r="W220" s="25" t="s">
        <v>37</v>
      </c>
      <c r="X220" s="35"/>
      <c r="Y220" s="19"/>
      <c r="Z220" s="35" t="s">
        <v>1176</v>
      </c>
      <c r="AA220" s="35"/>
      <c r="AB220" s="35"/>
      <c r="AC220" s="3" t="s">
        <v>339</v>
      </c>
    </row>
    <row r="221" spans="1:29">
      <c r="A221" s="84" t="s">
        <v>1177</v>
      </c>
      <c r="B221" s="19" t="s">
        <v>1178</v>
      </c>
      <c r="C221" s="69">
        <v>45873</v>
      </c>
      <c r="D221" s="70">
        <v>0.70208333333333328</v>
      </c>
      <c r="E221" s="46">
        <f t="shared" si="40"/>
        <v>45873.70208333333</v>
      </c>
      <c r="F221" s="46">
        <v>45873.6875</v>
      </c>
      <c r="G221" s="46"/>
      <c r="H221" s="25" t="s">
        <v>1179</v>
      </c>
      <c r="I221" s="18" t="s">
        <v>42</v>
      </c>
      <c r="J221" s="18" t="s">
        <v>33</v>
      </c>
      <c r="K221" s="25" t="s">
        <v>34</v>
      </c>
      <c r="L221" s="4" t="s">
        <v>1180</v>
      </c>
      <c r="M221" s="45" t="s">
        <v>1181</v>
      </c>
      <c r="N221" s="33">
        <v>45874</v>
      </c>
      <c r="O221" s="34">
        <v>0.39583333333333331</v>
      </c>
      <c r="P221" s="30">
        <f t="shared" si="38"/>
        <v>45874.395833333336</v>
      </c>
      <c r="Q221" s="30">
        <v>45873.854166666664</v>
      </c>
      <c r="R221" s="30"/>
      <c r="S221" s="47" t="str">
        <f t="shared" si="39"/>
        <v>16:39:00</v>
      </c>
      <c r="T221" s="18" t="str">
        <f t="shared" si="43"/>
        <v>04:00:00</v>
      </c>
      <c r="U221" s="24" t="str">
        <f t="shared" ca="1" si="44"/>
        <v/>
      </c>
      <c r="V221" s="25"/>
      <c r="W221" s="25" t="s">
        <v>1182</v>
      </c>
      <c r="X221" s="25"/>
      <c r="Y221" s="19" t="s">
        <v>1183</v>
      </c>
      <c r="Z221" s="25" t="s">
        <v>1184</v>
      </c>
      <c r="AA221" s="25" t="s">
        <v>1159</v>
      </c>
      <c r="AB221" s="36" t="s">
        <v>1185</v>
      </c>
      <c r="AC221" s="3" t="s">
        <v>345</v>
      </c>
    </row>
    <row r="222" spans="1:29">
      <c r="A222" s="92" t="s">
        <v>1186</v>
      </c>
      <c r="B222" s="19"/>
      <c r="C222" s="69">
        <v>45874</v>
      </c>
      <c r="D222" s="70">
        <v>0.37152777777777779</v>
      </c>
      <c r="E222" s="46">
        <f t="shared" si="40"/>
        <v>45874.371527777781</v>
      </c>
      <c r="F222" s="46">
        <v>45873.708333333336</v>
      </c>
      <c r="G222" s="46"/>
      <c r="H222" s="25" t="s">
        <v>1187</v>
      </c>
      <c r="I222" s="18" t="s">
        <v>126</v>
      </c>
      <c r="J222" s="18" t="s">
        <v>33</v>
      </c>
      <c r="K222" s="25" t="s">
        <v>75</v>
      </c>
      <c r="L222" s="3" t="s">
        <v>1188</v>
      </c>
      <c r="M222" s="45" t="s">
        <v>1189</v>
      </c>
      <c r="N222" s="33">
        <v>45874</v>
      </c>
      <c r="O222" s="34">
        <v>0.40625</v>
      </c>
      <c r="P222" s="30">
        <f t="shared" si="38"/>
        <v>45874.40625</v>
      </c>
      <c r="Q222" s="30">
        <v>45874.40625</v>
      </c>
      <c r="R222" s="30"/>
      <c r="S222" s="47" t="str">
        <f t="shared" si="39"/>
        <v>00:50:00</v>
      </c>
      <c r="T222" s="18" t="str">
        <f t="shared" si="43"/>
        <v>16:45:00</v>
      </c>
      <c r="U222" s="24" t="str">
        <f t="shared" ca="1" si="44"/>
        <v/>
      </c>
      <c r="V222" s="25" t="s">
        <v>1190</v>
      </c>
      <c r="W222" s="25" t="s">
        <v>37</v>
      </c>
      <c r="X222" s="25"/>
      <c r="Y222" s="19"/>
      <c r="Z222" s="25" t="s">
        <v>519</v>
      </c>
      <c r="AA222" s="25"/>
      <c r="AB222" s="25"/>
      <c r="AC222" s="3"/>
    </row>
    <row r="223" spans="1:29">
      <c r="A223" s="84" t="s">
        <v>1191</v>
      </c>
      <c r="B223" s="19"/>
      <c r="C223" s="85">
        <v>45874</v>
      </c>
      <c r="D223" s="86">
        <v>0.52916666666666667</v>
      </c>
      <c r="E223" s="46">
        <f t="shared" si="40"/>
        <v>45874.529166666667</v>
      </c>
      <c r="F223" s="65">
        <v>45873.541666666664</v>
      </c>
      <c r="G223" s="65"/>
      <c r="H223" s="25" t="s">
        <v>1192</v>
      </c>
      <c r="I223" s="18" t="s">
        <v>57</v>
      </c>
      <c r="J223" s="18" t="s">
        <v>33</v>
      </c>
      <c r="K223" s="25" t="s">
        <v>619</v>
      </c>
      <c r="L223" s="3" t="s">
        <v>1193</v>
      </c>
      <c r="M223" s="45" t="s">
        <v>1194</v>
      </c>
      <c r="N223" s="87">
        <v>45875</v>
      </c>
      <c r="O223" s="88">
        <v>0.47916666666666669</v>
      </c>
      <c r="P223" s="30">
        <f t="shared" si="38"/>
        <v>45875.479166666664</v>
      </c>
      <c r="Q223" s="30">
        <v>45874.6875</v>
      </c>
      <c r="R223" s="30"/>
      <c r="S223" s="47" t="str">
        <f t="shared" si="39"/>
        <v>22:48:00</v>
      </c>
      <c r="T223" s="18" t="str">
        <f t="shared" si="43"/>
        <v>27:30:00</v>
      </c>
      <c r="U223" s="24" t="str">
        <f t="shared" ca="1" si="44"/>
        <v/>
      </c>
      <c r="V223" s="25"/>
      <c r="W223" s="25" t="s">
        <v>37</v>
      </c>
      <c r="X223" s="25" t="s">
        <v>1195</v>
      </c>
      <c r="Y223" s="19" t="s">
        <v>1183</v>
      </c>
      <c r="Z223" s="25" t="s">
        <v>1196</v>
      </c>
      <c r="AA223" s="25"/>
      <c r="AB223" s="25"/>
      <c r="AC223" s="3" t="s">
        <v>339</v>
      </c>
    </row>
    <row r="224" spans="1:29">
      <c r="A224" s="84" t="s">
        <v>1197</v>
      </c>
      <c r="B224" s="19"/>
      <c r="C224" s="69">
        <v>45874</v>
      </c>
      <c r="D224" s="70">
        <v>0.83888888888888891</v>
      </c>
      <c r="E224" s="46">
        <f t="shared" si="40"/>
        <v>45874.838888888888</v>
      </c>
      <c r="F224" s="65">
        <v>45873.791666666664</v>
      </c>
      <c r="G224" s="65"/>
      <c r="H224" s="25" t="s">
        <v>1198</v>
      </c>
      <c r="I224" s="18" t="s">
        <v>126</v>
      </c>
      <c r="J224" s="18" t="s">
        <v>33</v>
      </c>
      <c r="K224" s="25" t="s">
        <v>1199</v>
      </c>
      <c r="L224" s="3" t="s">
        <v>1200</v>
      </c>
      <c r="M224" s="45" t="s">
        <v>1201</v>
      </c>
      <c r="N224" s="33">
        <v>45874</v>
      </c>
      <c r="O224" s="34">
        <v>0.95138888888888884</v>
      </c>
      <c r="P224" s="30">
        <f t="shared" si="38"/>
        <v>45874.951388888891</v>
      </c>
      <c r="Q224" s="30">
        <v>45874.951388888891</v>
      </c>
      <c r="R224" s="30"/>
      <c r="S224" s="47" t="str">
        <f t="shared" si="39"/>
        <v>02:42:00</v>
      </c>
      <c r="T224" s="18" t="str">
        <f t="shared" si="43"/>
        <v>27:50:00</v>
      </c>
      <c r="U224" s="24" t="str">
        <f t="shared" ca="1" si="44"/>
        <v/>
      </c>
      <c r="V224" s="25" t="s">
        <v>1202</v>
      </c>
      <c r="W224" s="25" t="s">
        <v>37</v>
      </c>
      <c r="X224" s="35" t="s">
        <v>1203</v>
      </c>
      <c r="Y224" s="19"/>
      <c r="Z224" s="25" t="s">
        <v>1204</v>
      </c>
      <c r="AA224" s="25"/>
      <c r="AB224" s="25"/>
      <c r="AC224" s="3"/>
    </row>
    <row r="225" spans="1:29">
      <c r="A225" s="84" t="s">
        <v>1205</v>
      </c>
      <c r="B225" s="19"/>
      <c r="C225" s="69">
        <v>45875</v>
      </c>
      <c r="D225" s="70">
        <v>0.37708333333333333</v>
      </c>
      <c r="E225" s="46">
        <f t="shared" si="40"/>
        <v>45875.377083333333</v>
      </c>
      <c r="F225" s="65">
        <v>45875.336805555555</v>
      </c>
      <c r="G225" s="65"/>
      <c r="H225" s="25" t="s">
        <v>1206</v>
      </c>
      <c r="I225" s="18" t="s">
        <v>57</v>
      </c>
      <c r="J225" s="18" t="s">
        <v>33</v>
      </c>
      <c r="K225" s="25" t="s">
        <v>75</v>
      </c>
      <c r="L225" s="3" t="s">
        <v>1207</v>
      </c>
      <c r="M225" s="45" t="s">
        <v>1208</v>
      </c>
      <c r="N225" s="33">
        <v>45875</v>
      </c>
      <c r="O225" s="34">
        <v>0.51388888888888884</v>
      </c>
      <c r="P225" s="30">
        <f t="shared" si="38"/>
        <v>45875.513888888891</v>
      </c>
      <c r="Q225" s="30">
        <v>45875.423611111109</v>
      </c>
      <c r="R225" s="30"/>
      <c r="S225" s="47" t="str">
        <f t="shared" si="39"/>
        <v>03:17:00</v>
      </c>
      <c r="T225" s="18" t="str">
        <f t="shared" si="43"/>
        <v>02:05:00</v>
      </c>
      <c r="U225" s="24" t="str">
        <f t="shared" ca="1" si="44"/>
        <v/>
      </c>
      <c r="V225" s="25" t="s">
        <v>1209</v>
      </c>
      <c r="W225" s="25" t="s">
        <v>1210</v>
      </c>
      <c r="X225" s="25"/>
      <c r="Y225" s="19" t="s">
        <v>1165</v>
      </c>
      <c r="Z225" s="25" t="s">
        <v>519</v>
      </c>
      <c r="AA225" s="25"/>
      <c r="AB225" s="25"/>
      <c r="AC225" s="3" t="s">
        <v>345</v>
      </c>
    </row>
    <row r="226" spans="1:29">
      <c r="A226" s="84" t="s">
        <v>1211</v>
      </c>
      <c r="B226" s="19"/>
      <c r="C226" s="69">
        <v>45875</v>
      </c>
      <c r="D226" s="70">
        <v>0.40555555555555556</v>
      </c>
      <c r="E226" s="46">
        <f t="shared" si="40"/>
        <v>45875.405555555553</v>
      </c>
      <c r="F226" s="65">
        <v>45873.333333333336</v>
      </c>
      <c r="G226" s="65"/>
      <c r="H226" s="94" t="s">
        <v>1212</v>
      </c>
      <c r="I226" s="18" t="s">
        <v>126</v>
      </c>
      <c r="J226" s="18" t="s">
        <v>33</v>
      </c>
      <c r="K226" s="25" t="s">
        <v>415</v>
      </c>
      <c r="L226" s="3" t="s">
        <v>1213</v>
      </c>
      <c r="M226" s="76" t="s">
        <v>1214</v>
      </c>
      <c r="N226" s="33">
        <v>45887</v>
      </c>
      <c r="O226" s="34">
        <v>0.41666666666666669</v>
      </c>
      <c r="P226" s="30">
        <f t="shared" si="38"/>
        <v>45887.416666666664</v>
      </c>
      <c r="Q226" s="31">
        <v>45880.708333333336</v>
      </c>
      <c r="R226" s="30"/>
      <c r="S226" s="47" t="str">
        <f t="shared" si="39"/>
        <v>288:16:00</v>
      </c>
      <c r="T226" s="57" t="str">
        <f>TEXT(IF(OR(E226="", Q226=""), "", Q226 - E226), "[hh]:mm:ss")</f>
        <v>127:16:00</v>
      </c>
      <c r="U226" s="47">
        <f ca="1">IF(J226="Resolved","", TODAY()-C226)</f>
        <v>63</v>
      </c>
      <c r="V226" s="25"/>
      <c r="W226" s="25" t="s">
        <v>1215</v>
      </c>
      <c r="X226" s="25"/>
      <c r="Y226" s="19"/>
      <c r="Z226" s="25" t="s">
        <v>1216</v>
      </c>
      <c r="AA226" s="25"/>
      <c r="AB226" s="25"/>
      <c r="AC226" s="3"/>
    </row>
    <row r="227" spans="1:29">
      <c r="A227" s="84" t="s">
        <v>1217</v>
      </c>
      <c r="B227" s="19"/>
      <c r="C227" s="69">
        <v>45875</v>
      </c>
      <c r="D227" s="70">
        <v>0.65138888888888891</v>
      </c>
      <c r="E227" s="46">
        <f t="shared" si="40"/>
        <v>45875.651388888888</v>
      </c>
      <c r="F227" s="46">
        <v>45875.354166666664</v>
      </c>
      <c r="G227" s="46"/>
      <c r="H227" s="25" t="s">
        <v>1218</v>
      </c>
      <c r="I227" s="18" t="s">
        <v>126</v>
      </c>
      <c r="J227" s="18" t="s">
        <v>33</v>
      </c>
      <c r="K227" s="25" t="s">
        <v>75</v>
      </c>
      <c r="L227" s="3" t="s">
        <v>1219</v>
      </c>
      <c r="M227" s="76" t="s">
        <v>1220</v>
      </c>
      <c r="N227" s="33">
        <v>45876</v>
      </c>
      <c r="O227" s="34">
        <v>0.60416666666666663</v>
      </c>
      <c r="P227" s="30">
        <f t="shared" si="38"/>
        <v>45876.604166666664</v>
      </c>
      <c r="Q227" s="31">
        <v>45876.583333333336</v>
      </c>
      <c r="R227" s="30"/>
      <c r="S227" s="47" t="str">
        <f t="shared" si="39"/>
        <v>22:52:00</v>
      </c>
      <c r="T227" s="57" t="str">
        <f>TEXT(IF(OR(E227="", Q227=""), "", Q227 - E227), "[hh]:mm:ss")</f>
        <v>22:22:00</v>
      </c>
      <c r="U227" s="24" t="str">
        <f t="shared" ref="U227:U233" ca="1" si="45">IF(J227="Closed","", TODAY()-C227)</f>
        <v/>
      </c>
      <c r="V227" s="25"/>
      <c r="W227" s="19" t="s">
        <v>371</v>
      </c>
      <c r="X227" s="25"/>
      <c r="Y227" s="19"/>
      <c r="Z227" s="25" t="s">
        <v>1059</v>
      </c>
      <c r="AA227" s="25"/>
      <c r="AB227" s="25"/>
      <c r="AC227" s="3"/>
    </row>
    <row r="228" spans="1:29">
      <c r="A228" s="84" t="s">
        <v>1221</v>
      </c>
      <c r="B228" s="19"/>
      <c r="C228" s="69">
        <v>45876</v>
      </c>
      <c r="D228" s="70">
        <v>0.39583333333333331</v>
      </c>
      <c r="E228" s="46">
        <f t="shared" si="40"/>
        <v>45876.395833333336</v>
      </c>
      <c r="F228" s="65">
        <v>45874.333333333336</v>
      </c>
      <c r="G228" s="65"/>
      <c r="H228" s="25" t="s">
        <v>1222</v>
      </c>
      <c r="I228" s="18" t="s">
        <v>57</v>
      </c>
      <c r="J228" s="18" t="s">
        <v>33</v>
      </c>
      <c r="K228" s="25" t="s">
        <v>75</v>
      </c>
      <c r="L228" s="3" t="s">
        <v>1223</v>
      </c>
      <c r="M228" s="45" t="s">
        <v>1224</v>
      </c>
      <c r="N228" s="33">
        <v>45876</v>
      </c>
      <c r="O228" s="34">
        <v>0.60416666666666663</v>
      </c>
      <c r="P228" s="30">
        <f t="shared" si="38"/>
        <v>45876.604166666664</v>
      </c>
      <c r="Q228" s="31">
        <v>45876.583333333336</v>
      </c>
      <c r="R228" s="30"/>
      <c r="S228" s="47" t="str">
        <f t="shared" si="39"/>
        <v>05:00:00</v>
      </c>
      <c r="T228" s="18" t="str">
        <f>TEXT(IF(OR(F228="", Q228=""), "", Q228 - F228), "[hh]:mm:ss")</f>
        <v>54:00:00</v>
      </c>
      <c r="U228" s="24" t="str">
        <f t="shared" ca="1" si="45"/>
        <v/>
      </c>
      <c r="V228" s="25"/>
      <c r="W228" s="19" t="s">
        <v>371</v>
      </c>
      <c r="X228" s="25"/>
      <c r="Y228" s="25"/>
      <c r="Z228" s="25" t="s">
        <v>856</v>
      </c>
      <c r="AA228" s="25"/>
      <c r="AB228" s="25"/>
      <c r="AC228" s="3" t="s">
        <v>345</v>
      </c>
    </row>
    <row r="229" spans="1:29">
      <c r="A229" s="84" t="s">
        <v>1225</v>
      </c>
      <c r="B229" s="19" t="s">
        <v>1226</v>
      </c>
      <c r="C229" s="69">
        <v>45876</v>
      </c>
      <c r="D229" s="70">
        <v>0.47152777777777777</v>
      </c>
      <c r="E229" s="46">
        <f t="shared" si="40"/>
        <v>45876.47152777778</v>
      </c>
      <c r="F229" s="65">
        <v>45876.458333333336</v>
      </c>
      <c r="G229" s="65"/>
      <c r="H229" s="25" t="s">
        <v>1227</v>
      </c>
      <c r="I229" s="18" t="s">
        <v>42</v>
      </c>
      <c r="J229" s="18" t="s">
        <v>33</v>
      </c>
      <c r="K229" s="25" t="s">
        <v>34</v>
      </c>
      <c r="L229" s="3" t="s">
        <v>1228</v>
      </c>
      <c r="M229" s="45" t="s">
        <v>1229</v>
      </c>
      <c r="N229" s="33">
        <v>45876</v>
      </c>
      <c r="O229" s="34">
        <v>0.54166666666666663</v>
      </c>
      <c r="P229" s="30">
        <f t="shared" si="38"/>
        <v>45876.541666666664</v>
      </c>
      <c r="Q229" s="31">
        <v>45876.489583333336</v>
      </c>
      <c r="R229" s="30"/>
      <c r="S229" s="47" t="str">
        <f t="shared" si="39"/>
        <v>01:41:00</v>
      </c>
      <c r="T229" s="18" t="str">
        <f>TEXT(IF(OR(F229="", Q229=""), "", Q229 - F229), "[hh]:mm:ss")</f>
        <v>00:45:00</v>
      </c>
      <c r="U229" s="24" t="str">
        <f t="shared" ca="1" si="45"/>
        <v/>
      </c>
      <c r="V229" s="25"/>
      <c r="W229" s="25" t="s">
        <v>37</v>
      </c>
      <c r="X229" s="25"/>
      <c r="Y229" s="19" t="s">
        <v>1165</v>
      </c>
      <c r="Z229" s="25" t="s">
        <v>1230</v>
      </c>
      <c r="AA229" s="25"/>
      <c r="AB229" s="36" t="s">
        <v>1231</v>
      </c>
      <c r="AC229" s="3" t="s">
        <v>345</v>
      </c>
    </row>
    <row r="230" spans="1:29">
      <c r="A230" s="84" t="s">
        <v>1232</v>
      </c>
      <c r="B230" s="19"/>
      <c r="C230" s="69">
        <v>45876</v>
      </c>
      <c r="D230" s="70">
        <v>0.47361111111111109</v>
      </c>
      <c r="E230" s="46">
        <f t="shared" si="40"/>
        <v>45876.473611111112</v>
      </c>
      <c r="F230" s="65">
        <v>45876.208333333336</v>
      </c>
      <c r="G230" s="65"/>
      <c r="H230" s="25" t="s">
        <v>1233</v>
      </c>
      <c r="I230" s="18" t="s">
        <v>57</v>
      </c>
      <c r="J230" s="18" t="s">
        <v>33</v>
      </c>
      <c r="K230" s="25" t="s">
        <v>75</v>
      </c>
      <c r="L230" s="3" t="s">
        <v>1234</v>
      </c>
      <c r="M230" s="45" t="s">
        <v>1235</v>
      </c>
      <c r="N230" s="33">
        <v>45876</v>
      </c>
      <c r="O230" s="34">
        <v>0.58333333333333337</v>
      </c>
      <c r="P230" s="30">
        <f t="shared" si="38"/>
        <v>45876.583333333336</v>
      </c>
      <c r="Q230" s="31">
        <v>45876.513888888891</v>
      </c>
      <c r="R230" s="30"/>
      <c r="S230" s="47" t="str">
        <f t="shared" si="39"/>
        <v>02:38:00</v>
      </c>
      <c r="T230" s="57" t="str">
        <f>TEXT(IF(OR(F230="", Q230=""), "", Q230 - F230), "[hh]:mm:ss")</f>
        <v>07:20:00</v>
      </c>
      <c r="U230" s="24" t="str">
        <f t="shared" ca="1" si="45"/>
        <v/>
      </c>
      <c r="V230" s="25"/>
      <c r="W230" s="19" t="s">
        <v>355</v>
      </c>
      <c r="X230" s="25"/>
      <c r="Y230" s="25"/>
      <c r="Z230" s="25" t="s">
        <v>616</v>
      </c>
      <c r="AA230" s="25"/>
      <c r="AB230" s="25"/>
      <c r="AC230" s="3" t="s">
        <v>345</v>
      </c>
    </row>
    <row r="231" spans="1:29">
      <c r="A231" s="84" t="s">
        <v>1236</v>
      </c>
      <c r="B231" s="19"/>
      <c r="C231" s="69">
        <v>45876</v>
      </c>
      <c r="D231" s="70">
        <v>0.4826388888888889</v>
      </c>
      <c r="E231" s="46">
        <f t="shared" si="40"/>
        <v>45876.482638888891</v>
      </c>
      <c r="F231" s="65">
        <v>45876.458333333336</v>
      </c>
      <c r="G231" s="65"/>
      <c r="H231" s="25" t="s">
        <v>1237</v>
      </c>
      <c r="I231" s="18" t="s">
        <v>57</v>
      </c>
      <c r="J231" s="18" t="s">
        <v>33</v>
      </c>
      <c r="K231" s="25" t="s">
        <v>572</v>
      </c>
      <c r="L231" s="3" t="s">
        <v>1238</v>
      </c>
      <c r="M231" s="45" t="s">
        <v>1239</v>
      </c>
      <c r="N231" s="33">
        <v>45877</v>
      </c>
      <c r="O231" s="34">
        <v>0.52083333333333337</v>
      </c>
      <c r="P231" s="30">
        <f t="shared" si="38"/>
        <v>45877.520833333336</v>
      </c>
      <c r="Q231" s="31">
        <v>45876.489583333336</v>
      </c>
      <c r="R231" s="30"/>
      <c r="S231" s="47" t="str">
        <f t="shared" si="39"/>
        <v>24:55:00</v>
      </c>
      <c r="T231" s="57" t="str">
        <f>TEXT(IF(OR(F231="", Q231=""), "", Q231 - F231), "[hh]:mm:ss")</f>
        <v>00:45:00</v>
      </c>
      <c r="U231" s="24" t="str">
        <f t="shared" ca="1" si="45"/>
        <v/>
      </c>
      <c r="V231" s="25"/>
      <c r="W231" s="19" t="s">
        <v>37</v>
      </c>
      <c r="X231" s="25"/>
      <c r="Y231" s="25"/>
      <c r="Z231" s="25" t="s">
        <v>1240</v>
      </c>
      <c r="AA231" s="25"/>
      <c r="AB231" s="25"/>
      <c r="AC231" s="3" t="s">
        <v>345</v>
      </c>
    </row>
    <row r="232" spans="1:29">
      <c r="A232" s="84" t="s">
        <v>1241</v>
      </c>
      <c r="B232" s="19"/>
      <c r="C232" s="69">
        <v>45876</v>
      </c>
      <c r="D232" s="70">
        <v>0.51527777777777772</v>
      </c>
      <c r="E232" s="46">
        <f t="shared" si="40"/>
        <v>45876.515277777777</v>
      </c>
      <c r="F232" s="65">
        <v>45876.5</v>
      </c>
      <c r="G232" s="65"/>
      <c r="H232" s="25" t="s">
        <v>1242</v>
      </c>
      <c r="I232" s="57" t="s">
        <v>57</v>
      </c>
      <c r="J232" s="18" t="s">
        <v>33</v>
      </c>
      <c r="K232" s="25" t="s">
        <v>34</v>
      </c>
      <c r="L232" s="45" t="s">
        <v>1243</v>
      </c>
      <c r="M232" s="45" t="s">
        <v>1244</v>
      </c>
      <c r="N232" s="33">
        <v>45876</v>
      </c>
      <c r="O232" s="34">
        <v>0.69444444444444442</v>
      </c>
      <c r="P232" s="30">
        <f t="shared" si="38"/>
        <v>45876.694444444445</v>
      </c>
      <c r="Q232" s="31">
        <v>45876.541666666664</v>
      </c>
      <c r="R232" s="30"/>
      <c r="S232" s="47" t="str">
        <f t="shared" si="39"/>
        <v>04:18:00</v>
      </c>
      <c r="T232" s="57" t="str">
        <f>TEXT(IF(OR(F232="", Q232=""), "", Q232 - F232), "[hh]:mm:ss")</f>
        <v>01:00:00</v>
      </c>
      <c r="U232" s="24" t="str">
        <f t="shared" ca="1" si="45"/>
        <v/>
      </c>
      <c r="V232" s="25"/>
      <c r="W232" s="19" t="s">
        <v>725</v>
      </c>
      <c r="X232" s="25"/>
      <c r="Y232" s="25"/>
      <c r="Z232" s="25" t="s">
        <v>54</v>
      </c>
      <c r="AA232" s="25"/>
      <c r="AB232" s="95" t="s">
        <v>1245</v>
      </c>
      <c r="AC232" s="3" t="s">
        <v>345</v>
      </c>
    </row>
    <row r="233" spans="1:29">
      <c r="A233" s="84" t="s">
        <v>1246</v>
      </c>
      <c r="B233" s="19"/>
      <c r="C233" s="69">
        <v>45877</v>
      </c>
      <c r="D233" s="70">
        <v>0.28541666666666665</v>
      </c>
      <c r="E233" s="46">
        <f t="shared" si="40"/>
        <v>45877.285416666666</v>
      </c>
      <c r="F233" s="65">
        <v>45877.243055555555</v>
      </c>
      <c r="G233" s="65">
        <v>45879.541666666664</v>
      </c>
      <c r="H233" s="25" t="s">
        <v>1247</v>
      </c>
      <c r="I233" s="57" t="s">
        <v>57</v>
      </c>
      <c r="J233" s="18" t="s">
        <v>33</v>
      </c>
      <c r="K233" s="25" t="s">
        <v>34</v>
      </c>
      <c r="L233" s="45" t="s">
        <v>1248</v>
      </c>
      <c r="M233" s="45" t="s">
        <v>1249</v>
      </c>
      <c r="N233" s="33">
        <v>45881</v>
      </c>
      <c r="O233" s="34">
        <v>0.41666666666666669</v>
      </c>
      <c r="P233" s="30">
        <f t="shared" si="38"/>
        <v>45881.416666666664</v>
      </c>
      <c r="Q233" s="31">
        <v>45880.4375</v>
      </c>
      <c r="R233" s="30"/>
      <c r="S233" s="47" t="str">
        <f>TEXT(P233-G233,"[hh]:mm:ss")</f>
        <v>45:00:00</v>
      </c>
      <c r="T233" s="57" t="str">
        <f>TEXT(IF(OR(G233="", Q233=""), "", Q233 - G233), "[hh]:mm:ss")</f>
        <v>21:30:00</v>
      </c>
      <c r="U233" s="24" t="str">
        <f t="shared" ca="1" si="45"/>
        <v/>
      </c>
      <c r="V233" s="25"/>
      <c r="W233" s="19" t="s">
        <v>37</v>
      </c>
      <c r="X233" s="25"/>
      <c r="Y233" s="19" t="s">
        <v>1165</v>
      </c>
      <c r="Z233" s="25" t="s">
        <v>1250</v>
      </c>
      <c r="AA233" s="25"/>
      <c r="AB233" s="96" t="s">
        <v>1245</v>
      </c>
      <c r="AC233" s="3" t="s">
        <v>345</v>
      </c>
    </row>
    <row r="234" spans="1:29">
      <c r="A234" s="84" t="s">
        <v>1251</v>
      </c>
      <c r="B234" s="19"/>
      <c r="C234" s="69">
        <v>45877</v>
      </c>
      <c r="D234" s="70">
        <v>0.49305555555555558</v>
      </c>
      <c r="E234" s="46">
        <f t="shared" si="40"/>
        <v>45877.493055555555</v>
      </c>
      <c r="F234" s="65">
        <v>45877.333333333336</v>
      </c>
      <c r="G234" s="65">
        <v>45877.333333333336</v>
      </c>
      <c r="H234" s="25" t="s">
        <v>1252</v>
      </c>
      <c r="I234" s="18" t="s">
        <v>126</v>
      </c>
      <c r="J234" s="18" t="s">
        <v>33</v>
      </c>
      <c r="K234" s="25" t="s">
        <v>43</v>
      </c>
      <c r="L234" s="3" t="s">
        <v>1253</v>
      </c>
      <c r="M234" s="76" t="s">
        <v>1254</v>
      </c>
      <c r="N234" s="33">
        <v>45887</v>
      </c>
      <c r="O234" s="34">
        <v>0.49305555555555558</v>
      </c>
      <c r="P234" s="30">
        <f t="shared" si="38"/>
        <v>45887.493055555555</v>
      </c>
      <c r="Q234" s="31">
        <v>45887.375</v>
      </c>
      <c r="R234" s="30"/>
      <c r="S234" s="47" t="str">
        <f>TEXT(P234-G234,"[hh]:mm:ss")</f>
        <v>243:50:00</v>
      </c>
      <c r="T234" s="57" t="str">
        <f>TEXT(IF(OR(F234="", Q234=""), "", Q234 - F234), "[hh]:mm:ss")</f>
        <v>241:00:00</v>
      </c>
      <c r="U234" s="47">
        <f ca="1">IF(J234="Resolved","", TODAY()-C234)</f>
        <v>61</v>
      </c>
      <c r="V234" s="25"/>
      <c r="W234" s="19" t="s">
        <v>575</v>
      </c>
      <c r="X234" s="25"/>
      <c r="Y234" s="19" t="s">
        <v>1183</v>
      </c>
      <c r="Z234" s="25" t="s">
        <v>84</v>
      </c>
      <c r="AA234" s="25"/>
      <c r="AB234" s="25"/>
      <c r="AC234" s="3"/>
    </row>
    <row r="235" spans="1:29">
      <c r="A235" s="84" t="s">
        <v>1255</v>
      </c>
      <c r="B235" s="19"/>
      <c r="C235" s="69">
        <v>45877</v>
      </c>
      <c r="D235" s="70">
        <v>0.73263888888888884</v>
      </c>
      <c r="E235" s="46">
        <f t="shared" si="40"/>
        <v>45877.732638888891</v>
      </c>
      <c r="F235" s="65">
        <v>45877.625</v>
      </c>
      <c r="G235" s="65">
        <v>45882.68472222222</v>
      </c>
      <c r="H235" s="25" t="s">
        <v>1256</v>
      </c>
      <c r="I235" s="18" t="s">
        <v>126</v>
      </c>
      <c r="J235" s="18" t="s">
        <v>33</v>
      </c>
      <c r="K235" s="25" t="s">
        <v>75</v>
      </c>
      <c r="L235" s="3" t="s">
        <v>1257</v>
      </c>
      <c r="M235" s="76" t="s">
        <v>1258</v>
      </c>
      <c r="N235" s="33">
        <v>45882</v>
      </c>
      <c r="O235" s="34">
        <v>0.70833333333333337</v>
      </c>
      <c r="P235" s="30">
        <f t="shared" si="38"/>
        <v>45882.708333333336</v>
      </c>
      <c r="Q235" s="31">
        <v>45882.708333333336</v>
      </c>
      <c r="R235" s="30"/>
      <c r="S235" s="47" t="str">
        <f>TEXT(P235-G235,"[hh]:mm:ss")</f>
        <v>00:34:00</v>
      </c>
      <c r="T235" s="57" t="str">
        <f>TEXT(IF(OR(G235="", Q235=""), "", Q235 - G235), "[hh]:mm:ss")</f>
        <v>00:34:00</v>
      </c>
      <c r="U235" s="24"/>
      <c r="V235" s="25"/>
      <c r="W235" s="19" t="s">
        <v>37</v>
      </c>
      <c r="X235" s="25"/>
      <c r="Y235" s="25"/>
      <c r="Z235" s="25" t="s">
        <v>1259</v>
      </c>
      <c r="AA235" s="25"/>
      <c r="AB235" s="25"/>
      <c r="AC235" s="3"/>
    </row>
    <row r="236" spans="1:29">
      <c r="A236" s="84" t="s">
        <v>1260</v>
      </c>
      <c r="B236" s="19"/>
      <c r="C236" s="69">
        <v>45877</v>
      </c>
      <c r="D236" s="70">
        <v>0.88194444444444442</v>
      </c>
      <c r="E236" s="46">
        <f t="shared" si="40"/>
        <v>45877.881944444445</v>
      </c>
      <c r="F236" s="65">
        <v>45877.625</v>
      </c>
      <c r="G236" s="65"/>
      <c r="H236" s="25" t="s">
        <v>1261</v>
      </c>
      <c r="I236" s="18" t="s">
        <v>126</v>
      </c>
      <c r="J236" s="18" t="s">
        <v>33</v>
      </c>
      <c r="K236" s="25" t="s">
        <v>415</v>
      </c>
      <c r="L236" s="3" t="s">
        <v>1262</v>
      </c>
      <c r="M236" s="76" t="s">
        <v>1263</v>
      </c>
      <c r="N236" s="33">
        <v>45878</v>
      </c>
      <c r="O236" s="34">
        <v>0.65625</v>
      </c>
      <c r="P236" s="30">
        <f t="shared" si="38"/>
        <v>45878.65625</v>
      </c>
      <c r="Q236" s="31">
        <v>45878.645833333336</v>
      </c>
      <c r="R236" s="30"/>
      <c r="S236" s="47" t="str">
        <f t="shared" ref="S236:S251" si="46">TEXT(P236-E236,"[hh]:mm:ss")</f>
        <v>18:35:00</v>
      </c>
      <c r="T236" s="57" t="str">
        <f t="shared" ref="T236:T276" si="47">TEXT(IF(OR(F236="", Q236=""), "", Q236 - F236), "[hh]:mm:ss")</f>
        <v>24:30:00</v>
      </c>
      <c r="U236" s="24" t="str">
        <f t="shared" ref="U236:U243" ca="1" si="48">IF(J236="Closed","", TODAY()-C236)</f>
        <v/>
      </c>
      <c r="V236" s="25"/>
      <c r="W236" s="19" t="s">
        <v>169</v>
      </c>
      <c r="X236" s="25"/>
      <c r="Y236" s="25"/>
      <c r="Z236" s="25" t="s">
        <v>1264</v>
      </c>
      <c r="AA236" s="25"/>
      <c r="AB236" s="25"/>
      <c r="AC236" s="3"/>
    </row>
    <row r="237" spans="1:29">
      <c r="A237" s="84" t="s">
        <v>1265</v>
      </c>
      <c r="B237" s="19" t="s">
        <v>1266</v>
      </c>
      <c r="C237" s="85">
        <v>45878</v>
      </c>
      <c r="D237" s="86">
        <v>9.0277777777777776E-2</v>
      </c>
      <c r="E237" s="46">
        <f t="shared" si="40"/>
        <v>45878.090277777781</v>
      </c>
      <c r="F237" s="65">
        <v>45877.972222222219</v>
      </c>
      <c r="G237" s="65"/>
      <c r="H237" s="25" t="s">
        <v>1267</v>
      </c>
      <c r="I237" s="18" t="s">
        <v>42</v>
      </c>
      <c r="J237" s="18" t="s">
        <v>33</v>
      </c>
      <c r="K237" s="25" t="s">
        <v>415</v>
      </c>
      <c r="L237" s="3" t="s">
        <v>1268</v>
      </c>
      <c r="M237" s="76" t="s">
        <v>1269</v>
      </c>
      <c r="N237" s="87">
        <v>45879</v>
      </c>
      <c r="O237" s="88">
        <v>0.45833333333333331</v>
      </c>
      <c r="P237" s="30">
        <f t="shared" si="38"/>
        <v>45879.458333333336</v>
      </c>
      <c r="Q237" s="31">
        <v>45878.386111111111</v>
      </c>
      <c r="R237" s="30"/>
      <c r="S237" s="47" t="str">
        <f t="shared" si="46"/>
        <v>32:50:00</v>
      </c>
      <c r="T237" s="57" t="str">
        <f t="shared" si="47"/>
        <v>09:56:00</v>
      </c>
      <c r="U237" s="24" t="str">
        <f t="shared" ca="1" si="48"/>
        <v/>
      </c>
      <c r="V237" s="25"/>
      <c r="W237" s="25" t="s">
        <v>1171</v>
      </c>
      <c r="X237" s="25"/>
      <c r="Y237" s="25" t="s">
        <v>1165</v>
      </c>
      <c r="Z237" s="97" t="s">
        <v>1270</v>
      </c>
      <c r="AA237" s="25"/>
      <c r="AB237" s="25" t="s">
        <v>1271</v>
      </c>
      <c r="AC237" s="3" t="s">
        <v>339</v>
      </c>
    </row>
    <row r="238" spans="1:29">
      <c r="A238" s="84" t="s">
        <v>1272</v>
      </c>
      <c r="B238" s="19"/>
      <c r="C238" s="69">
        <v>45878</v>
      </c>
      <c r="D238" s="70">
        <v>0.44444444444444442</v>
      </c>
      <c r="E238" s="46">
        <f t="shared" si="40"/>
        <v>45878.444444444445</v>
      </c>
      <c r="F238" s="65">
        <v>45877.708333333336</v>
      </c>
      <c r="G238" s="65"/>
      <c r="H238" s="25" t="s">
        <v>1273</v>
      </c>
      <c r="I238" s="18" t="s">
        <v>126</v>
      </c>
      <c r="J238" s="18" t="s">
        <v>33</v>
      </c>
      <c r="K238" s="25" t="s">
        <v>415</v>
      </c>
      <c r="L238" s="3" t="s">
        <v>1274</v>
      </c>
      <c r="M238" s="76" t="s">
        <v>1275</v>
      </c>
      <c r="N238" s="33">
        <v>45878</v>
      </c>
      <c r="O238" s="34">
        <v>0.69444444444444442</v>
      </c>
      <c r="P238" s="30">
        <f t="shared" si="38"/>
        <v>45878.694444444445</v>
      </c>
      <c r="Q238" s="31">
        <v>45878.6875</v>
      </c>
      <c r="R238" s="31"/>
      <c r="S238" s="47" t="str">
        <f t="shared" si="46"/>
        <v>06:00:00</v>
      </c>
      <c r="T238" s="57" t="str">
        <f t="shared" si="47"/>
        <v>23:30:00</v>
      </c>
      <c r="U238" s="24" t="str">
        <f t="shared" ca="1" si="48"/>
        <v/>
      </c>
      <c r="V238" s="25"/>
      <c r="W238" s="19" t="s">
        <v>37</v>
      </c>
      <c r="X238" s="25"/>
      <c r="Y238" s="25"/>
      <c r="Z238" s="25" t="s">
        <v>1276</v>
      </c>
      <c r="AA238" s="25"/>
      <c r="AB238" s="25"/>
      <c r="AC238" s="3"/>
    </row>
    <row r="239" spans="1:29">
      <c r="A239" s="84" t="s">
        <v>1277</v>
      </c>
      <c r="B239" s="19" t="s">
        <v>1278</v>
      </c>
      <c r="C239" s="69">
        <v>45878</v>
      </c>
      <c r="D239" s="70">
        <v>0.44791666666666669</v>
      </c>
      <c r="E239" s="46">
        <f t="shared" si="40"/>
        <v>45878.447916666664</v>
      </c>
      <c r="F239" s="46">
        <v>45877.439583333333</v>
      </c>
      <c r="G239" s="46"/>
      <c r="H239" s="25" t="s">
        <v>1279</v>
      </c>
      <c r="I239" s="18" t="s">
        <v>42</v>
      </c>
      <c r="J239" s="18" t="s">
        <v>33</v>
      </c>
      <c r="K239" s="25" t="s">
        <v>43</v>
      </c>
      <c r="L239" s="3" t="s">
        <v>1280</v>
      </c>
      <c r="M239" s="45" t="s">
        <v>1281</v>
      </c>
      <c r="N239" s="33">
        <v>45878</v>
      </c>
      <c r="O239" s="34">
        <v>0.70138888888888884</v>
      </c>
      <c r="P239" s="30">
        <f t="shared" si="38"/>
        <v>45878.701388888891</v>
      </c>
      <c r="Q239" s="31">
        <v>45878.520833333336</v>
      </c>
      <c r="R239" s="30"/>
      <c r="S239" s="47" t="str">
        <f t="shared" si="46"/>
        <v>06:05:00</v>
      </c>
      <c r="T239" s="57" t="str">
        <f t="shared" si="47"/>
        <v>25:57:00</v>
      </c>
      <c r="U239" s="24" t="str">
        <f t="shared" ca="1" si="48"/>
        <v/>
      </c>
      <c r="V239" s="25"/>
      <c r="W239" s="19" t="s">
        <v>37</v>
      </c>
      <c r="X239" s="25"/>
      <c r="Y239" s="25"/>
      <c r="Z239" s="25" t="s">
        <v>1282</v>
      </c>
      <c r="AA239" s="25"/>
      <c r="AB239" s="36" t="s">
        <v>1283</v>
      </c>
      <c r="AC239" s="3" t="s">
        <v>339</v>
      </c>
    </row>
    <row r="240" spans="1:29">
      <c r="A240" s="84" t="s">
        <v>1284</v>
      </c>
      <c r="B240" s="19"/>
      <c r="C240" s="85">
        <v>45879</v>
      </c>
      <c r="D240" s="86">
        <v>0.69791666666666663</v>
      </c>
      <c r="E240" s="46">
        <f t="shared" si="40"/>
        <v>45879.697916666664</v>
      </c>
      <c r="F240" s="46">
        <v>45879.689583333333</v>
      </c>
      <c r="G240" s="46"/>
      <c r="H240" s="25" t="s">
        <v>1285</v>
      </c>
      <c r="I240" s="18" t="s">
        <v>57</v>
      </c>
      <c r="J240" s="18" t="s">
        <v>33</v>
      </c>
      <c r="K240" s="25" t="s">
        <v>415</v>
      </c>
      <c r="L240" s="3" t="s">
        <v>1286</v>
      </c>
      <c r="M240" s="45" t="s">
        <v>1287</v>
      </c>
      <c r="N240" s="87">
        <v>45879</v>
      </c>
      <c r="O240" s="88">
        <v>0.73958333333333337</v>
      </c>
      <c r="P240" s="30">
        <f t="shared" si="38"/>
        <v>45879.739583333336</v>
      </c>
      <c r="Q240" s="30">
        <v>45879.738194444442</v>
      </c>
      <c r="R240" s="30"/>
      <c r="S240" s="47" t="str">
        <f t="shared" si="46"/>
        <v>01:00:00</v>
      </c>
      <c r="T240" s="57" t="str">
        <f t="shared" si="47"/>
        <v>01:10:00</v>
      </c>
      <c r="U240" s="24" t="str">
        <f t="shared" ca="1" si="48"/>
        <v/>
      </c>
      <c r="V240" s="25"/>
      <c r="W240" s="19" t="s">
        <v>1288</v>
      </c>
      <c r="X240" s="25"/>
      <c r="Y240" s="25"/>
      <c r="Z240" s="25" t="s">
        <v>1276</v>
      </c>
      <c r="AA240" s="25"/>
      <c r="AB240" s="25"/>
      <c r="AC240" s="3" t="s">
        <v>339</v>
      </c>
    </row>
    <row r="241" spans="1:29">
      <c r="A241" s="84" t="s">
        <v>1289</v>
      </c>
      <c r="B241" s="19"/>
      <c r="C241" s="69">
        <v>45880</v>
      </c>
      <c r="D241" s="70">
        <v>0.47152777777777777</v>
      </c>
      <c r="E241" s="46">
        <f t="shared" si="40"/>
        <v>45880.47152777778</v>
      </c>
      <c r="F241" s="65">
        <v>45880.458333333336</v>
      </c>
      <c r="G241" s="65"/>
      <c r="H241" s="25" t="s">
        <v>1290</v>
      </c>
      <c r="I241" s="18" t="s">
        <v>57</v>
      </c>
      <c r="J241" s="18" t="s">
        <v>33</v>
      </c>
      <c r="K241" s="25" t="s">
        <v>34</v>
      </c>
      <c r="L241" s="3" t="s">
        <v>1291</v>
      </c>
      <c r="M241" s="45" t="s">
        <v>1292</v>
      </c>
      <c r="N241" s="33">
        <v>45880</v>
      </c>
      <c r="O241" s="34">
        <v>0.68194444444444446</v>
      </c>
      <c r="P241" s="30">
        <f t="shared" si="38"/>
        <v>45880.681944444441</v>
      </c>
      <c r="Q241" s="30">
        <v>45880.493055555555</v>
      </c>
      <c r="R241" s="98"/>
      <c r="S241" s="47" t="str">
        <f t="shared" si="46"/>
        <v>05:03:00</v>
      </c>
      <c r="T241" s="57" t="str">
        <f t="shared" si="47"/>
        <v>00:50:00</v>
      </c>
      <c r="U241" s="24" t="str">
        <f t="shared" ca="1" si="48"/>
        <v/>
      </c>
      <c r="V241" s="25"/>
      <c r="W241" s="19" t="s">
        <v>725</v>
      </c>
      <c r="X241" s="25"/>
      <c r="Y241" s="25" t="s">
        <v>1183</v>
      </c>
      <c r="Z241" s="25" t="s">
        <v>54</v>
      </c>
      <c r="AA241" s="25"/>
      <c r="AB241" s="95" t="s">
        <v>1245</v>
      </c>
      <c r="AC241" s="3" t="s">
        <v>345</v>
      </c>
    </row>
    <row r="242" spans="1:29">
      <c r="A242" s="84" t="s">
        <v>1293</v>
      </c>
      <c r="B242" s="19"/>
      <c r="C242" s="69">
        <v>45880</v>
      </c>
      <c r="D242" s="70">
        <v>0.56597222222222221</v>
      </c>
      <c r="E242" s="46">
        <f t="shared" si="40"/>
        <v>45880.565972222219</v>
      </c>
      <c r="F242" s="65">
        <v>45873.333333333336</v>
      </c>
      <c r="G242" s="65"/>
      <c r="H242" s="25" t="s">
        <v>1294</v>
      </c>
      <c r="I242" s="18" t="s">
        <v>126</v>
      </c>
      <c r="J242" s="18" t="s">
        <v>33</v>
      </c>
      <c r="K242" s="25" t="s">
        <v>415</v>
      </c>
      <c r="L242" s="3" t="s">
        <v>1295</v>
      </c>
      <c r="M242" s="99" t="s">
        <v>1296</v>
      </c>
      <c r="N242" s="33">
        <v>45880</v>
      </c>
      <c r="O242" s="34">
        <v>0.73124999999999996</v>
      </c>
      <c r="P242" s="30">
        <f t="shared" si="38"/>
        <v>45880.731249999997</v>
      </c>
      <c r="Q242" s="31">
        <v>45880.724305555559</v>
      </c>
      <c r="R242" s="30"/>
      <c r="S242" s="47" t="str">
        <f t="shared" si="46"/>
        <v>03:58:00</v>
      </c>
      <c r="T242" s="57" t="str">
        <f t="shared" si="47"/>
        <v>177:23:00</v>
      </c>
      <c r="U242" s="24" t="str">
        <f t="shared" ca="1" si="48"/>
        <v/>
      </c>
      <c r="V242" s="25"/>
      <c r="W242" s="19" t="s">
        <v>1297</v>
      </c>
      <c r="X242" s="25" t="s">
        <v>866</v>
      </c>
      <c r="Y242" s="25"/>
      <c r="Z242" s="25" t="s">
        <v>1059</v>
      </c>
      <c r="AA242" s="25"/>
      <c r="AB242" s="25"/>
      <c r="AC242" s="3"/>
    </row>
    <row r="243" spans="1:29">
      <c r="A243" s="84" t="s">
        <v>1298</v>
      </c>
      <c r="B243" s="19" t="s">
        <v>1299</v>
      </c>
      <c r="C243" s="69">
        <v>45881</v>
      </c>
      <c r="D243" s="70">
        <v>0.2638888888888889</v>
      </c>
      <c r="E243" s="46">
        <f t="shared" si="40"/>
        <v>45881.263888888891</v>
      </c>
      <c r="F243" s="65">
        <v>45881.145833333336</v>
      </c>
      <c r="G243" s="65"/>
      <c r="H243" s="25" t="s">
        <v>1300</v>
      </c>
      <c r="I243" s="18" t="s">
        <v>42</v>
      </c>
      <c r="J243" s="18" t="s">
        <v>33</v>
      </c>
      <c r="K243" s="25" t="s">
        <v>43</v>
      </c>
      <c r="L243" s="3" t="s">
        <v>1301</v>
      </c>
      <c r="M243" s="45" t="s">
        <v>1302</v>
      </c>
      <c r="N243" s="33">
        <v>45881</v>
      </c>
      <c r="O243" s="34">
        <v>0.32291666666666669</v>
      </c>
      <c r="P243" s="30">
        <f t="shared" si="38"/>
        <v>45881.322916666664</v>
      </c>
      <c r="Q243" s="31">
        <v>45881.322222222225</v>
      </c>
      <c r="R243" s="30"/>
      <c r="S243" s="47" t="str">
        <f t="shared" si="46"/>
        <v>01:25:00</v>
      </c>
      <c r="T243" s="57" t="str">
        <f t="shared" si="47"/>
        <v>04:14:00</v>
      </c>
      <c r="U243" s="24" t="str">
        <f t="shared" ca="1" si="48"/>
        <v/>
      </c>
      <c r="V243" s="25"/>
      <c r="W243" s="19" t="s">
        <v>169</v>
      </c>
      <c r="X243" s="25"/>
      <c r="Y243" s="25" t="s">
        <v>1165</v>
      </c>
      <c r="Z243" s="25" t="s">
        <v>1303</v>
      </c>
      <c r="AA243" s="25"/>
      <c r="AB243" s="95" t="s">
        <v>1245</v>
      </c>
      <c r="AC243" s="3" t="s">
        <v>339</v>
      </c>
    </row>
    <row r="244" spans="1:29">
      <c r="A244" s="84" t="s">
        <v>1304</v>
      </c>
      <c r="B244" s="19"/>
      <c r="C244" s="69">
        <v>45881</v>
      </c>
      <c r="D244" s="70">
        <v>0.52430555555555558</v>
      </c>
      <c r="E244" s="46">
        <f t="shared" si="40"/>
        <v>45881.524305555555</v>
      </c>
      <c r="F244" s="65">
        <v>45881.479166666664</v>
      </c>
      <c r="G244" s="65"/>
      <c r="H244" s="25" t="s">
        <v>1305</v>
      </c>
      <c r="I244" s="18" t="s">
        <v>32</v>
      </c>
      <c r="J244" s="18" t="s">
        <v>33</v>
      </c>
      <c r="K244" s="25" t="s">
        <v>75</v>
      </c>
      <c r="L244" s="3" t="s">
        <v>1306</v>
      </c>
      <c r="M244" s="45" t="s">
        <v>1307</v>
      </c>
      <c r="N244" s="49">
        <v>45881</v>
      </c>
      <c r="O244" s="34">
        <v>0.57013888888888886</v>
      </c>
      <c r="P244" s="30">
        <f t="shared" si="38"/>
        <v>45881.570138888892</v>
      </c>
      <c r="Q244" s="31">
        <v>45881.537499999999</v>
      </c>
      <c r="R244" s="30"/>
      <c r="S244" s="47" t="str">
        <f t="shared" si="46"/>
        <v>01:06:00</v>
      </c>
      <c r="T244" s="57" t="str">
        <f t="shared" si="47"/>
        <v>01:24:00</v>
      </c>
      <c r="U244" s="25"/>
      <c r="V244" s="100" t="s">
        <v>1308</v>
      </c>
      <c r="W244" s="25" t="s">
        <v>121</v>
      </c>
      <c r="X244" s="25"/>
      <c r="Y244" s="25"/>
      <c r="Z244" s="25" t="s">
        <v>1059</v>
      </c>
      <c r="AA244" s="25"/>
      <c r="AB244" s="25"/>
      <c r="AC244" s="3"/>
    </row>
    <row r="245" spans="1:29">
      <c r="A245" s="84" t="s">
        <v>1309</v>
      </c>
      <c r="B245" s="19"/>
      <c r="C245" s="69">
        <v>45881</v>
      </c>
      <c r="D245" s="70">
        <v>0.5625</v>
      </c>
      <c r="E245" s="46">
        <f t="shared" si="40"/>
        <v>45881.5625</v>
      </c>
      <c r="F245" s="65">
        <v>45880.666666666664</v>
      </c>
      <c r="G245" s="65"/>
      <c r="H245" s="25" t="s">
        <v>1310</v>
      </c>
      <c r="I245" s="18" t="s">
        <v>126</v>
      </c>
      <c r="J245" s="18" t="s">
        <v>33</v>
      </c>
      <c r="K245" s="25" t="s">
        <v>1199</v>
      </c>
      <c r="L245" s="3" t="s">
        <v>1311</v>
      </c>
      <c r="M245" s="45" t="s">
        <v>1312</v>
      </c>
      <c r="N245" s="49">
        <v>45881</v>
      </c>
      <c r="O245" s="34">
        <v>0.68958333333333333</v>
      </c>
      <c r="P245" s="30">
        <f t="shared" si="38"/>
        <v>45881.689583333333</v>
      </c>
      <c r="Q245" s="31">
        <v>45881.666666666664</v>
      </c>
      <c r="R245" s="30"/>
      <c r="S245" s="47" t="str">
        <f t="shared" si="46"/>
        <v>03:03:00</v>
      </c>
      <c r="T245" s="57" t="str">
        <f t="shared" si="47"/>
        <v>24:00:00</v>
      </c>
      <c r="U245" s="24" t="str">
        <f ca="1">IF(J245="Closed","", TODAY()-C245)</f>
        <v/>
      </c>
      <c r="V245" s="25" t="s">
        <v>1313</v>
      </c>
      <c r="W245" s="19" t="s">
        <v>37</v>
      </c>
      <c r="X245" s="25"/>
      <c r="Y245" s="25"/>
      <c r="Z245" s="25" t="s">
        <v>1314</v>
      </c>
      <c r="AA245" s="25"/>
      <c r="AB245" s="25"/>
      <c r="AC245" s="3"/>
    </row>
    <row r="246" spans="1:29">
      <c r="A246" s="84" t="s">
        <v>1315</v>
      </c>
      <c r="B246" s="19"/>
      <c r="C246" s="69">
        <v>45881</v>
      </c>
      <c r="D246" s="70">
        <v>0.71527777777777779</v>
      </c>
      <c r="E246" s="46">
        <f t="shared" si="40"/>
        <v>45881.715277777781</v>
      </c>
      <c r="F246" s="65">
        <v>45845.958333333336</v>
      </c>
      <c r="G246" s="65"/>
      <c r="H246" s="25" t="s">
        <v>1316</v>
      </c>
      <c r="I246" s="18" t="s">
        <v>126</v>
      </c>
      <c r="J246" s="18" t="s">
        <v>33</v>
      </c>
      <c r="K246" s="25" t="s">
        <v>34</v>
      </c>
      <c r="L246" s="3" t="s">
        <v>1317</v>
      </c>
      <c r="M246" s="45" t="s">
        <v>1318</v>
      </c>
      <c r="N246" s="49">
        <v>45884</v>
      </c>
      <c r="O246" s="34">
        <v>0.47222222222222221</v>
      </c>
      <c r="P246" s="30">
        <f t="shared" si="38"/>
        <v>45884.472222222219</v>
      </c>
      <c r="Q246" s="31">
        <v>45882.625</v>
      </c>
      <c r="R246" s="47"/>
      <c r="S246" s="47" t="str">
        <f t="shared" si="46"/>
        <v>66:10:00</v>
      </c>
      <c r="T246" s="57" t="str">
        <f t="shared" si="47"/>
        <v>880:00:00</v>
      </c>
      <c r="U246" s="24"/>
      <c r="V246" s="35" t="s">
        <v>1319</v>
      </c>
      <c r="W246" s="19" t="s">
        <v>725</v>
      </c>
      <c r="X246" s="25"/>
      <c r="Y246" s="25"/>
      <c r="Z246" s="25" t="s">
        <v>1320</v>
      </c>
      <c r="AA246" s="25"/>
      <c r="AB246" s="25"/>
      <c r="AC246" s="3"/>
    </row>
    <row r="247" spans="1:29">
      <c r="A247" s="84" t="s">
        <v>1321</v>
      </c>
      <c r="B247" s="19"/>
      <c r="C247" s="69">
        <v>45881</v>
      </c>
      <c r="D247" s="70">
        <v>0.75</v>
      </c>
      <c r="E247" s="46">
        <f t="shared" si="40"/>
        <v>45881.75</v>
      </c>
      <c r="F247" s="65">
        <v>45881.711805555555</v>
      </c>
      <c r="G247" s="65"/>
      <c r="H247" s="35" t="s">
        <v>1322</v>
      </c>
      <c r="I247" s="18" t="s">
        <v>57</v>
      </c>
      <c r="J247" s="18" t="s">
        <v>33</v>
      </c>
      <c r="K247" s="25" t="s">
        <v>34</v>
      </c>
      <c r="L247" s="3" t="s">
        <v>1323</v>
      </c>
      <c r="M247" s="45" t="s">
        <v>1324</v>
      </c>
      <c r="N247" s="49">
        <v>45882</v>
      </c>
      <c r="O247" s="34">
        <v>0.3888888888888889</v>
      </c>
      <c r="P247" s="30">
        <f t="shared" si="38"/>
        <v>45882.388888888891</v>
      </c>
      <c r="Q247" s="31">
        <v>45881.787499999999</v>
      </c>
      <c r="R247" s="30"/>
      <c r="S247" s="47" t="str">
        <f t="shared" si="46"/>
        <v>15:20:00</v>
      </c>
      <c r="T247" s="57" t="str">
        <f t="shared" si="47"/>
        <v>01:49:00</v>
      </c>
      <c r="U247" s="24"/>
      <c r="V247" s="25"/>
      <c r="W247" s="25" t="s">
        <v>1158</v>
      </c>
      <c r="X247" s="25"/>
      <c r="Y247" s="25" t="s">
        <v>1165</v>
      </c>
      <c r="Z247" s="25" t="s">
        <v>54</v>
      </c>
      <c r="AA247" s="25"/>
      <c r="AB247" s="25"/>
      <c r="AC247" s="3" t="s">
        <v>345</v>
      </c>
    </row>
    <row r="248" spans="1:29">
      <c r="A248" s="84" t="s">
        <v>1325</v>
      </c>
      <c r="B248" s="19"/>
      <c r="C248" s="69">
        <v>45882</v>
      </c>
      <c r="D248" s="70">
        <v>0.41319444444444442</v>
      </c>
      <c r="E248" s="46">
        <f t="shared" si="40"/>
        <v>45882.413194444445</v>
      </c>
      <c r="F248" s="65">
        <v>45882.25</v>
      </c>
      <c r="G248" s="65"/>
      <c r="H248" s="25" t="s">
        <v>1326</v>
      </c>
      <c r="I248" s="18" t="s">
        <v>57</v>
      </c>
      <c r="J248" s="18" t="s">
        <v>33</v>
      </c>
      <c r="K248" s="25" t="s">
        <v>75</v>
      </c>
      <c r="L248" s="3" t="s">
        <v>1327</v>
      </c>
      <c r="M248" s="45" t="s">
        <v>1328</v>
      </c>
      <c r="N248" s="49">
        <v>45883</v>
      </c>
      <c r="O248" s="34">
        <v>0.54166666666666663</v>
      </c>
      <c r="P248" s="30">
        <f t="shared" si="38"/>
        <v>45883.541666666664</v>
      </c>
      <c r="Q248" s="31">
        <v>45882.59375</v>
      </c>
      <c r="R248" s="30"/>
      <c r="S248" s="47" t="str">
        <f t="shared" si="46"/>
        <v>27:05:00</v>
      </c>
      <c r="T248" s="57" t="str">
        <f t="shared" si="47"/>
        <v>08:15:00</v>
      </c>
      <c r="U248" s="24"/>
      <c r="V248" s="25"/>
      <c r="W248" s="19" t="s">
        <v>371</v>
      </c>
      <c r="X248" s="25"/>
      <c r="Y248" s="25"/>
      <c r="Z248" s="25" t="s">
        <v>856</v>
      </c>
      <c r="AA248" s="25"/>
      <c r="AB248" s="25"/>
      <c r="AC248" s="3" t="s">
        <v>345</v>
      </c>
    </row>
    <row r="249" spans="1:29">
      <c r="A249" s="84" t="s">
        <v>1329</v>
      </c>
      <c r="B249" s="19"/>
      <c r="C249" s="69">
        <v>45883</v>
      </c>
      <c r="D249" s="70">
        <v>0.70138888888888884</v>
      </c>
      <c r="E249" s="46">
        <f t="shared" si="40"/>
        <v>45883.701388888891</v>
      </c>
      <c r="F249" s="65">
        <v>45863.625</v>
      </c>
      <c r="G249" s="65"/>
      <c r="H249" s="25" t="s">
        <v>1330</v>
      </c>
      <c r="I249" s="18" t="s">
        <v>126</v>
      </c>
      <c r="J249" s="18" t="s">
        <v>33</v>
      </c>
      <c r="K249" s="25" t="s">
        <v>75</v>
      </c>
      <c r="L249" s="3" t="s">
        <v>1331</v>
      </c>
      <c r="M249" s="76" t="s">
        <v>1332</v>
      </c>
      <c r="N249" s="49">
        <v>45904</v>
      </c>
      <c r="O249" s="34">
        <v>0.66180555555555554</v>
      </c>
      <c r="P249" s="30">
        <f t="shared" si="38"/>
        <v>45904.661805555559</v>
      </c>
      <c r="Q249" s="31">
        <v>45899.458333333336</v>
      </c>
      <c r="R249" s="30"/>
      <c r="S249" s="47" t="str">
        <f t="shared" si="46"/>
        <v>503:03:00</v>
      </c>
      <c r="T249" s="57" t="str">
        <f t="shared" si="47"/>
        <v>860:00:00</v>
      </c>
      <c r="U249" s="47">
        <f ca="1">IF(J249="Resolved","", TODAY()-C249)</f>
        <v>55</v>
      </c>
      <c r="V249" s="25"/>
      <c r="W249" s="25" t="s">
        <v>37</v>
      </c>
      <c r="X249" s="25"/>
      <c r="Y249" s="25"/>
      <c r="Z249" s="25" t="s">
        <v>1333</v>
      </c>
      <c r="AA249" s="25"/>
      <c r="AB249" s="25"/>
      <c r="AC249" s="3"/>
    </row>
    <row r="250" spans="1:29">
      <c r="A250" s="84" t="s">
        <v>1334</v>
      </c>
      <c r="B250" s="19"/>
      <c r="C250" s="69">
        <v>45883</v>
      </c>
      <c r="D250" s="70">
        <v>0.71875</v>
      </c>
      <c r="E250" s="46">
        <f t="shared" si="40"/>
        <v>45883.71875</v>
      </c>
      <c r="F250" s="65">
        <v>45881.654166666667</v>
      </c>
      <c r="G250" s="65"/>
      <c r="H250" s="35" t="s">
        <v>1335</v>
      </c>
      <c r="I250" s="18" t="s">
        <v>126</v>
      </c>
      <c r="J250" s="18" t="s">
        <v>33</v>
      </c>
      <c r="K250" s="25" t="s">
        <v>415</v>
      </c>
      <c r="L250" s="3" t="s">
        <v>1336</v>
      </c>
      <c r="M250" s="76" t="s">
        <v>1337</v>
      </c>
      <c r="N250" s="49">
        <v>45888</v>
      </c>
      <c r="O250" s="34">
        <v>0.69652777777777775</v>
      </c>
      <c r="P250" s="30">
        <f t="shared" si="38"/>
        <v>45888.696527777778</v>
      </c>
      <c r="Q250" s="31">
        <v>45888.5</v>
      </c>
      <c r="R250" s="30"/>
      <c r="S250" s="47" t="str">
        <f t="shared" si="46"/>
        <v>119:28:00</v>
      </c>
      <c r="T250" s="57" t="str">
        <f t="shared" si="47"/>
        <v>164:18:00</v>
      </c>
      <c r="U250" s="47">
        <f ca="1">IF(J250="Resolved","", TODAY()-C250)</f>
        <v>55</v>
      </c>
      <c r="V250" s="25"/>
      <c r="W250" s="25" t="s">
        <v>1338</v>
      </c>
      <c r="X250" s="25"/>
      <c r="Y250" s="25"/>
      <c r="Z250" s="25" t="s">
        <v>1339</v>
      </c>
      <c r="AA250" s="25"/>
      <c r="AB250" s="25"/>
      <c r="AC250" s="3"/>
    </row>
    <row r="251" spans="1:29">
      <c r="A251" s="84" t="s">
        <v>1340</v>
      </c>
      <c r="B251" s="19" t="s">
        <v>1341</v>
      </c>
      <c r="C251" s="69">
        <v>45884</v>
      </c>
      <c r="D251" s="70">
        <v>0.74305555555555558</v>
      </c>
      <c r="E251" s="46">
        <f t="shared" si="40"/>
        <v>45884.743055555555</v>
      </c>
      <c r="F251" s="65">
        <v>45884.666666666664</v>
      </c>
      <c r="G251" s="65"/>
      <c r="H251" s="25" t="s">
        <v>1342</v>
      </c>
      <c r="I251" s="18" t="s">
        <v>42</v>
      </c>
      <c r="J251" s="18" t="s">
        <v>33</v>
      </c>
      <c r="K251" s="25" t="s">
        <v>572</v>
      </c>
      <c r="L251" s="3" t="s">
        <v>1343</v>
      </c>
      <c r="M251" s="45" t="s">
        <v>1344</v>
      </c>
      <c r="N251" s="49">
        <v>45885</v>
      </c>
      <c r="O251" s="34">
        <v>0.69027777777777777</v>
      </c>
      <c r="P251" s="30">
        <f t="shared" si="38"/>
        <v>45885.69027777778</v>
      </c>
      <c r="Q251" s="31">
        <v>45884.763888888891</v>
      </c>
      <c r="R251" s="30"/>
      <c r="S251" s="47" t="str">
        <f t="shared" si="46"/>
        <v>22:44:00</v>
      </c>
      <c r="T251" s="57" t="str">
        <f t="shared" si="47"/>
        <v>02:20:00</v>
      </c>
      <c r="U251" s="24"/>
      <c r="V251" s="25"/>
      <c r="W251" s="25" t="s">
        <v>1345</v>
      </c>
      <c r="X251" s="25"/>
      <c r="Y251" s="25" t="s">
        <v>1165</v>
      </c>
      <c r="Z251" s="25" t="s">
        <v>576</v>
      </c>
      <c r="AA251" s="25"/>
      <c r="AB251" s="95" t="s">
        <v>1245</v>
      </c>
      <c r="AC251" s="3" t="s">
        <v>345</v>
      </c>
    </row>
    <row r="252" spans="1:29">
      <c r="A252" s="84" t="s">
        <v>1346</v>
      </c>
      <c r="B252" s="19"/>
      <c r="C252" s="69">
        <v>45887</v>
      </c>
      <c r="D252" s="70">
        <v>0.42708333333333331</v>
      </c>
      <c r="E252" s="46">
        <f t="shared" si="40"/>
        <v>45887.427083333336</v>
      </c>
      <c r="F252" s="65">
        <v>45884.354166666664</v>
      </c>
      <c r="G252" s="65">
        <v>45888.429861111108</v>
      </c>
      <c r="H252" s="25" t="s">
        <v>1347</v>
      </c>
      <c r="I252" s="18" t="s">
        <v>126</v>
      </c>
      <c r="J252" s="18" t="s">
        <v>33</v>
      </c>
      <c r="K252" s="25" t="s">
        <v>75</v>
      </c>
      <c r="L252" s="3" t="s">
        <v>1348</v>
      </c>
      <c r="M252" s="45" t="s">
        <v>1349</v>
      </c>
      <c r="N252" s="49">
        <v>45888</v>
      </c>
      <c r="O252" s="34">
        <v>0.44097222222222221</v>
      </c>
      <c r="P252" s="30">
        <f t="shared" si="38"/>
        <v>45888.440972222219</v>
      </c>
      <c r="Q252" s="31" t="s">
        <v>1350</v>
      </c>
      <c r="R252" s="30"/>
      <c r="S252" s="47" t="str">
        <f>TEXT(P252-G252,"[hh]:mm:ss")</f>
        <v>00:16:00</v>
      </c>
      <c r="T252" s="57" t="e">
        <f t="shared" si="47"/>
        <v>#VALUE!</v>
      </c>
      <c r="U252" s="24"/>
      <c r="V252" s="35" t="s">
        <v>1351</v>
      </c>
      <c r="W252" s="25" t="s">
        <v>1352</v>
      </c>
      <c r="X252" s="25"/>
      <c r="Y252" s="25" t="s">
        <v>1165</v>
      </c>
      <c r="Z252" s="25" t="s">
        <v>519</v>
      </c>
      <c r="AA252" s="25"/>
      <c r="AB252" s="25"/>
      <c r="AC252" s="3"/>
    </row>
    <row r="253" spans="1:29">
      <c r="A253" s="84" t="s">
        <v>1353</v>
      </c>
      <c r="B253" s="19"/>
      <c r="C253" s="69">
        <v>45887</v>
      </c>
      <c r="D253" s="70">
        <v>0.54097222222222219</v>
      </c>
      <c r="E253" s="46">
        <f t="shared" si="40"/>
        <v>45887.540972222225</v>
      </c>
      <c r="F253" s="65">
        <v>45885.333333333336</v>
      </c>
      <c r="G253" s="65"/>
      <c r="H253" s="25" t="s">
        <v>1354</v>
      </c>
      <c r="I253" s="18" t="s">
        <v>126</v>
      </c>
      <c r="J253" s="74" t="s">
        <v>33</v>
      </c>
      <c r="K253" s="25" t="s">
        <v>415</v>
      </c>
      <c r="L253" s="3" t="s">
        <v>1355</v>
      </c>
      <c r="M253" s="45" t="s">
        <v>1356</v>
      </c>
      <c r="N253" s="49">
        <v>45895</v>
      </c>
      <c r="O253" s="34">
        <v>0.6875</v>
      </c>
      <c r="P253" s="30">
        <f t="shared" si="38"/>
        <v>45895.6875</v>
      </c>
      <c r="Q253" s="30">
        <v>45895.6875</v>
      </c>
      <c r="R253" s="30"/>
      <c r="S253" s="47" t="str">
        <f t="shared" ref="S253:S283" si="49">TEXT(P253-E253,"[hh]:mm:ss")</f>
        <v>195:31:00</v>
      </c>
      <c r="T253" s="57" t="str">
        <f t="shared" si="47"/>
        <v>248:30:00</v>
      </c>
      <c r="U253" s="24" t="str">
        <f ca="1">IF(J253="Closed","", TODAY()-C253)</f>
        <v/>
      </c>
      <c r="V253" s="25"/>
      <c r="W253" s="25" t="s">
        <v>1357</v>
      </c>
      <c r="X253" s="25"/>
      <c r="Y253" s="25"/>
      <c r="Z253" s="25" t="s">
        <v>1276</v>
      </c>
      <c r="AA253" s="25"/>
      <c r="AB253" s="25"/>
      <c r="AC253" s="3"/>
    </row>
    <row r="254" spans="1:29">
      <c r="A254" s="84" t="s">
        <v>1358</v>
      </c>
      <c r="B254" s="19" t="s">
        <v>1359</v>
      </c>
      <c r="C254" s="69">
        <v>45887</v>
      </c>
      <c r="D254" s="70">
        <v>0.55902777777777779</v>
      </c>
      <c r="E254" s="46">
        <f t="shared" si="40"/>
        <v>45887.559027777781</v>
      </c>
      <c r="F254" s="65">
        <v>45887.520833333336</v>
      </c>
      <c r="G254" s="65"/>
      <c r="H254" s="25" t="s">
        <v>1360</v>
      </c>
      <c r="I254" s="18" t="s">
        <v>42</v>
      </c>
      <c r="J254" s="18" t="s">
        <v>33</v>
      </c>
      <c r="K254" s="25" t="s">
        <v>1199</v>
      </c>
      <c r="L254" s="3" t="s">
        <v>1361</v>
      </c>
      <c r="M254" s="45" t="s">
        <v>1362</v>
      </c>
      <c r="N254" s="49">
        <v>45887</v>
      </c>
      <c r="O254" s="34">
        <v>0.63402777777777775</v>
      </c>
      <c r="P254" s="30">
        <f t="shared" si="38"/>
        <v>45887.634027777778</v>
      </c>
      <c r="Q254" s="31">
        <v>45887.615972222222</v>
      </c>
      <c r="R254" s="30"/>
      <c r="S254" s="47" t="str">
        <f t="shared" si="49"/>
        <v>01:48:00</v>
      </c>
      <c r="T254" s="57" t="str">
        <f t="shared" si="47"/>
        <v>02:17:00</v>
      </c>
      <c r="U254" s="24"/>
      <c r="V254" s="25"/>
      <c r="W254" s="25" t="s">
        <v>581</v>
      </c>
      <c r="X254" s="25"/>
      <c r="Y254" s="25" t="s">
        <v>1183</v>
      </c>
      <c r="Z254" s="25" t="s">
        <v>1314</v>
      </c>
      <c r="AA254" s="25"/>
      <c r="AB254" s="25"/>
      <c r="AC254" s="3" t="s">
        <v>345</v>
      </c>
    </row>
    <row r="255" spans="1:29">
      <c r="A255" s="84" t="s">
        <v>1363</v>
      </c>
      <c r="B255" s="19"/>
      <c r="C255" s="69">
        <v>45887</v>
      </c>
      <c r="D255" s="70">
        <v>0.58333333333333337</v>
      </c>
      <c r="E255" s="46">
        <f t="shared" si="40"/>
        <v>45887.583333333336</v>
      </c>
      <c r="F255" s="65">
        <v>45883.375</v>
      </c>
      <c r="G255" s="65"/>
      <c r="H255" s="25" t="s">
        <v>1364</v>
      </c>
      <c r="I255" s="18" t="s">
        <v>126</v>
      </c>
      <c r="J255" s="18" t="s">
        <v>33</v>
      </c>
      <c r="K255" s="25" t="s">
        <v>415</v>
      </c>
      <c r="L255" s="3" t="s">
        <v>1365</v>
      </c>
      <c r="M255" s="76" t="s">
        <v>1366</v>
      </c>
      <c r="N255" s="49">
        <v>45890</v>
      </c>
      <c r="O255" s="34">
        <v>0.59027777777777779</v>
      </c>
      <c r="P255" s="30">
        <f t="shared" si="38"/>
        <v>45890.590277777781</v>
      </c>
      <c r="Q255" s="31">
        <v>45890.416666666664</v>
      </c>
      <c r="R255" s="30"/>
      <c r="S255" s="47" t="str">
        <f t="shared" si="49"/>
        <v>72:10:00</v>
      </c>
      <c r="T255" s="57" t="str">
        <f t="shared" si="47"/>
        <v>169:00:00</v>
      </c>
      <c r="U255" s="24" t="str">
        <f ca="1">IF(J255="Closed","", TODAY()-C255)</f>
        <v/>
      </c>
      <c r="V255" s="25"/>
      <c r="W255" s="25" t="s">
        <v>37</v>
      </c>
      <c r="X255" s="25"/>
      <c r="Y255" s="25"/>
      <c r="Z255" s="25" t="s">
        <v>1367</v>
      </c>
      <c r="AA255" s="25"/>
      <c r="AB255" s="25"/>
      <c r="AC255" s="3"/>
    </row>
    <row r="256" spans="1:29">
      <c r="A256" s="84" t="s">
        <v>1368</v>
      </c>
      <c r="B256" s="19"/>
      <c r="C256" s="69">
        <v>45887</v>
      </c>
      <c r="D256" s="70">
        <v>0.69444444444444442</v>
      </c>
      <c r="E256" s="46">
        <f t="shared" si="40"/>
        <v>45887.694444444445</v>
      </c>
      <c r="F256" s="65">
        <v>45881.678472222222</v>
      </c>
      <c r="G256" s="65"/>
      <c r="H256" s="25" t="s">
        <v>1369</v>
      </c>
      <c r="I256" s="18" t="s">
        <v>126</v>
      </c>
      <c r="J256" s="18" t="s">
        <v>33</v>
      </c>
      <c r="K256" s="25" t="s">
        <v>619</v>
      </c>
      <c r="L256" s="3" t="s">
        <v>1370</v>
      </c>
      <c r="M256" s="76" t="s">
        <v>1371</v>
      </c>
      <c r="N256" s="49">
        <v>45889</v>
      </c>
      <c r="O256" s="34">
        <v>0.6875</v>
      </c>
      <c r="P256" s="30">
        <f t="shared" si="38"/>
        <v>45889.6875</v>
      </c>
      <c r="Q256" s="31">
        <v>45888.702777777777</v>
      </c>
      <c r="R256" s="30"/>
      <c r="S256" s="47" t="str">
        <f t="shared" si="49"/>
        <v>47:50:00</v>
      </c>
      <c r="T256" s="57" t="str">
        <f t="shared" si="47"/>
        <v>168:35:00</v>
      </c>
      <c r="U256" s="24"/>
      <c r="V256" s="25"/>
      <c r="W256" s="25" t="s">
        <v>1171</v>
      </c>
      <c r="X256" s="25" t="s">
        <v>1372</v>
      </c>
      <c r="Y256" s="25"/>
      <c r="Z256" s="25" t="s">
        <v>1373</v>
      </c>
      <c r="AA256" s="25" t="s">
        <v>1374</v>
      </c>
      <c r="AB256" s="25"/>
      <c r="AC256" s="3"/>
    </row>
    <row r="257" spans="1:29">
      <c r="A257" s="84" t="s">
        <v>1375</v>
      </c>
      <c r="B257" s="19"/>
      <c r="C257" s="69">
        <v>45887</v>
      </c>
      <c r="D257" s="70">
        <v>0.91319444444444442</v>
      </c>
      <c r="E257" s="46">
        <f t="shared" si="40"/>
        <v>45887.913194444445</v>
      </c>
      <c r="F257" s="65">
        <v>45887.895138888889</v>
      </c>
      <c r="G257" s="65"/>
      <c r="H257" s="25" t="s">
        <v>1376</v>
      </c>
      <c r="I257" s="18" t="s">
        <v>57</v>
      </c>
      <c r="J257" s="18" t="s">
        <v>33</v>
      </c>
      <c r="K257" s="25" t="s">
        <v>75</v>
      </c>
      <c r="L257" s="3" t="s">
        <v>1377</v>
      </c>
      <c r="M257" s="45" t="s">
        <v>1378</v>
      </c>
      <c r="N257" s="49">
        <v>45887</v>
      </c>
      <c r="O257" s="34">
        <v>0.95625000000000004</v>
      </c>
      <c r="P257" s="30">
        <f t="shared" si="38"/>
        <v>45887.956250000003</v>
      </c>
      <c r="Q257" s="30">
        <v>45887.911805555559</v>
      </c>
      <c r="R257" s="30"/>
      <c r="S257" s="47" t="str">
        <f t="shared" si="49"/>
        <v>01:02:00</v>
      </c>
      <c r="T257" s="57" t="str">
        <f t="shared" si="47"/>
        <v>00:24:00</v>
      </c>
      <c r="U257" s="24"/>
      <c r="V257" s="25"/>
      <c r="W257" s="25" t="s">
        <v>871</v>
      </c>
      <c r="X257" s="25"/>
      <c r="Y257" s="25" t="s">
        <v>1165</v>
      </c>
      <c r="Z257" s="25" t="s">
        <v>1379</v>
      </c>
      <c r="AA257" s="25"/>
      <c r="AB257" s="25"/>
      <c r="AC257" s="3" t="s">
        <v>345</v>
      </c>
    </row>
    <row r="258" spans="1:29">
      <c r="A258" s="84" t="s">
        <v>1380</v>
      </c>
      <c r="B258" s="19"/>
      <c r="C258" s="69">
        <v>45888</v>
      </c>
      <c r="D258" s="70">
        <v>0.37847222222222221</v>
      </c>
      <c r="E258" s="46">
        <f t="shared" si="40"/>
        <v>45888.378472222219</v>
      </c>
      <c r="F258" s="65">
        <v>45881.375</v>
      </c>
      <c r="G258" s="65"/>
      <c r="H258" s="25" t="s">
        <v>1381</v>
      </c>
      <c r="I258" s="18" t="s">
        <v>57</v>
      </c>
      <c r="J258" s="18" t="s">
        <v>33</v>
      </c>
      <c r="K258" s="25" t="s">
        <v>75</v>
      </c>
      <c r="L258" s="3" t="s">
        <v>1382</v>
      </c>
      <c r="M258" s="45" t="s">
        <v>1383</v>
      </c>
      <c r="N258" s="49">
        <v>45888</v>
      </c>
      <c r="O258" s="34">
        <v>0.6875</v>
      </c>
      <c r="P258" s="30">
        <f t="shared" si="38"/>
        <v>45888.6875</v>
      </c>
      <c r="Q258" s="30">
        <v>45888.434027777781</v>
      </c>
      <c r="R258" s="30"/>
      <c r="S258" s="47" t="str">
        <f t="shared" si="49"/>
        <v>07:25:00</v>
      </c>
      <c r="T258" s="57" t="str">
        <f t="shared" si="47"/>
        <v>169:25:00</v>
      </c>
      <c r="U258" s="24"/>
      <c r="V258" s="25"/>
      <c r="W258" s="25" t="s">
        <v>371</v>
      </c>
      <c r="X258" s="35" t="s">
        <v>1384</v>
      </c>
      <c r="Y258" s="25"/>
      <c r="Z258" s="25" t="s">
        <v>519</v>
      </c>
      <c r="AA258" s="25"/>
      <c r="AB258" s="25"/>
      <c r="AC258" s="3" t="s">
        <v>339</v>
      </c>
    </row>
    <row r="259" spans="1:29">
      <c r="A259" s="84" t="s">
        <v>1385</v>
      </c>
      <c r="B259" s="19"/>
      <c r="C259" s="69">
        <v>45888</v>
      </c>
      <c r="D259" s="70">
        <v>0.47916666666666669</v>
      </c>
      <c r="E259" s="46">
        <f t="shared" si="40"/>
        <v>45888.479166666664</v>
      </c>
      <c r="F259" s="65">
        <v>45882.736111111109</v>
      </c>
      <c r="G259" s="65"/>
      <c r="H259" s="25" t="s">
        <v>1386</v>
      </c>
      <c r="I259" s="18" t="s">
        <v>126</v>
      </c>
      <c r="J259" s="18" t="s">
        <v>33</v>
      </c>
      <c r="K259" s="25" t="s">
        <v>43</v>
      </c>
      <c r="L259" s="3" t="s">
        <v>1387</v>
      </c>
      <c r="M259" s="45" t="s">
        <v>1388</v>
      </c>
      <c r="N259" s="49">
        <v>45888</v>
      </c>
      <c r="O259" s="34">
        <v>0.80555555555555558</v>
      </c>
      <c r="P259" s="30">
        <f t="shared" si="38"/>
        <v>45888.805555555555</v>
      </c>
      <c r="Q259" s="31">
        <v>45887.75</v>
      </c>
      <c r="R259" s="30"/>
      <c r="S259" s="47" t="str">
        <f t="shared" si="49"/>
        <v>07:50:00</v>
      </c>
      <c r="T259" s="57" t="str">
        <f t="shared" si="47"/>
        <v>120:20:00</v>
      </c>
      <c r="U259" s="24"/>
      <c r="V259" s="25"/>
      <c r="W259" s="25" t="s">
        <v>1389</v>
      </c>
      <c r="X259" s="25"/>
      <c r="Y259" s="25"/>
      <c r="Z259" s="25" t="s">
        <v>84</v>
      </c>
      <c r="AA259" s="25"/>
      <c r="AB259" s="25"/>
      <c r="AC259" s="3"/>
    </row>
    <row r="260" spans="1:29">
      <c r="A260" s="84" t="s">
        <v>1390</v>
      </c>
      <c r="B260" s="19"/>
      <c r="C260" s="69">
        <v>45888</v>
      </c>
      <c r="D260" s="70">
        <v>0.54513888888888884</v>
      </c>
      <c r="E260" s="46">
        <f t="shared" si="40"/>
        <v>45888.545138888891</v>
      </c>
      <c r="F260" s="101">
        <v>45887.5</v>
      </c>
      <c r="G260" s="65"/>
      <c r="H260" s="25" t="s">
        <v>1391</v>
      </c>
      <c r="I260" s="18" t="s">
        <v>126</v>
      </c>
      <c r="J260" s="18" t="s">
        <v>33</v>
      </c>
      <c r="K260" s="25" t="s">
        <v>75</v>
      </c>
      <c r="L260" s="3" t="s">
        <v>1392</v>
      </c>
      <c r="M260" s="45" t="s">
        <v>1393</v>
      </c>
      <c r="N260" s="49">
        <v>45888</v>
      </c>
      <c r="O260" s="34">
        <v>0.79166666666666663</v>
      </c>
      <c r="P260" s="30">
        <f t="shared" si="38"/>
        <v>45888.791666666664</v>
      </c>
      <c r="Q260" s="31">
        <v>45887.75</v>
      </c>
      <c r="R260" s="30"/>
      <c r="S260" s="47" t="str">
        <f t="shared" si="49"/>
        <v>05:55:00</v>
      </c>
      <c r="T260" s="57" t="str">
        <f t="shared" si="47"/>
        <v>06:00:00</v>
      </c>
      <c r="U260" s="24"/>
      <c r="V260" s="25"/>
      <c r="W260" s="25" t="s">
        <v>1394</v>
      </c>
      <c r="X260" s="35" t="s">
        <v>866</v>
      </c>
      <c r="Y260" s="25"/>
      <c r="Z260" s="25" t="s">
        <v>1059</v>
      </c>
      <c r="AA260" s="25"/>
      <c r="AB260" s="25"/>
      <c r="AC260" s="3"/>
    </row>
    <row r="261" spans="1:29">
      <c r="A261" s="84" t="s">
        <v>1395</v>
      </c>
      <c r="B261" s="19"/>
      <c r="C261" s="69">
        <v>45888</v>
      </c>
      <c r="D261" s="70">
        <v>0.58333333333333337</v>
      </c>
      <c r="E261" s="46">
        <f t="shared" si="40"/>
        <v>45888.583333333336</v>
      </c>
      <c r="F261" s="65">
        <v>45869.333333333336</v>
      </c>
      <c r="G261" s="65"/>
      <c r="H261" s="25" t="s">
        <v>1396</v>
      </c>
      <c r="I261" s="18" t="s">
        <v>57</v>
      </c>
      <c r="J261" s="18" t="s">
        <v>33</v>
      </c>
      <c r="K261" s="25" t="s">
        <v>34</v>
      </c>
      <c r="L261" s="3" t="s">
        <v>1397</v>
      </c>
      <c r="M261" s="45" t="s">
        <v>1398</v>
      </c>
      <c r="N261" s="49">
        <v>45917</v>
      </c>
      <c r="O261" s="34">
        <v>0.66666666666666663</v>
      </c>
      <c r="P261" s="30">
        <f t="shared" si="38"/>
        <v>45917.666666666664</v>
      </c>
      <c r="Q261" s="31">
        <v>45917.666666666664</v>
      </c>
      <c r="R261" s="30"/>
      <c r="S261" s="47" t="str">
        <f t="shared" si="49"/>
        <v>698:00:00</v>
      </c>
      <c r="T261" s="57" t="str">
        <f t="shared" si="47"/>
        <v>1160:00:00</v>
      </c>
      <c r="U261" s="24"/>
      <c r="V261" s="25"/>
      <c r="W261" s="25" t="s">
        <v>1171</v>
      </c>
      <c r="X261" s="25"/>
      <c r="Y261" s="25"/>
      <c r="Z261" s="25" t="s">
        <v>1399</v>
      </c>
      <c r="AA261" s="25"/>
      <c r="AB261" s="25"/>
      <c r="AC261" s="3" t="s">
        <v>339</v>
      </c>
    </row>
    <row r="262" spans="1:29">
      <c r="A262" s="84" t="s">
        <v>1400</v>
      </c>
      <c r="B262" s="19"/>
      <c r="C262" s="69">
        <v>45888</v>
      </c>
      <c r="D262" s="70">
        <v>0.59305555555555556</v>
      </c>
      <c r="E262" s="46">
        <f t="shared" si="40"/>
        <v>45888.593055555553</v>
      </c>
      <c r="F262" s="65">
        <v>45869.333333333336</v>
      </c>
      <c r="G262" s="65"/>
      <c r="H262" s="25" t="s">
        <v>1401</v>
      </c>
      <c r="I262" s="18" t="s">
        <v>57</v>
      </c>
      <c r="J262" s="18" t="s">
        <v>33</v>
      </c>
      <c r="K262" s="25" t="s">
        <v>34</v>
      </c>
      <c r="L262" s="3" t="s">
        <v>1402</v>
      </c>
      <c r="M262" s="53" t="s">
        <v>1403</v>
      </c>
      <c r="N262" s="49">
        <v>45917</v>
      </c>
      <c r="O262" s="34">
        <v>0.66666666666666663</v>
      </c>
      <c r="P262" s="30">
        <f t="shared" si="38"/>
        <v>45917.666666666664</v>
      </c>
      <c r="Q262" s="31">
        <v>45917.666666666664</v>
      </c>
      <c r="R262" s="30"/>
      <c r="S262" s="47" t="str">
        <f t="shared" si="49"/>
        <v>697:46:00</v>
      </c>
      <c r="T262" s="57" t="str">
        <f t="shared" si="47"/>
        <v>1160:00:00</v>
      </c>
      <c r="U262" s="24"/>
      <c r="V262" s="25"/>
      <c r="W262" s="25" t="s">
        <v>1171</v>
      </c>
      <c r="X262" s="25"/>
      <c r="Y262" s="25"/>
      <c r="Z262" s="25" t="s">
        <v>1404</v>
      </c>
      <c r="AA262" s="25"/>
      <c r="AB262" s="25"/>
      <c r="AC262" s="3" t="s">
        <v>339</v>
      </c>
    </row>
    <row r="263" spans="1:29">
      <c r="A263" s="84" t="s">
        <v>1405</v>
      </c>
      <c r="B263" s="19"/>
      <c r="C263" s="69">
        <v>45888</v>
      </c>
      <c r="D263" s="70">
        <v>0.68125000000000002</v>
      </c>
      <c r="E263" s="46">
        <f t="shared" si="40"/>
        <v>45888.681250000001</v>
      </c>
      <c r="F263" s="65">
        <v>45884.375</v>
      </c>
      <c r="G263" s="65"/>
      <c r="H263" s="25" t="s">
        <v>1406</v>
      </c>
      <c r="I263" s="18" t="s">
        <v>126</v>
      </c>
      <c r="J263" s="74" t="s">
        <v>33</v>
      </c>
      <c r="K263" s="25" t="s">
        <v>572</v>
      </c>
      <c r="L263" s="3" t="s">
        <v>1407</v>
      </c>
      <c r="M263" s="76" t="s">
        <v>1408</v>
      </c>
      <c r="N263" s="49">
        <v>45896</v>
      </c>
      <c r="O263" s="34">
        <v>0.62152777777777779</v>
      </c>
      <c r="P263" s="30">
        <f t="shared" si="38"/>
        <v>45896.621527777781</v>
      </c>
      <c r="Q263" s="102">
        <v>45895.708333333336</v>
      </c>
      <c r="R263" s="30"/>
      <c r="S263" s="47" t="str">
        <f t="shared" si="49"/>
        <v>190:34:00</v>
      </c>
      <c r="T263" s="57" t="str">
        <f t="shared" si="47"/>
        <v>272:00:00</v>
      </c>
      <c r="U263" s="24" t="str">
        <f ca="1">IF(J263="Closed","", TODAY()-C263)</f>
        <v/>
      </c>
      <c r="V263" s="25" t="s">
        <v>756</v>
      </c>
      <c r="W263" s="25" t="s">
        <v>37</v>
      </c>
      <c r="X263" s="25" t="s">
        <v>1409</v>
      </c>
      <c r="Y263" s="25"/>
      <c r="Z263" s="25" t="s">
        <v>1410</v>
      </c>
      <c r="AA263" s="25"/>
      <c r="AB263" s="25"/>
      <c r="AC263" s="3"/>
    </row>
    <row r="264" spans="1:29">
      <c r="A264" s="84" t="s">
        <v>1411</v>
      </c>
      <c r="B264" s="19"/>
      <c r="C264" s="69">
        <v>45888</v>
      </c>
      <c r="D264" s="70">
        <v>0.6875</v>
      </c>
      <c r="E264" s="46">
        <f t="shared" si="40"/>
        <v>45888.6875</v>
      </c>
      <c r="F264" s="65">
        <v>45886.78402777778</v>
      </c>
      <c r="G264" s="65"/>
      <c r="H264" s="25" t="s">
        <v>1412</v>
      </c>
      <c r="I264" s="18" t="s">
        <v>57</v>
      </c>
      <c r="J264" s="74" t="s">
        <v>33</v>
      </c>
      <c r="K264" s="25" t="s">
        <v>75</v>
      </c>
      <c r="L264" s="3" t="s">
        <v>1413</v>
      </c>
      <c r="M264" s="45" t="s">
        <v>1414</v>
      </c>
      <c r="N264" s="49">
        <v>45889</v>
      </c>
      <c r="O264" s="34">
        <v>0.52708333333333335</v>
      </c>
      <c r="P264" s="30">
        <f t="shared" si="38"/>
        <v>45889.527083333334</v>
      </c>
      <c r="Q264" s="31">
        <v>45889.461805555555</v>
      </c>
      <c r="R264" s="30"/>
      <c r="S264" s="47" t="str">
        <f t="shared" si="49"/>
        <v>20:09:00</v>
      </c>
      <c r="T264" s="57" t="str">
        <f t="shared" si="47"/>
        <v>64:16:00</v>
      </c>
      <c r="U264" s="24"/>
      <c r="V264" s="25"/>
      <c r="W264" s="25" t="s">
        <v>1415</v>
      </c>
      <c r="X264" s="25"/>
      <c r="Y264" s="25"/>
      <c r="Z264" s="25" t="s">
        <v>1416</v>
      </c>
      <c r="AA264" s="25"/>
      <c r="AB264" s="25"/>
      <c r="AC264" s="3" t="s">
        <v>345</v>
      </c>
    </row>
    <row r="265" spans="1:29">
      <c r="A265" s="84" t="s">
        <v>1417</v>
      </c>
      <c r="B265" s="19"/>
      <c r="C265" s="69">
        <v>45889</v>
      </c>
      <c r="D265" s="70">
        <v>0.71666666666666667</v>
      </c>
      <c r="E265" s="46">
        <f t="shared" si="40"/>
        <v>45889.716666666667</v>
      </c>
      <c r="F265" s="46">
        <v>45889.625</v>
      </c>
      <c r="G265" s="65"/>
      <c r="H265" s="25" t="s">
        <v>1418</v>
      </c>
      <c r="I265" s="18" t="s">
        <v>126</v>
      </c>
      <c r="J265" s="74" t="s">
        <v>33</v>
      </c>
      <c r="K265" s="25" t="s">
        <v>58</v>
      </c>
      <c r="L265" s="3" t="s">
        <v>1419</v>
      </c>
      <c r="M265" s="45" t="s">
        <v>1420</v>
      </c>
      <c r="N265" s="49">
        <v>45890</v>
      </c>
      <c r="O265" s="34">
        <v>0.61805555555555558</v>
      </c>
      <c r="P265" s="30">
        <f t="shared" ref="P265:P273" si="50">N265+O265</f>
        <v>45890.618055555555</v>
      </c>
      <c r="Q265" s="31">
        <v>45889.71875</v>
      </c>
      <c r="R265" s="30"/>
      <c r="S265" s="47" t="str">
        <f t="shared" si="49"/>
        <v>21:38:00</v>
      </c>
      <c r="T265" s="57" t="str">
        <f t="shared" si="47"/>
        <v>02:15:00</v>
      </c>
      <c r="U265" s="24" t="str">
        <f t="shared" ref="U265:U274" ca="1" si="51">IF(J265="Closed","", TODAY()-C265)</f>
        <v/>
      </c>
      <c r="V265" s="25"/>
      <c r="W265" s="25" t="s">
        <v>169</v>
      </c>
      <c r="X265" s="103" t="s">
        <v>1421</v>
      </c>
      <c r="Y265" s="25"/>
      <c r="Z265" s="25" t="s">
        <v>1422</v>
      </c>
      <c r="AA265" s="25"/>
      <c r="AB265" s="25"/>
      <c r="AC265" s="3"/>
    </row>
    <row r="266" spans="1:29">
      <c r="A266" s="84" t="s">
        <v>1423</v>
      </c>
      <c r="B266" s="19" t="s">
        <v>1424</v>
      </c>
      <c r="C266" s="69">
        <v>45889</v>
      </c>
      <c r="D266" s="70">
        <v>0.72916666666666663</v>
      </c>
      <c r="E266" s="46">
        <f t="shared" si="40"/>
        <v>45889.729166666664</v>
      </c>
      <c r="F266" s="65">
        <v>45889.715277777781</v>
      </c>
      <c r="G266" s="65"/>
      <c r="H266" s="25" t="s">
        <v>1425</v>
      </c>
      <c r="I266" s="18" t="s">
        <v>42</v>
      </c>
      <c r="J266" s="74" t="s">
        <v>33</v>
      </c>
      <c r="K266" s="25" t="s">
        <v>572</v>
      </c>
      <c r="L266" s="3" t="s">
        <v>1426</v>
      </c>
      <c r="M266" s="45" t="s">
        <v>1427</v>
      </c>
      <c r="N266" s="49">
        <v>45890</v>
      </c>
      <c r="O266" s="34">
        <v>0.44444444444444442</v>
      </c>
      <c r="P266" s="30">
        <f t="shared" si="50"/>
        <v>45890.444444444445</v>
      </c>
      <c r="Q266" s="31">
        <v>45889.739583333336</v>
      </c>
      <c r="R266" s="30"/>
      <c r="S266" s="47" t="str">
        <f t="shared" si="49"/>
        <v>17:10:00</v>
      </c>
      <c r="T266" s="57" t="str">
        <f t="shared" si="47"/>
        <v>00:35:00</v>
      </c>
      <c r="U266" s="24" t="str">
        <f t="shared" ca="1" si="51"/>
        <v/>
      </c>
      <c r="V266" s="25"/>
      <c r="W266" s="25" t="s">
        <v>37</v>
      </c>
      <c r="X266" s="25" t="s">
        <v>1428</v>
      </c>
      <c r="Y266" s="25"/>
      <c r="Z266" s="25" t="s">
        <v>1429</v>
      </c>
      <c r="AA266" s="25"/>
      <c r="AB266" s="25"/>
      <c r="AC266" s="3" t="s">
        <v>345</v>
      </c>
    </row>
    <row r="267" spans="1:29">
      <c r="A267" s="84" t="s">
        <v>1430</v>
      </c>
      <c r="B267" s="19"/>
      <c r="C267" s="69">
        <v>45890</v>
      </c>
      <c r="D267" s="70">
        <v>0.17083333333333334</v>
      </c>
      <c r="E267" s="46">
        <f t="shared" si="40"/>
        <v>45890.17083333333</v>
      </c>
      <c r="F267" s="65">
        <v>45890.067361111112</v>
      </c>
      <c r="G267" s="65"/>
      <c r="H267" s="25" t="s">
        <v>1431</v>
      </c>
      <c r="I267" s="18" t="s">
        <v>57</v>
      </c>
      <c r="J267" s="74" t="s">
        <v>33</v>
      </c>
      <c r="K267" s="25" t="s">
        <v>34</v>
      </c>
      <c r="L267" s="3" t="s">
        <v>1432</v>
      </c>
      <c r="M267" s="76" t="s">
        <v>1433</v>
      </c>
      <c r="N267" s="49">
        <v>45891</v>
      </c>
      <c r="O267" s="34">
        <v>0.45069444444444445</v>
      </c>
      <c r="P267" s="30">
        <f t="shared" si="50"/>
        <v>45891.450694444444</v>
      </c>
      <c r="Q267" s="31">
        <v>45890.708333333336</v>
      </c>
      <c r="R267" s="30"/>
      <c r="S267" s="47" t="str">
        <f t="shared" si="49"/>
        <v>30:43:00</v>
      </c>
      <c r="T267" s="57" t="str">
        <f t="shared" si="47"/>
        <v>15:23:00</v>
      </c>
      <c r="U267" s="24" t="str">
        <f t="shared" ca="1" si="51"/>
        <v/>
      </c>
      <c r="V267" s="25"/>
      <c r="W267" s="25" t="s">
        <v>430</v>
      </c>
      <c r="X267" s="25"/>
      <c r="Y267" s="25" t="s">
        <v>1165</v>
      </c>
      <c r="Z267" s="25" t="s">
        <v>54</v>
      </c>
      <c r="AA267" s="25"/>
      <c r="AB267" s="25"/>
      <c r="AC267" s="3" t="s">
        <v>345</v>
      </c>
    </row>
    <row r="268" spans="1:29">
      <c r="A268" s="84" t="s">
        <v>1434</v>
      </c>
      <c r="B268" s="19"/>
      <c r="C268" s="69">
        <v>45890</v>
      </c>
      <c r="D268" s="70">
        <v>0.34930555555555554</v>
      </c>
      <c r="E268" s="46">
        <f t="shared" ref="E268:E283" si="52">C268+D268</f>
        <v>45890.349305555559</v>
      </c>
      <c r="F268" s="65">
        <v>45890.25</v>
      </c>
      <c r="G268" s="65">
        <v>45891.348611111112</v>
      </c>
      <c r="H268" s="25" t="s">
        <v>1435</v>
      </c>
      <c r="I268" s="18" t="s">
        <v>57</v>
      </c>
      <c r="J268" s="74" t="s">
        <v>33</v>
      </c>
      <c r="K268" s="35" t="s">
        <v>1436</v>
      </c>
      <c r="L268" s="3" t="s">
        <v>1437</v>
      </c>
      <c r="M268" s="76" t="s">
        <v>1438</v>
      </c>
      <c r="N268" s="49">
        <v>45892</v>
      </c>
      <c r="O268" s="34">
        <v>0.52083333333333337</v>
      </c>
      <c r="P268" s="30">
        <f t="shared" si="50"/>
        <v>45892.520833333336</v>
      </c>
      <c r="Q268" s="31">
        <v>45891.458333333336</v>
      </c>
      <c r="R268" s="30"/>
      <c r="S268" s="47" t="str">
        <f t="shared" si="49"/>
        <v>52:07:00</v>
      </c>
      <c r="T268" s="57" t="str">
        <f t="shared" si="47"/>
        <v>29:00:00</v>
      </c>
      <c r="U268" s="24" t="str">
        <f t="shared" ca="1" si="51"/>
        <v/>
      </c>
      <c r="V268" s="25"/>
      <c r="W268" s="25" t="s">
        <v>1171</v>
      </c>
      <c r="X268" s="25"/>
      <c r="Y268" s="25" t="s">
        <v>1165</v>
      </c>
      <c r="Z268" s="25" t="s">
        <v>1439</v>
      </c>
      <c r="AA268" s="25"/>
      <c r="AB268" s="25"/>
      <c r="AC268" s="3" t="s">
        <v>339</v>
      </c>
    </row>
    <row r="269" spans="1:29">
      <c r="A269" s="84" t="s">
        <v>1440</v>
      </c>
      <c r="B269" s="19"/>
      <c r="C269" s="69">
        <v>45890</v>
      </c>
      <c r="D269" s="70">
        <v>0.70833333333333337</v>
      </c>
      <c r="E269" s="46">
        <f t="shared" si="52"/>
        <v>45890.708333333336</v>
      </c>
      <c r="F269" s="65">
        <v>45889.71875</v>
      </c>
      <c r="G269" s="65"/>
      <c r="H269" s="25" t="s">
        <v>1441</v>
      </c>
      <c r="I269" s="18" t="s">
        <v>126</v>
      </c>
      <c r="J269" s="74" t="s">
        <v>33</v>
      </c>
      <c r="K269" s="25" t="s">
        <v>43</v>
      </c>
      <c r="L269" s="3" t="s">
        <v>1442</v>
      </c>
      <c r="M269" s="45" t="s">
        <v>1443</v>
      </c>
      <c r="N269" s="49">
        <v>45890</v>
      </c>
      <c r="O269" s="34">
        <v>0.79097222222222219</v>
      </c>
      <c r="P269" s="30">
        <f t="shared" si="50"/>
        <v>45890.790972222225</v>
      </c>
      <c r="Q269" s="31">
        <v>45890.786805555559</v>
      </c>
      <c r="R269" s="30"/>
      <c r="S269" s="47" t="str">
        <f t="shared" si="49"/>
        <v>01:59:00</v>
      </c>
      <c r="T269" s="57" t="str">
        <f t="shared" si="47"/>
        <v>25:38:00</v>
      </c>
      <c r="U269" s="47" t="str">
        <f t="shared" ca="1" si="51"/>
        <v/>
      </c>
      <c r="V269" s="25"/>
      <c r="W269" s="19" t="s">
        <v>169</v>
      </c>
      <c r="X269" s="25"/>
      <c r="Y269" s="25"/>
      <c r="Z269" s="25" t="s">
        <v>84</v>
      </c>
      <c r="AA269" s="25"/>
      <c r="AB269" s="25"/>
      <c r="AC269" s="3"/>
    </row>
    <row r="270" spans="1:29">
      <c r="A270" s="84" t="s">
        <v>1444</v>
      </c>
      <c r="B270" s="35"/>
      <c r="C270" s="69">
        <v>45890</v>
      </c>
      <c r="D270" s="70">
        <v>0.72638888888888886</v>
      </c>
      <c r="E270" s="46">
        <f t="shared" si="52"/>
        <v>45890.726388888892</v>
      </c>
      <c r="F270" s="65">
        <v>45889.458333333336</v>
      </c>
      <c r="G270" s="65"/>
      <c r="H270" s="25" t="s">
        <v>1445</v>
      </c>
      <c r="I270" s="18" t="s">
        <v>57</v>
      </c>
      <c r="J270" s="74" t="s">
        <v>33</v>
      </c>
      <c r="K270" s="25" t="s">
        <v>75</v>
      </c>
      <c r="L270" s="3" t="s">
        <v>1446</v>
      </c>
      <c r="M270" s="45" t="s">
        <v>1447</v>
      </c>
      <c r="N270" s="49">
        <v>45891</v>
      </c>
      <c r="O270" s="34">
        <v>0.53819444444444442</v>
      </c>
      <c r="P270" s="30">
        <f t="shared" si="50"/>
        <v>45891.538194444445</v>
      </c>
      <c r="Q270" s="31">
        <v>45890.965277777781</v>
      </c>
      <c r="R270" s="30"/>
      <c r="S270" s="47" t="str">
        <f t="shared" si="49"/>
        <v>19:29:00</v>
      </c>
      <c r="T270" s="57" t="str">
        <f t="shared" si="47"/>
        <v>36:10:00</v>
      </c>
      <c r="U270" s="24" t="str">
        <f t="shared" ca="1" si="51"/>
        <v/>
      </c>
      <c r="V270" s="25"/>
      <c r="W270" s="25" t="s">
        <v>1448</v>
      </c>
      <c r="X270" s="25"/>
      <c r="Y270" s="25"/>
      <c r="Z270" s="25" t="s">
        <v>616</v>
      </c>
      <c r="AA270" s="25"/>
      <c r="AB270" s="25"/>
      <c r="AC270" s="3" t="s">
        <v>339</v>
      </c>
    </row>
    <row r="271" spans="1:29">
      <c r="A271" s="84" t="s">
        <v>1449</v>
      </c>
      <c r="B271" s="35"/>
      <c r="C271" s="69">
        <v>45890</v>
      </c>
      <c r="D271" s="70">
        <v>0.7319444444444444</v>
      </c>
      <c r="E271" s="46">
        <f t="shared" si="52"/>
        <v>45890.731944444444</v>
      </c>
      <c r="F271" s="65">
        <v>45890.375</v>
      </c>
      <c r="G271" s="65"/>
      <c r="H271" s="25" t="s">
        <v>1450</v>
      </c>
      <c r="I271" s="18" t="s">
        <v>57</v>
      </c>
      <c r="J271" s="74" t="s">
        <v>33</v>
      </c>
      <c r="K271" s="25" t="s">
        <v>1199</v>
      </c>
      <c r="L271" s="3" t="s">
        <v>1451</v>
      </c>
      <c r="M271" s="45" t="s">
        <v>1452</v>
      </c>
      <c r="N271" s="49">
        <v>45892</v>
      </c>
      <c r="O271" s="34">
        <v>0.75138888888888888</v>
      </c>
      <c r="P271" s="30">
        <f t="shared" si="50"/>
        <v>45892.751388888886</v>
      </c>
      <c r="Q271" s="31">
        <v>45890.79791666667</v>
      </c>
      <c r="R271" s="30"/>
      <c r="S271" s="47" t="str">
        <f t="shared" si="49"/>
        <v>48:28:00</v>
      </c>
      <c r="T271" s="57" t="str">
        <f t="shared" si="47"/>
        <v>10:09:00</v>
      </c>
      <c r="U271" s="24" t="str">
        <f t="shared" ca="1" si="51"/>
        <v/>
      </c>
      <c r="V271" s="25"/>
      <c r="W271" s="25" t="s">
        <v>1158</v>
      </c>
      <c r="X271" s="25"/>
      <c r="Y271" s="25" t="s">
        <v>1453</v>
      </c>
      <c r="Z271" s="25" t="s">
        <v>1314</v>
      </c>
      <c r="AA271" s="25"/>
      <c r="AB271" s="25"/>
      <c r="AC271" s="3" t="s">
        <v>339</v>
      </c>
    </row>
    <row r="272" spans="1:29">
      <c r="A272" s="84" t="s">
        <v>1454</v>
      </c>
      <c r="B272" s="35"/>
      <c r="C272" s="69">
        <v>45890</v>
      </c>
      <c r="D272" s="70">
        <v>0.81458333333333333</v>
      </c>
      <c r="E272" s="46">
        <f t="shared" si="52"/>
        <v>45890.814583333333</v>
      </c>
      <c r="F272" s="65">
        <v>45890.739583333336</v>
      </c>
      <c r="G272" s="65"/>
      <c r="H272" s="25" t="s">
        <v>1455</v>
      </c>
      <c r="I272" s="18" t="s">
        <v>42</v>
      </c>
      <c r="J272" s="74" t="s">
        <v>33</v>
      </c>
      <c r="K272" s="25" t="s">
        <v>34</v>
      </c>
      <c r="L272" s="3" t="s">
        <v>1456</v>
      </c>
      <c r="M272" s="45" t="s">
        <v>1457</v>
      </c>
      <c r="N272" s="49">
        <v>45891</v>
      </c>
      <c r="O272" s="34">
        <v>0.80069444444444449</v>
      </c>
      <c r="P272" s="30">
        <f t="shared" si="50"/>
        <v>45891.800694444442</v>
      </c>
      <c r="Q272" s="31">
        <v>45891.006944444445</v>
      </c>
      <c r="R272" s="30"/>
      <c r="S272" s="47" t="str">
        <f t="shared" si="49"/>
        <v>23:40:00</v>
      </c>
      <c r="T272" s="57" t="str">
        <f t="shared" si="47"/>
        <v>06:25:00</v>
      </c>
      <c r="U272" s="24" t="str">
        <f t="shared" ca="1" si="51"/>
        <v/>
      </c>
      <c r="V272" s="25"/>
      <c r="W272" s="25" t="s">
        <v>37</v>
      </c>
      <c r="X272" s="25"/>
      <c r="Y272" s="25" t="s">
        <v>1458</v>
      </c>
      <c r="Z272" s="25" t="s">
        <v>1459</v>
      </c>
      <c r="AA272" s="25"/>
      <c r="AB272" s="25"/>
      <c r="AC272" s="3" t="s">
        <v>345</v>
      </c>
    </row>
    <row r="273" spans="1:29">
      <c r="A273" s="84" t="s">
        <v>1460</v>
      </c>
      <c r="B273" s="35"/>
      <c r="C273" s="69">
        <v>45891</v>
      </c>
      <c r="D273" s="70">
        <v>3.125E-2</v>
      </c>
      <c r="E273" s="46">
        <f t="shared" si="52"/>
        <v>45891.03125</v>
      </c>
      <c r="F273" s="65">
        <v>45890.958333333336</v>
      </c>
      <c r="G273" s="65"/>
      <c r="H273" s="25" t="s">
        <v>1461</v>
      </c>
      <c r="I273" s="18" t="s">
        <v>42</v>
      </c>
      <c r="J273" s="74" t="s">
        <v>33</v>
      </c>
      <c r="K273" s="25" t="s">
        <v>34</v>
      </c>
      <c r="L273" s="3" t="s">
        <v>1462</v>
      </c>
      <c r="M273" s="104" t="s">
        <v>1463</v>
      </c>
      <c r="N273" s="49">
        <v>45892</v>
      </c>
      <c r="O273" s="34">
        <v>0.45833333333333331</v>
      </c>
      <c r="P273" s="30">
        <f t="shared" si="50"/>
        <v>45892.458333333336</v>
      </c>
      <c r="Q273" s="31">
        <v>45891.666666666664</v>
      </c>
      <c r="R273" s="30"/>
      <c r="S273" s="47" t="str">
        <f t="shared" si="49"/>
        <v>34:15:00</v>
      </c>
      <c r="T273" s="57" t="str">
        <f t="shared" si="47"/>
        <v>17:00:00</v>
      </c>
      <c r="U273" s="47" t="str">
        <f t="shared" ca="1" si="51"/>
        <v/>
      </c>
      <c r="V273" s="25" t="s">
        <v>1464</v>
      </c>
      <c r="W273" s="25" t="s">
        <v>1158</v>
      </c>
      <c r="X273" s="25"/>
      <c r="Y273" s="25" t="s">
        <v>1453</v>
      </c>
      <c r="Z273" s="25" t="s">
        <v>1314</v>
      </c>
      <c r="AA273" s="25"/>
      <c r="AB273" s="25"/>
      <c r="AC273" s="3" t="s">
        <v>339</v>
      </c>
    </row>
    <row r="274" spans="1:29">
      <c r="A274" s="18" t="s">
        <v>1465</v>
      </c>
      <c r="B274" s="35"/>
      <c r="C274" s="43">
        <v>45891</v>
      </c>
      <c r="D274" s="70">
        <v>0.51458333333333328</v>
      </c>
      <c r="E274" s="46">
        <f t="shared" si="52"/>
        <v>45891.51458333333</v>
      </c>
      <c r="F274" s="46">
        <v>45891.493055555555</v>
      </c>
      <c r="G274" s="65"/>
      <c r="H274" s="25" t="s">
        <v>1466</v>
      </c>
      <c r="I274" s="57" t="s">
        <v>42</v>
      </c>
      <c r="J274" s="18" t="s">
        <v>33</v>
      </c>
      <c r="K274" s="25" t="s">
        <v>34</v>
      </c>
      <c r="L274" s="3" t="s">
        <v>1467</v>
      </c>
      <c r="M274" s="53" t="s">
        <v>1468</v>
      </c>
      <c r="N274" s="49">
        <v>45898</v>
      </c>
      <c r="O274" s="105">
        <v>0.36805555555555558</v>
      </c>
      <c r="P274" s="30">
        <v>45896.645833333336</v>
      </c>
      <c r="Q274" s="31">
        <v>45891.645833333336</v>
      </c>
      <c r="R274" s="31"/>
      <c r="S274" s="47" t="str">
        <f t="shared" si="49"/>
        <v>123:09:00</v>
      </c>
      <c r="T274" s="57" t="str">
        <f t="shared" si="47"/>
        <v>03:40:00</v>
      </c>
      <c r="U274" s="47" t="str">
        <f t="shared" ca="1" si="51"/>
        <v/>
      </c>
      <c r="V274" s="25"/>
      <c r="W274" s="25" t="s">
        <v>1469</v>
      </c>
      <c r="X274" s="25"/>
      <c r="Y274" s="25" t="s">
        <v>1458</v>
      </c>
      <c r="Z274" s="25" t="s">
        <v>54</v>
      </c>
      <c r="AA274" s="25"/>
      <c r="AB274" s="25"/>
      <c r="AC274" s="3" t="s">
        <v>345</v>
      </c>
    </row>
    <row r="275" spans="1:29">
      <c r="A275" s="84" t="s">
        <v>1470</v>
      </c>
      <c r="B275" s="35"/>
      <c r="C275" s="69">
        <v>45893</v>
      </c>
      <c r="D275" s="70">
        <v>6.25E-2</v>
      </c>
      <c r="E275" s="46">
        <f t="shared" si="52"/>
        <v>45893.0625</v>
      </c>
      <c r="F275" s="46">
        <v>45891.493055555555</v>
      </c>
      <c r="G275" s="65"/>
      <c r="H275" s="25" t="s">
        <v>1471</v>
      </c>
      <c r="I275" s="18" t="s">
        <v>126</v>
      </c>
      <c r="J275" s="74" t="s">
        <v>33</v>
      </c>
      <c r="K275" s="25" t="s">
        <v>75</v>
      </c>
      <c r="L275" s="3" t="s">
        <v>1472</v>
      </c>
      <c r="M275" s="45" t="s">
        <v>1473</v>
      </c>
      <c r="N275" s="33">
        <v>45893</v>
      </c>
      <c r="O275" s="34">
        <v>8.3333333333333329E-2</v>
      </c>
      <c r="P275" s="106">
        <f>N275+O275</f>
        <v>45893.083333333336</v>
      </c>
      <c r="Q275" s="106">
        <f>O275+P275</f>
        <v>45893.166666666672</v>
      </c>
      <c r="R275" s="30"/>
      <c r="S275" s="47" t="str">
        <f t="shared" si="49"/>
        <v>00:30:00</v>
      </c>
      <c r="T275" s="57" t="str">
        <f t="shared" si="47"/>
        <v>40:10:00</v>
      </c>
      <c r="U275" s="25"/>
      <c r="V275" s="25"/>
      <c r="W275" s="19" t="s">
        <v>762</v>
      </c>
      <c r="X275" s="25" t="s">
        <v>1474</v>
      </c>
      <c r="Y275" s="25"/>
      <c r="Z275" s="25" t="s">
        <v>1379</v>
      </c>
      <c r="AA275" s="25"/>
      <c r="AB275" s="25"/>
      <c r="AC275" s="3"/>
    </row>
    <row r="276" spans="1:29">
      <c r="A276" s="84" t="s">
        <v>1475</v>
      </c>
      <c r="B276" s="35"/>
      <c r="C276" s="69">
        <v>45893</v>
      </c>
      <c r="D276" s="70">
        <v>0.41666666666666669</v>
      </c>
      <c r="E276" s="46">
        <f t="shared" si="52"/>
        <v>45893.416666666664</v>
      </c>
      <c r="F276" s="46">
        <v>45893.125</v>
      </c>
      <c r="G276" s="65"/>
      <c r="H276" s="25" t="s">
        <v>1476</v>
      </c>
      <c r="I276" s="18" t="s">
        <v>42</v>
      </c>
      <c r="J276" s="74" t="s">
        <v>33</v>
      </c>
      <c r="K276" s="25" t="s">
        <v>75</v>
      </c>
      <c r="L276" s="3" t="s">
        <v>1477</v>
      </c>
      <c r="M276" s="107" t="s">
        <v>1478</v>
      </c>
      <c r="N276" s="33">
        <v>45893</v>
      </c>
      <c r="O276" s="34">
        <v>0.68819444444444444</v>
      </c>
      <c r="P276" s="106">
        <f t="shared" ref="P276:P283" si="53">N276+O276</f>
        <v>45893.688194444447</v>
      </c>
      <c r="Q276" s="106">
        <v>45893.659722222219</v>
      </c>
      <c r="R276" s="30"/>
      <c r="S276" s="47" t="str">
        <f t="shared" si="49"/>
        <v>06:31:00</v>
      </c>
      <c r="T276" s="57" t="str">
        <f t="shared" si="47"/>
        <v>12:50:00</v>
      </c>
      <c r="U276" s="25"/>
      <c r="V276" s="25"/>
      <c r="W276" s="19" t="s">
        <v>762</v>
      </c>
      <c r="X276" s="25" t="s">
        <v>1479</v>
      </c>
      <c r="Y276" s="25"/>
      <c r="Z276" s="25" t="s">
        <v>1379</v>
      </c>
      <c r="AA276" s="25"/>
      <c r="AB276" s="25"/>
      <c r="AC276" s="3" t="s">
        <v>345</v>
      </c>
    </row>
    <row r="277" spans="1:29">
      <c r="A277" s="84" t="s">
        <v>1480</v>
      </c>
      <c r="B277" s="35"/>
      <c r="C277" s="69">
        <v>45893</v>
      </c>
      <c r="D277" s="70">
        <v>0.44444444444444442</v>
      </c>
      <c r="E277" s="46">
        <f t="shared" si="52"/>
        <v>45893.444444444445</v>
      </c>
      <c r="F277" s="46">
        <v>45893.3125</v>
      </c>
      <c r="G277" s="65"/>
      <c r="H277" s="25" t="s">
        <v>1481</v>
      </c>
      <c r="I277" s="18" t="s">
        <v>57</v>
      </c>
      <c r="J277" s="74" t="s">
        <v>33</v>
      </c>
      <c r="K277" s="25" t="s">
        <v>75</v>
      </c>
      <c r="L277" s="3" t="s">
        <v>1482</v>
      </c>
      <c r="M277" s="45" t="s">
        <v>1483</v>
      </c>
      <c r="N277" s="49">
        <v>45893</v>
      </c>
      <c r="O277" s="34">
        <v>0.55555555555555558</v>
      </c>
      <c r="P277" s="106">
        <f t="shared" si="53"/>
        <v>45893.555555555555</v>
      </c>
      <c r="Q277" s="106">
        <v>45893.659722222219</v>
      </c>
      <c r="R277" s="30"/>
      <c r="S277" s="47" t="str">
        <f t="shared" si="49"/>
        <v>02:40:00</v>
      </c>
      <c r="T277" s="83" t="str">
        <f>TEXT(Q277-F277,"[hh]:mm:ss")</f>
        <v>08:20:00</v>
      </c>
      <c r="U277" s="25"/>
      <c r="V277" s="25"/>
      <c r="W277" s="19" t="s">
        <v>371</v>
      </c>
      <c r="X277" s="25"/>
      <c r="Y277" s="25"/>
      <c r="Z277" s="25" t="s">
        <v>1379</v>
      </c>
      <c r="AA277" s="25"/>
      <c r="AB277" s="25"/>
      <c r="AC277" s="3" t="s">
        <v>345</v>
      </c>
    </row>
    <row r="278" spans="1:29">
      <c r="A278" s="84" t="s">
        <v>1484</v>
      </c>
      <c r="B278" s="35"/>
      <c r="C278" s="69">
        <v>45894</v>
      </c>
      <c r="D278" s="70">
        <v>0.53402777777777777</v>
      </c>
      <c r="E278" s="46">
        <f t="shared" si="52"/>
        <v>45894.53402777778</v>
      </c>
      <c r="F278" s="46">
        <v>45888.291666666664</v>
      </c>
      <c r="G278" s="65"/>
      <c r="H278" s="25" t="s">
        <v>1485</v>
      </c>
      <c r="I278" s="18" t="s">
        <v>126</v>
      </c>
      <c r="J278" s="74" t="s">
        <v>33</v>
      </c>
      <c r="K278" s="25" t="s">
        <v>973</v>
      </c>
      <c r="L278" s="3" t="s">
        <v>1486</v>
      </c>
      <c r="M278" s="53" t="s">
        <v>1487</v>
      </c>
      <c r="N278" s="49">
        <v>45897</v>
      </c>
      <c r="O278" s="34">
        <v>0.4375</v>
      </c>
      <c r="P278" s="106">
        <f t="shared" si="53"/>
        <v>45897.4375</v>
      </c>
      <c r="Q278" s="31">
        <v>45896.708333333336</v>
      </c>
      <c r="R278" s="30"/>
      <c r="S278" s="47" t="str">
        <f t="shared" si="49"/>
        <v>69:41:00</v>
      </c>
      <c r="T278" s="83" t="str">
        <f>TEXT(Q278-F278,"[hh]:mm:ss")</f>
        <v>202:00:00</v>
      </c>
      <c r="U278" s="47" t="str">
        <f ca="1">IF(J278="Closed","", TODAY()-C278)</f>
        <v/>
      </c>
      <c r="V278" s="25" t="s">
        <v>1488</v>
      </c>
      <c r="W278" s="19" t="s">
        <v>37</v>
      </c>
      <c r="X278" s="25"/>
      <c r="Y278" s="25"/>
      <c r="Z278" s="25" t="s">
        <v>1489</v>
      </c>
      <c r="AA278" s="25"/>
      <c r="AB278" s="25"/>
      <c r="AC278" s="3"/>
    </row>
    <row r="279" spans="1:29">
      <c r="A279" s="84" t="s">
        <v>1490</v>
      </c>
      <c r="B279" s="35"/>
      <c r="C279" s="69">
        <v>45895</v>
      </c>
      <c r="D279" s="70">
        <v>0.38194444444444442</v>
      </c>
      <c r="E279" s="46">
        <f t="shared" si="52"/>
        <v>45895.381944444445</v>
      </c>
      <c r="F279" s="46">
        <v>45894.555555555555</v>
      </c>
      <c r="G279" s="65"/>
      <c r="H279" s="25" t="s">
        <v>1491</v>
      </c>
      <c r="I279" s="18" t="s">
        <v>57</v>
      </c>
      <c r="J279" s="18" t="s">
        <v>33</v>
      </c>
      <c r="K279" s="25" t="s">
        <v>34</v>
      </c>
      <c r="L279" s="3" t="s">
        <v>1492</v>
      </c>
      <c r="M279" s="76" t="s">
        <v>1493</v>
      </c>
      <c r="N279" s="49">
        <v>45896</v>
      </c>
      <c r="O279" s="34">
        <v>0.4375</v>
      </c>
      <c r="P279" s="106">
        <f t="shared" si="53"/>
        <v>45896.4375</v>
      </c>
      <c r="Q279" s="31">
        <v>45895.635416666664</v>
      </c>
      <c r="R279" s="30"/>
      <c r="S279" s="47" t="str">
        <f t="shared" si="49"/>
        <v>25:20:00</v>
      </c>
      <c r="T279" s="57" t="str">
        <f t="shared" ref="T279:T292" si="54">TEXT(IF(OR(F279="", Q279=""), "", Q279 - F279), "[hh]:mm:ss")</f>
        <v>25:55:00</v>
      </c>
      <c r="U279" s="47" t="str">
        <f ca="1">IF(J279="Closed","", TODAY()-C279)</f>
        <v/>
      </c>
      <c r="V279" s="25"/>
      <c r="W279" s="19" t="s">
        <v>762</v>
      </c>
      <c r="X279" s="25"/>
      <c r="Y279" s="25" t="s">
        <v>1165</v>
      </c>
      <c r="Z279" s="35" t="s">
        <v>1494</v>
      </c>
      <c r="AA279" s="25"/>
      <c r="AB279" s="25"/>
      <c r="AC279" s="3" t="s">
        <v>345</v>
      </c>
    </row>
    <row r="280" spans="1:29">
      <c r="A280" s="84" t="s">
        <v>1495</v>
      </c>
      <c r="B280" s="35"/>
      <c r="C280" s="69">
        <v>45895</v>
      </c>
      <c r="D280" s="70">
        <v>0.43958333333333333</v>
      </c>
      <c r="E280" s="46">
        <f t="shared" si="52"/>
        <v>45895.439583333333</v>
      </c>
      <c r="F280" s="65"/>
      <c r="G280" s="65"/>
      <c r="H280" s="25" t="s">
        <v>1496</v>
      </c>
      <c r="I280" s="18" t="s">
        <v>126</v>
      </c>
      <c r="J280" s="18" t="s">
        <v>33</v>
      </c>
      <c r="K280" s="25" t="s">
        <v>58</v>
      </c>
      <c r="L280" s="3" t="s">
        <v>1497</v>
      </c>
      <c r="M280" s="76" t="s">
        <v>1498</v>
      </c>
      <c r="N280" s="49">
        <v>45896</v>
      </c>
      <c r="O280" s="34">
        <v>0.61041666666666672</v>
      </c>
      <c r="P280" s="106">
        <f t="shared" si="53"/>
        <v>45896.61041666667</v>
      </c>
      <c r="Q280" s="30">
        <v>45895.61041666667</v>
      </c>
      <c r="R280" s="30"/>
      <c r="S280" s="47" t="str">
        <f t="shared" si="49"/>
        <v>28:06:00</v>
      </c>
      <c r="T280" s="57" t="str">
        <f t="shared" si="54"/>
        <v/>
      </c>
      <c r="U280" s="25"/>
      <c r="V280" s="25"/>
      <c r="W280" s="19" t="s">
        <v>37</v>
      </c>
      <c r="X280" s="25"/>
      <c r="Y280" s="25"/>
      <c r="Z280" s="25" t="s">
        <v>763</v>
      </c>
      <c r="AA280" s="25"/>
      <c r="AB280" s="25"/>
      <c r="AC280" s="3"/>
    </row>
    <row r="281" spans="1:29">
      <c r="A281" s="84" t="s">
        <v>1499</v>
      </c>
      <c r="B281" s="35"/>
      <c r="C281" s="69">
        <v>45895</v>
      </c>
      <c r="D281" s="70">
        <v>0.5756944444444444</v>
      </c>
      <c r="E281" s="46">
        <f t="shared" si="52"/>
        <v>45895.575694444444</v>
      </c>
      <c r="F281" s="65">
        <v>45891.708333333336</v>
      </c>
      <c r="G281" s="65"/>
      <c r="H281" s="25" t="s">
        <v>1500</v>
      </c>
      <c r="I281" s="18" t="s">
        <v>126</v>
      </c>
      <c r="J281" s="18" t="s">
        <v>33</v>
      </c>
      <c r="K281" s="25" t="s">
        <v>572</v>
      </c>
      <c r="L281" s="3" t="s">
        <v>1501</v>
      </c>
      <c r="M281" s="45" t="s">
        <v>1502</v>
      </c>
      <c r="N281" s="49">
        <v>45915</v>
      </c>
      <c r="O281" s="34">
        <v>0.57361111111111107</v>
      </c>
      <c r="P281" s="106">
        <f t="shared" si="53"/>
        <v>45915.573611111111</v>
      </c>
      <c r="Q281" s="31">
        <v>45912.75</v>
      </c>
      <c r="R281" s="30"/>
      <c r="S281" s="47" t="str">
        <f t="shared" si="49"/>
        <v>479:57:00</v>
      </c>
      <c r="T281" s="57" t="str">
        <f t="shared" si="54"/>
        <v>505:00:00</v>
      </c>
      <c r="U281" s="47"/>
      <c r="V281" s="25"/>
      <c r="W281" s="19" t="s">
        <v>37</v>
      </c>
      <c r="X281" s="25" t="s">
        <v>1503</v>
      </c>
      <c r="Y281" s="25"/>
      <c r="Z281" s="25" t="s">
        <v>1240</v>
      </c>
      <c r="AA281" s="25"/>
      <c r="AB281" s="25"/>
      <c r="AC281" s="3"/>
    </row>
    <row r="282" spans="1:29">
      <c r="A282" s="84" t="s">
        <v>1504</v>
      </c>
      <c r="B282" s="35"/>
      <c r="C282" s="69">
        <v>45895</v>
      </c>
      <c r="D282" s="70">
        <v>0.875</v>
      </c>
      <c r="E282" s="46">
        <f t="shared" si="52"/>
        <v>45895.875</v>
      </c>
      <c r="F282" s="69">
        <v>45894</v>
      </c>
      <c r="G282" s="65"/>
      <c r="H282" s="25" t="s">
        <v>1505</v>
      </c>
      <c r="I282" s="18" t="s">
        <v>57</v>
      </c>
      <c r="J282" s="18" t="s">
        <v>33</v>
      </c>
      <c r="K282" s="25" t="s">
        <v>34</v>
      </c>
      <c r="L282" s="3" t="s">
        <v>1506</v>
      </c>
      <c r="M282" s="76" t="s">
        <v>1507</v>
      </c>
      <c r="N282" s="49">
        <v>45898</v>
      </c>
      <c r="O282" s="34">
        <v>0.58333333333333337</v>
      </c>
      <c r="P282" s="106">
        <f t="shared" si="53"/>
        <v>45898.583333333336</v>
      </c>
      <c r="Q282" s="31">
        <v>45897.75</v>
      </c>
      <c r="R282" s="30"/>
      <c r="S282" s="47" t="str">
        <f t="shared" si="49"/>
        <v>65:00:00</v>
      </c>
      <c r="T282" s="57" t="str">
        <f t="shared" si="54"/>
        <v>90:00:00</v>
      </c>
      <c r="U282" s="25"/>
      <c r="V282" s="25"/>
      <c r="W282" s="25" t="s">
        <v>1171</v>
      </c>
      <c r="X282" s="25"/>
      <c r="Y282" s="25"/>
      <c r="Z282" s="25" t="s">
        <v>1439</v>
      </c>
      <c r="AA282" s="25" t="s">
        <v>30</v>
      </c>
      <c r="AB282" s="25"/>
      <c r="AC282" s="3" t="s">
        <v>339</v>
      </c>
    </row>
    <row r="283" spans="1:29">
      <c r="A283" s="84" t="s">
        <v>1508</v>
      </c>
      <c r="B283" s="35"/>
      <c r="C283" s="69">
        <v>45896</v>
      </c>
      <c r="D283" s="70">
        <v>0.36944444444444446</v>
      </c>
      <c r="E283" s="46">
        <f t="shared" si="52"/>
        <v>45896.369444444441</v>
      </c>
      <c r="F283" s="65">
        <v>45895.75</v>
      </c>
      <c r="G283" s="65"/>
      <c r="H283" s="25" t="s">
        <v>1509</v>
      </c>
      <c r="I283" s="18" t="s">
        <v>126</v>
      </c>
      <c r="J283" s="18" t="s">
        <v>33</v>
      </c>
      <c r="K283" s="25" t="s">
        <v>973</v>
      </c>
      <c r="L283" s="3" t="s">
        <v>1510</v>
      </c>
      <c r="M283" s="45" t="s">
        <v>1511</v>
      </c>
      <c r="N283" s="49">
        <v>45896</v>
      </c>
      <c r="O283" s="34">
        <v>0.4513888888888889</v>
      </c>
      <c r="P283" s="106">
        <f t="shared" si="53"/>
        <v>45896.451388888891</v>
      </c>
      <c r="Q283" s="31">
        <v>45896.4</v>
      </c>
      <c r="R283" s="30"/>
      <c r="S283" s="47" t="str">
        <f t="shared" si="49"/>
        <v>01:58:00</v>
      </c>
      <c r="T283" s="57" t="str">
        <f t="shared" si="54"/>
        <v>15:36:00</v>
      </c>
      <c r="U283" s="25"/>
      <c r="V283" s="25"/>
      <c r="W283" s="19" t="s">
        <v>169</v>
      </c>
      <c r="X283" s="25"/>
      <c r="Y283" s="25"/>
      <c r="Z283" s="25" t="s">
        <v>1276</v>
      </c>
      <c r="AA283" s="25"/>
      <c r="AB283" s="25"/>
      <c r="AC283" s="3"/>
    </row>
    <row r="284" spans="1:29">
      <c r="A284" s="84" t="s">
        <v>1512</v>
      </c>
      <c r="B284" s="35"/>
      <c r="C284" s="69">
        <v>45896</v>
      </c>
      <c r="D284" s="70">
        <v>0.64583333333333337</v>
      </c>
      <c r="E284" s="46"/>
      <c r="F284" s="65">
        <v>45817.458333333336</v>
      </c>
      <c r="G284" s="65"/>
      <c r="H284" s="108" t="s">
        <v>1513</v>
      </c>
      <c r="I284" s="18" t="s">
        <v>126</v>
      </c>
      <c r="J284" s="18" t="s">
        <v>1514</v>
      </c>
      <c r="K284" s="25" t="s">
        <v>43</v>
      </c>
      <c r="L284" s="3" t="s">
        <v>1515</v>
      </c>
      <c r="M284" s="53" t="s">
        <v>1516</v>
      </c>
      <c r="N284" s="49"/>
      <c r="O284" s="34"/>
      <c r="P284" s="31"/>
      <c r="Q284" s="31"/>
      <c r="R284" s="30"/>
      <c r="S284" s="24"/>
      <c r="T284" s="57" t="str">
        <f t="shared" si="54"/>
        <v/>
      </c>
      <c r="U284" s="47">
        <f ca="1">IF(J284="Closed","", TODAY()-C284)</f>
        <v>42</v>
      </c>
      <c r="V284" s="25"/>
      <c r="W284" s="25" t="s">
        <v>121</v>
      </c>
      <c r="X284" s="25"/>
      <c r="Y284" s="25" t="s">
        <v>1165</v>
      </c>
      <c r="Z284" s="25" t="s">
        <v>84</v>
      </c>
      <c r="AA284" s="25"/>
      <c r="AB284" s="25"/>
      <c r="AC284" s="3"/>
    </row>
    <row r="285" spans="1:29">
      <c r="A285" s="84" t="s">
        <v>1517</v>
      </c>
      <c r="B285" s="35"/>
      <c r="C285" s="69">
        <v>45897</v>
      </c>
      <c r="D285" s="70">
        <v>0.32500000000000001</v>
      </c>
      <c r="E285" s="46">
        <f t="shared" ref="E285:E348" si="55">C285+D285</f>
        <v>45897.324999999997</v>
      </c>
      <c r="F285" s="65">
        <v>45897.324999999997</v>
      </c>
      <c r="G285" s="65"/>
      <c r="H285" s="25" t="s">
        <v>1518</v>
      </c>
      <c r="I285" s="18" t="s">
        <v>32</v>
      </c>
      <c r="J285" s="18" t="s">
        <v>33</v>
      </c>
      <c r="K285" s="25" t="s">
        <v>415</v>
      </c>
      <c r="L285" s="3" t="s">
        <v>1519</v>
      </c>
      <c r="M285" s="45" t="s">
        <v>1520</v>
      </c>
      <c r="N285" s="49">
        <v>45897</v>
      </c>
      <c r="O285" s="34">
        <v>0.40416666666666667</v>
      </c>
      <c r="P285" s="106">
        <f t="shared" ref="P285:P299" si="56">N285+O285</f>
        <v>45897.404166666667</v>
      </c>
      <c r="Q285" s="31">
        <v>45897.392361111109</v>
      </c>
      <c r="R285" s="30"/>
      <c r="S285" s="47" t="str">
        <f t="shared" ref="S285:T300" si="57">TEXT(P285-E285,"[hh]:mm:ss")</f>
        <v>01:54:00</v>
      </c>
      <c r="T285" s="57" t="str">
        <f t="shared" si="54"/>
        <v>01:37:00</v>
      </c>
      <c r="U285" s="25"/>
      <c r="V285" s="25"/>
      <c r="W285" s="19" t="s">
        <v>1288</v>
      </c>
      <c r="X285" s="25"/>
      <c r="Y285" s="25"/>
      <c r="Z285" s="25" t="s">
        <v>1521</v>
      </c>
      <c r="AA285" s="25"/>
      <c r="AB285" s="25"/>
      <c r="AC285" s="3"/>
    </row>
    <row r="286" spans="1:29">
      <c r="A286" s="84" t="s">
        <v>1522</v>
      </c>
      <c r="B286" s="35"/>
      <c r="C286" s="69">
        <v>45897</v>
      </c>
      <c r="D286" s="70">
        <v>0.50972222222222219</v>
      </c>
      <c r="E286" s="46">
        <f t="shared" si="55"/>
        <v>45897.509722222225</v>
      </c>
      <c r="F286" s="65">
        <v>45897.375</v>
      </c>
      <c r="G286" s="65"/>
      <c r="H286" s="25" t="s">
        <v>1523</v>
      </c>
      <c r="I286" s="18" t="s">
        <v>42</v>
      </c>
      <c r="J286" s="18" t="s">
        <v>33</v>
      </c>
      <c r="K286" s="25" t="s">
        <v>1524</v>
      </c>
      <c r="L286" s="3" t="s">
        <v>1525</v>
      </c>
      <c r="M286" s="76" t="s">
        <v>1526</v>
      </c>
      <c r="N286" s="49">
        <v>45899</v>
      </c>
      <c r="O286" s="34">
        <v>0.49305555555555558</v>
      </c>
      <c r="P286" s="106">
        <f t="shared" si="56"/>
        <v>45899.493055555555</v>
      </c>
      <c r="Q286" s="31">
        <v>45898.395833333336</v>
      </c>
      <c r="R286" s="30"/>
      <c r="S286" s="47" t="str">
        <f t="shared" si="57"/>
        <v>47:36:00</v>
      </c>
      <c r="T286" s="57" t="str">
        <f t="shared" si="54"/>
        <v>24:30:00</v>
      </c>
      <c r="U286" s="25"/>
      <c r="V286" s="25"/>
      <c r="W286" s="19" t="s">
        <v>725</v>
      </c>
      <c r="X286" s="25"/>
      <c r="Y286" s="25"/>
      <c r="Z286" s="25" t="s">
        <v>703</v>
      </c>
      <c r="AA286" s="25"/>
      <c r="AB286" s="25"/>
      <c r="AC286" s="3" t="s">
        <v>345</v>
      </c>
    </row>
    <row r="287" spans="1:29">
      <c r="A287" s="84" t="s">
        <v>1527</v>
      </c>
      <c r="B287" s="35"/>
      <c r="C287" s="69">
        <v>45898</v>
      </c>
      <c r="D287" s="70">
        <v>0.3923611111111111</v>
      </c>
      <c r="E287" s="46">
        <f t="shared" si="55"/>
        <v>45898.392361111109</v>
      </c>
      <c r="F287" s="65">
        <v>45898.291666666664</v>
      </c>
      <c r="G287" s="65"/>
      <c r="H287" s="25" t="s">
        <v>1162</v>
      </c>
      <c r="I287" s="18" t="s">
        <v>42</v>
      </c>
      <c r="J287" s="18" t="s">
        <v>33</v>
      </c>
      <c r="K287" s="25" t="s">
        <v>1528</v>
      </c>
      <c r="L287" s="3" t="s">
        <v>1529</v>
      </c>
      <c r="M287" s="45" t="s">
        <v>1530</v>
      </c>
      <c r="N287" s="49">
        <v>45901</v>
      </c>
      <c r="O287" s="34">
        <v>0.5</v>
      </c>
      <c r="P287" s="106">
        <f t="shared" si="56"/>
        <v>45901.5</v>
      </c>
      <c r="Q287" s="31">
        <v>45898.494444444441</v>
      </c>
      <c r="R287" s="30"/>
      <c r="S287" s="47" t="str">
        <f t="shared" si="57"/>
        <v>74:35:00</v>
      </c>
      <c r="T287" s="57" t="str">
        <f t="shared" si="54"/>
        <v>04:52:00</v>
      </c>
      <c r="U287" s="47" t="str">
        <f t="shared" ref="U287:U294" ca="1" si="58">IF(J287="Closed","", TODAY()-C287)</f>
        <v/>
      </c>
      <c r="V287" s="25"/>
      <c r="W287" s="25" t="s">
        <v>734</v>
      </c>
      <c r="X287" s="25"/>
      <c r="Y287" s="25"/>
      <c r="Z287" s="25" t="s">
        <v>1531</v>
      </c>
      <c r="AA287" s="25"/>
      <c r="AB287" s="25"/>
      <c r="AC287" s="3" t="s">
        <v>345</v>
      </c>
    </row>
    <row r="288" spans="1:29">
      <c r="A288" s="84" t="s">
        <v>1532</v>
      </c>
      <c r="B288" s="35"/>
      <c r="C288" s="69">
        <v>45898</v>
      </c>
      <c r="D288" s="70">
        <v>0.39444444444444443</v>
      </c>
      <c r="E288" s="46">
        <f t="shared" si="55"/>
        <v>45898.394444444442</v>
      </c>
      <c r="F288" s="65">
        <v>45898.270833333336</v>
      </c>
      <c r="G288" s="65">
        <v>45901.375</v>
      </c>
      <c r="H288" s="25" t="s">
        <v>1533</v>
      </c>
      <c r="I288" s="18" t="s">
        <v>57</v>
      </c>
      <c r="J288" s="18" t="s">
        <v>33</v>
      </c>
      <c r="K288" s="25" t="s">
        <v>415</v>
      </c>
      <c r="L288" s="3" t="s">
        <v>1534</v>
      </c>
      <c r="M288" s="76" t="s">
        <v>1535</v>
      </c>
      <c r="N288" s="49">
        <v>45903</v>
      </c>
      <c r="O288" s="34">
        <v>0.51041666666666663</v>
      </c>
      <c r="P288" s="106">
        <f t="shared" si="56"/>
        <v>45903.510416666664</v>
      </c>
      <c r="Q288" s="31">
        <v>45898.527083333334</v>
      </c>
      <c r="R288" s="30"/>
      <c r="S288" s="47" t="str">
        <f t="shared" si="57"/>
        <v>122:47:00</v>
      </c>
      <c r="T288" s="57" t="str">
        <f t="shared" si="54"/>
        <v>06:09:00</v>
      </c>
      <c r="U288" s="47" t="str">
        <f t="shared" ca="1" si="58"/>
        <v/>
      </c>
      <c r="V288" s="25"/>
      <c r="W288" s="19" t="s">
        <v>1536</v>
      </c>
      <c r="X288" s="25"/>
      <c r="Y288" s="25"/>
      <c r="Z288" s="25" t="s">
        <v>1216</v>
      </c>
      <c r="AA288" s="25"/>
      <c r="AB288" s="25"/>
      <c r="AC288" s="3" t="s">
        <v>345</v>
      </c>
    </row>
    <row r="289" spans="1:29">
      <c r="A289" s="84" t="s">
        <v>1537</v>
      </c>
      <c r="B289" s="35"/>
      <c r="C289" s="69">
        <v>45898</v>
      </c>
      <c r="D289" s="70">
        <v>0.44791666666666669</v>
      </c>
      <c r="E289" s="46">
        <f t="shared" si="55"/>
        <v>45898.447916666664</v>
      </c>
      <c r="F289" s="65">
        <v>45898.375</v>
      </c>
      <c r="G289" s="65"/>
      <c r="H289" s="25" t="s">
        <v>1538</v>
      </c>
      <c r="I289" s="18" t="s">
        <v>126</v>
      </c>
      <c r="J289" s="18" t="s">
        <v>33</v>
      </c>
      <c r="K289" s="25" t="s">
        <v>415</v>
      </c>
      <c r="L289" s="3" t="s">
        <v>1539</v>
      </c>
      <c r="M289" s="45" t="s">
        <v>1540</v>
      </c>
      <c r="N289" s="49">
        <v>45901</v>
      </c>
      <c r="O289" s="34">
        <v>0.41666666666666669</v>
      </c>
      <c r="P289" s="106">
        <f t="shared" si="56"/>
        <v>45901.416666666664</v>
      </c>
      <c r="Q289" s="31">
        <v>45899.8125</v>
      </c>
      <c r="R289" s="30"/>
      <c r="S289" s="47" t="str">
        <f t="shared" si="57"/>
        <v>71:15:00</v>
      </c>
      <c r="T289" s="57" t="str">
        <f t="shared" si="54"/>
        <v>34:30:00</v>
      </c>
      <c r="U289" s="47" t="str">
        <f t="shared" ca="1" si="58"/>
        <v/>
      </c>
      <c r="V289" s="25"/>
      <c r="W289" s="19" t="s">
        <v>762</v>
      </c>
      <c r="X289" s="25"/>
      <c r="Y289" s="25"/>
      <c r="Z289" s="25" t="s">
        <v>1093</v>
      </c>
      <c r="AA289" s="25"/>
      <c r="AB289" s="25"/>
      <c r="AC289" s="3"/>
    </row>
    <row r="290" spans="1:29">
      <c r="A290" s="84" t="s">
        <v>1541</v>
      </c>
      <c r="B290" s="35"/>
      <c r="C290" s="69">
        <v>45898</v>
      </c>
      <c r="D290" s="70">
        <v>0.54166666666666663</v>
      </c>
      <c r="E290" s="46">
        <f t="shared" si="55"/>
        <v>45898.541666666664</v>
      </c>
      <c r="F290" s="46">
        <v>45898.53125</v>
      </c>
      <c r="G290" s="65"/>
      <c r="H290" s="25" t="s">
        <v>1542</v>
      </c>
      <c r="I290" s="18" t="s">
        <v>57</v>
      </c>
      <c r="J290" s="18" t="s">
        <v>33</v>
      </c>
      <c r="K290" s="35" t="s">
        <v>34</v>
      </c>
      <c r="L290" s="3" t="s">
        <v>1543</v>
      </c>
      <c r="M290" s="45" t="s">
        <v>1544</v>
      </c>
      <c r="N290" s="109">
        <v>45900</v>
      </c>
      <c r="O290" s="34">
        <v>0.58333333333333337</v>
      </c>
      <c r="P290" s="106">
        <f t="shared" si="56"/>
        <v>45900.583333333336</v>
      </c>
      <c r="Q290" s="31">
        <v>45898.604166666664</v>
      </c>
      <c r="R290" s="30"/>
      <c r="S290" s="47" t="str">
        <f t="shared" si="57"/>
        <v>49:00:00</v>
      </c>
      <c r="T290" s="57" t="str">
        <f t="shared" si="54"/>
        <v>01:45:00</v>
      </c>
      <c r="U290" s="47" t="str">
        <f t="shared" ca="1" si="58"/>
        <v/>
      </c>
      <c r="V290" s="25"/>
      <c r="W290" s="19" t="s">
        <v>430</v>
      </c>
      <c r="X290" s="25"/>
      <c r="Y290" s="25"/>
      <c r="Z290" s="25" t="s">
        <v>39</v>
      </c>
      <c r="AA290" s="25"/>
      <c r="AB290" s="25"/>
      <c r="AC290" s="3" t="s">
        <v>345</v>
      </c>
    </row>
    <row r="291" spans="1:29">
      <c r="A291" s="84" t="s">
        <v>1545</v>
      </c>
      <c r="B291" s="35"/>
      <c r="C291" s="69">
        <v>45898</v>
      </c>
      <c r="D291" s="70">
        <v>0.76041666666666663</v>
      </c>
      <c r="E291" s="46">
        <f t="shared" si="55"/>
        <v>45898.760416666664</v>
      </c>
      <c r="F291" s="65">
        <v>45898.333333333336</v>
      </c>
      <c r="G291" s="65"/>
      <c r="H291" s="25" t="s">
        <v>1546</v>
      </c>
      <c r="I291" s="18" t="s">
        <v>126</v>
      </c>
      <c r="J291" s="18" t="s">
        <v>33</v>
      </c>
      <c r="K291" s="25" t="s">
        <v>415</v>
      </c>
      <c r="L291" s="3" t="s">
        <v>1547</v>
      </c>
      <c r="M291" s="110" t="s">
        <v>1548</v>
      </c>
      <c r="N291" s="49">
        <v>45901</v>
      </c>
      <c r="O291" s="34">
        <v>0.84027777777777779</v>
      </c>
      <c r="P291" s="106">
        <f t="shared" si="56"/>
        <v>45901.840277777781</v>
      </c>
      <c r="Q291" s="30">
        <v>45901.758333333331</v>
      </c>
      <c r="R291" s="30"/>
      <c r="S291" s="47" t="str">
        <f t="shared" si="57"/>
        <v>73:55:00</v>
      </c>
      <c r="T291" s="57" t="str">
        <f t="shared" si="54"/>
        <v>82:12:00</v>
      </c>
      <c r="U291" s="47" t="str">
        <f t="shared" ca="1" si="58"/>
        <v/>
      </c>
      <c r="V291" s="25"/>
      <c r="W291" s="19" t="s">
        <v>1536</v>
      </c>
      <c r="X291" s="25"/>
      <c r="Y291" s="25"/>
      <c r="Z291" s="25" t="s">
        <v>1439</v>
      </c>
      <c r="AA291" s="25"/>
      <c r="AB291" s="25"/>
      <c r="AC291" s="3"/>
    </row>
    <row r="292" spans="1:29">
      <c r="A292" s="84" t="s">
        <v>1549</v>
      </c>
      <c r="B292" s="35"/>
      <c r="C292" s="69">
        <v>45900</v>
      </c>
      <c r="D292" s="70">
        <v>0.69027777777777777</v>
      </c>
      <c r="E292" s="46">
        <f t="shared" si="55"/>
        <v>45900.69027777778</v>
      </c>
      <c r="F292" s="65">
        <v>45898.708333333336</v>
      </c>
      <c r="G292" s="65"/>
      <c r="H292" s="25" t="s">
        <v>1550</v>
      </c>
      <c r="I292" s="18" t="s">
        <v>57</v>
      </c>
      <c r="J292" s="18" t="s">
        <v>33</v>
      </c>
      <c r="K292" s="25" t="s">
        <v>75</v>
      </c>
      <c r="L292" s="3" t="s">
        <v>1551</v>
      </c>
      <c r="M292" s="76" t="s">
        <v>1552</v>
      </c>
      <c r="N292" s="49">
        <v>45902</v>
      </c>
      <c r="O292" s="34">
        <v>0.3056712962962963</v>
      </c>
      <c r="P292" s="106">
        <f t="shared" si="56"/>
        <v>45902.305671296293</v>
      </c>
      <c r="Q292" s="30">
        <v>45902.182060185187</v>
      </c>
      <c r="R292" s="30"/>
      <c r="S292" s="47" t="str">
        <f t="shared" si="57"/>
        <v>38:46:10</v>
      </c>
      <c r="T292" s="57" t="str">
        <f t="shared" si="54"/>
        <v>83:22:10</v>
      </c>
      <c r="U292" s="47" t="str">
        <f t="shared" ca="1" si="58"/>
        <v/>
      </c>
      <c r="V292" s="25"/>
      <c r="W292" s="19" t="s">
        <v>371</v>
      </c>
      <c r="X292" s="25"/>
      <c r="Y292" s="25"/>
      <c r="Z292" s="25" t="s">
        <v>856</v>
      </c>
      <c r="AA292" s="25"/>
      <c r="AB292" s="25"/>
      <c r="AC292" s="3" t="s">
        <v>345</v>
      </c>
    </row>
    <row r="293" spans="1:29">
      <c r="A293" s="84" t="s">
        <v>1553</v>
      </c>
      <c r="B293" s="35"/>
      <c r="C293" s="69">
        <v>45901</v>
      </c>
      <c r="D293" s="70">
        <v>0.31944444444444442</v>
      </c>
      <c r="E293" s="46">
        <f t="shared" si="55"/>
        <v>45901.319444444445</v>
      </c>
      <c r="F293" s="65">
        <v>45901.300694444442</v>
      </c>
      <c r="G293" s="65"/>
      <c r="H293" s="25" t="s">
        <v>1554</v>
      </c>
      <c r="I293" s="18" t="s">
        <v>42</v>
      </c>
      <c r="J293" s="18" t="s">
        <v>33</v>
      </c>
      <c r="K293" s="25" t="s">
        <v>43</v>
      </c>
      <c r="L293" s="3" t="s">
        <v>1555</v>
      </c>
      <c r="M293" s="45" t="s">
        <v>1556</v>
      </c>
      <c r="N293" s="49">
        <v>45901</v>
      </c>
      <c r="O293" s="34">
        <v>0.41458333333333336</v>
      </c>
      <c r="P293" s="106">
        <f t="shared" si="56"/>
        <v>45901.414583333331</v>
      </c>
      <c r="Q293" s="31">
        <v>45901.326388888891</v>
      </c>
      <c r="R293" s="30"/>
      <c r="S293" s="47" t="str">
        <f t="shared" si="57"/>
        <v>02:17:00</v>
      </c>
      <c r="T293" s="83" t="str">
        <f>TEXT(Q293-F293,"[hh]:mm:ss")</f>
        <v>00:37:00</v>
      </c>
      <c r="U293" s="47" t="str">
        <f t="shared" ca="1" si="58"/>
        <v/>
      </c>
      <c r="V293" s="25"/>
      <c r="W293" s="25" t="s">
        <v>1389</v>
      </c>
      <c r="X293" s="25"/>
      <c r="Y293" s="25"/>
      <c r="Z293" s="25" t="s">
        <v>1557</v>
      </c>
      <c r="AA293" s="25"/>
      <c r="AB293" s="25"/>
      <c r="AC293" s="3" t="s">
        <v>345</v>
      </c>
    </row>
    <row r="294" spans="1:29">
      <c r="A294" s="84" t="s">
        <v>1558</v>
      </c>
      <c r="B294" s="35"/>
      <c r="C294" s="69">
        <v>45902</v>
      </c>
      <c r="D294" s="70">
        <v>0.4375</v>
      </c>
      <c r="E294" s="46">
        <f t="shared" si="55"/>
        <v>45902.4375</v>
      </c>
      <c r="F294" s="65">
        <v>45898</v>
      </c>
      <c r="G294" s="65"/>
      <c r="H294" s="25" t="s">
        <v>1559</v>
      </c>
      <c r="I294" s="18" t="s">
        <v>126</v>
      </c>
      <c r="J294" s="18" t="s">
        <v>33</v>
      </c>
      <c r="K294" s="25" t="s">
        <v>34</v>
      </c>
      <c r="L294" s="3" t="s">
        <v>1560</v>
      </c>
      <c r="M294" s="53" t="s">
        <v>1561</v>
      </c>
      <c r="N294" s="60">
        <v>45904</v>
      </c>
      <c r="O294" s="34">
        <v>0.43333333333333335</v>
      </c>
      <c r="P294" s="106">
        <f t="shared" si="56"/>
        <v>45904.433333333334</v>
      </c>
      <c r="Q294" s="30">
        <v>45902.805555555555</v>
      </c>
      <c r="R294" s="30"/>
      <c r="S294" s="47" t="str">
        <f t="shared" si="57"/>
        <v>47:54:00</v>
      </c>
      <c r="T294" s="83" t="str">
        <f>TEXT(Q294-F294,"[hh]:mm:ss")</f>
        <v>115:20:00</v>
      </c>
      <c r="U294" s="47" t="str">
        <f t="shared" ca="1" si="58"/>
        <v/>
      </c>
      <c r="V294" s="25"/>
      <c r="W294" s="19" t="s">
        <v>37</v>
      </c>
      <c r="X294" s="25"/>
      <c r="Y294" s="25"/>
      <c r="Z294" s="25" t="s">
        <v>1562</v>
      </c>
      <c r="AA294" s="25"/>
      <c r="AB294" s="25"/>
      <c r="AC294" s="3"/>
    </row>
    <row r="295" spans="1:29">
      <c r="A295" s="84" t="s">
        <v>1563</v>
      </c>
      <c r="B295" s="35"/>
      <c r="C295" s="69">
        <v>45902</v>
      </c>
      <c r="D295" s="70">
        <v>0.4513888888888889</v>
      </c>
      <c r="E295" s="46">
        <f t="shared" si="55"/>
        <v>45902.451388888891</v>
      </c>
      <c r="F295" s="65">
        <v>45883</v>
      </c>
      <c r="G295" s="65"/>
      <c r="H295" s="25" t="s">
        <v>1564</v>
      </c>
      <c r="I295" s="18" t="s">
        <v>126</v>
      </c>
      <c r="J295" s="18" t="s">
        <v>33</v>
      </c>
      <c r="K295" s="25" t="s">
        <v>415</v>
      </c>
      <c r="L295" s="3" t="s">
        <v>1565</v>
      </c>
      <c r="M295" s="45" t="s">
        <v>1566</v>
      </c>
      <c r="N295" s="49">
        <v>45918</v>
      </c>
      <c r="O295" s="34">
        <v>0.43333333333333335</v>
      </c>
      <c r="P295" s="106">
        <f t="shared" si="56"/>
        <v>45918.433333333334</v>
      </c>
      <c r="Q295" s="30">
        <v>45916.75</v>
      </c>
      <c r="R295" s="30"/>
      <c r="S295" s="47" t="str">
        <f t="shared" si="57"/>
        <v>383:34:00</v>
      </c>
      <c r="T295" s="57" t="str">
        <f>TEXT(IF(OR(F295="", Q295=""), "", Q295 - F295), "[hh]:mm:ss")</f>
        <v>810:00:00</v>
      </c>
      <c r="U295" s="47"/>
      <c r="V295" s="25"/>
      <c r="W295" s="19" t="s">
        <v>1567</v>
      </c>
      <c r="X295" s="25"/>
      <c r="Y295" s="25"/>
      <c r="Z295" s="25" t="s">
        <v>1562</v>
      </c>
      <c r="AA295" s="25"/>
      <c r="AB295" s="25"/>
      <c r="AC295" s="3"/>
    </row>
    <row r="296" spans="1:29">
      <c r="A296" s="84" t="s">
        <v>1568</v>
      </c>
      <c r="B296" s="35"/>
      <c r="C296" s="69">
        <v>45902</v>
      </c>
      <c r="D296" s="70">
        <v>0.4548611111111111</v>
      </c>
      <c r="E296" s="46">
        <f t="shared" si="55"/>
        <v>45902.454861111109</v>
      </c>
      <c r="F296" s="65">
        <v>45901.375</v>
      </c>
      <c r="G296" s="65"/>
      <c r="H296" s="25" t="s">
        <v>1569</v>
      </c>
      <c r="I296" s="18" t="s">
        <v>32</v>
      </c>
      <c r="J296" s="18" t="s">
        <v>33</v>
      </c>
      <c r="K296" s="25" t="s">
        <v>43</v>
      </c>
      <c r="L296" s="3" t="s">
        <v>1570</v>
      </c>
      <c r="M296" s="45" t="s">
        <v>1571</v>
      </c>
      <c r="N296" s="49">
        <v>45902</v>
      </c>
      <c r="O296" s="34">
        <v>0.64930555555555558</v>
      </c>
      <c r="P296" s="106">
        <f t="shared" si="56"/>
        <v>45902.649305555555</v>
      </c>
      <c r="Q296" s="30">
        <v>45902.601388888892</v>
      </c>
      <c r="R296" s="30"/>
      <c r="S296" s="47" t="str">
        <f t="shared" si="57"/>
        <v>04:40:00</v>
      </c>
      <c r="T296" s="83" t="str">
        <f t="shared" si="57"/>
        <v>29:26:00</v>
      </c>
      <c r="U296" s="25"/>
      <c r="V296" s="25"/>
      <c r="W296" s="25" t="s">
        <v>121</v>
      </c>
      <c r="X296" s="25"/>
      <c r="Y296" s="25"/>
      <c r="Z296" s="25" t="s">
        <v>1572</v>
      </c>
      <c r="AA296" s="25"/>
      <c r="AB296" s="25"/>
      <c r="AC296" s="3"/>
    </row>
    <row r="297" spans="1:29">
      <c r="A297" s="18" t="s">
        <v>1573</v>
      </c>
      <c r="B297" s="35"/>
      <c r="C297" s="69">
        <v>45902</v>
      </c>
      <c r="D297" s="70">
        <v>0.76388888888888884</v>
      </c>
      <c r="E297" s="46">
        <f t="shared" si="55"/>
        <v>45902.763888888891</v>
      </c>
      <c r="F297" s="46">
        <v>45898.5</v>
      </c>
      <c r="G297" s="65"/>
      <c r="H297" s="25" t="s">
        <v>1574</v>
      </c>
      <c r="I297" s="57" t="s">
        <v>126</v>
      </c>
      <c r="J297" s="57" t="s">
        <v>33</v>
      </c>
      <c r="K297" s="35" t="s">
        <v>43</v>
      </c>
      <c r="L297" s="3" t="s">
        <v>1575</v>
      </c>
      <c r="M297" s="76" t="s">
        <v>1576</v>
      </c>
      <c r="N297" s="49">
        <v>45908</v>
      </c>
      <c r="O297" s="52">
        <v>0.625</v>
      </c>
      <c r="P297" s="106">
        <f t="shared" si="56"/>
        <v>45908.625</v>
      </c>
      <c r="Q297" s="31">
        <v>45905.6875</v>
      </c>
      <c r="R297" s="30"/>
      <c r="S297" s="47" t="str">
        <f t="shared" si="57"/>
        <v>140:40:00</v>
      </c>
      <c r="T297" s="83" t="str">
        <f t="shared" si="57"/>
        <v>172:30:00</v>
      </c>
      <c r="U297" s="47" t="str">
        <f ca="1">IF(J297="Closed","", TODAY()-C297)</f>
        <v/>
      </c>
      <c r="V297" s="25"/>
      <c r="W297" s="25" t="s">
        <v>1577</v>
      </c>
      <c r="X297" s="111" t="s">
        <v>1578</v>
      </c>
      <c r="Y297" s="25"/>
      <c r="Z297" s="25" t="s">
        <v>1579</v>
      </c>
      <c r="AA297" s="25"/>
      <c r="AB297" s="25"/>
      <c r="AC297" s="3"/>
    </row>
    <row r="298" spans="1:29">
      <c r="A298" s="18" t="s">
        <v>1580</v>
      </c>
      <c r="B298" s="35"/>
      <c r="C298" s="43">
        <v>45903</v>
      </c>
      <c r="D298" s="70">
        <v>0.43472222222222223</v>
      </c>
      <c r="E298" s="46">
        <f t="shared" si="55"/>
        <v>45903.43472222222</v>
      </c>
      <c r="F298" s="46">
        <v>45887.424305555556</v>
      </c>
      <c r="G298" s="65"/>
      <c r="H298" s="25" t="s">
        <v>1581</v>
      </c>
      <c r="I298" s="18" t="s">
        <v>57</v>
      </c>
      <c r="J298" s="57" t="s">
        <v>33</v>
      </c>
      <c r="K298" s="25" t="s">
        <v>75</v>
      </c>
      <c r="L298" s="4" t="s">
        <v>1582</v>
      </c>
      <c r="M298" s="45" t="s">
        <v>1583</v>
      </c>
      <c r="N298" s="60">
        <v>45907</v>
      </c>
      <c r="O298" s="105">
        <v>0.41666666666666669</v>
      </c>
      <c r="P298" s="106">
        <f t="shared" si="56"/>
        <v>45907.416666666664</v>
      </c>
      <c r="Q298" s="31">
        <v>45898.638888888891</v>
      </c>
      <c r="R298" s="30"/>
      <c r="S298" s="47" t="str">
        <f t="shared" si="57"/>
        <v>95:34:00</v>
      </c>
      <c r="T298" s="83" t="str">
        <f t="shared" si="57"/>
        <v>269:09:00</v>
      </c>
      <c r="U298" s="25"/>
      <c r="V298" s="25"/>
      <c r="W298" s="25" t="s">
        <v>1584</v>
      </c>
      <c r="X298" s="25"/>
      <c r="Y298" s="25" t="s">
        <v>1165</v>
      </c>
      <c r="Z298" s="25" t="s">
        <v>519</v>
      </c>
      <c r="AA298" s="25"/>
      <c r="AB298" s="25"/>
      <c r="AC298" s="3" t="s">
        <v>345</v>
      </c>
    </row>
    <row r="299" spans="1:29">
      <c r="A299" s="18" t="s">
        <v>1585</v>
      </c>
      <c r="B299" s="35"/>
      <c r="C299" s="112">
        <v>45903</v>
      </c>
      <c r="D299" s="70">
        <v>0.43472222222222223</v>
      </c>
      <c r="E299" s="46">
        <f t="shared" si="55"/>
        <v>45903.43472222222</v>
      </c>
      <c r="F299" s="46">
        <v>45903.25</v>
      </c>
      <c r="G299" s="65"/>
      <c r="H299" s="4" t="s">
        <v>1586</v>
      </c>
      <c r="I299" s="18" t="s">
        <v>57</v>
      </c>
      <c r="J299" s="57" t="s">
        <v>33</v>
      </c>
      <c r="K299" s="25" t="s">
        <v>75</v>
      </c>
      <c r="L299" s="4" t="s">
        <v>1587</v>
      </c>
      <c r="M299" s="45" t="s">
        <v>1588</v>
      </c>
      <c r="N299" s="60">
        <v>45906</v>
      </c>
      <c r="O299" s="52">
        <v>0.40972222222222221</v>
      </c>
      <c r="P299" s="106">
        <f t="shared" si="56"/>
        <v>45906.409722222219</v>
      </c>
      <c r="Q299" s="31">
        <v>45903.5</v>
      </c>
      <c r="R299" s="30"/>
      <c r="S299" s="47" t="str">
        <f t="shared" si="57"/>
        <v>71:24:00</v>
      </c>
      <c r="T299" s="83" t="str">
        <f t="shared" si="57"/>
        <v>06:00:00</v>
      </c>
      <c r="U299" s="25"/>
      <c r="V299" s="25" t="s">
        <v>1589</v>
      </c>
      <c r="W299" s="25" t="s">
        <v>430</v>
      </c>
      <c r="X299" s="25" t="s">
        <v>1590</v>
      </c>
      <c r="Y299" s="25" t="s">
        <v>1183</v>
      </c>
      <c r="Z299" s="25" t="s">
        <v>856</v>
      </c>
      <c r="AA299" s="25"/>
      <c r="AB299" s="25"/>
      <c r="AC299" s="3" t="s">
        <v>345</v>
      </c>
    </row>
    <row r="300" spans="1:29">
      <c r="A300" s="18" t="s">
        <v>1591</v>
      </c>
      <c r="B300" s="35"/>
      <c r="C300" s="43">
        <v>45903</v>
      </c>
      <c r="D300" s="70">
        <v>0.54722222222222228</v>
      </c>
      <c r="E300" s="46">
        <f t="shared" si="55"/>
        <v>45903.547222222223</v>
      </c>
      <c r="F300" s="113">
        <v>45894.375</v>
      </c>
      <c r="G300" s="65"/>
      <c r="H300" s="25" t="s">
        <v>1592</v>
      </c>
      <c r="I300" s="18" t="s">
        <v>32</v>
      </c>
      <c r="J300" s="18" t="s">
        <v>1593</v>
      </c>
      <c r="K300" s="25" t="s">
        <v>58</v>
      </c>
      <c r="L300" s="3" t="s">
        <v>1594</v>
      </c>
      <c r="M300" s="53" t="s">
        <v>1595</v>
      </c>
      <c r="N300" s="49"/>
      <c r="O300" s="25"/>
      <c r="P300" s="25"/>
      <c r="Q300" s="31">
        <v>45923.67291666667</v>
      </c>
      <c r="R300" s="30"/>
      <c r="S300" s="25"/>
      <c r="T300" s="83" t="str">
        <f t="shared" si="57"/>
        <v>703:09:00</v>
      </c>
      <c r="U300" s="47">
        <f ca="1">IF(J300="Closed","", TODAY()-C300)</f>
        <v>35</v>
      </c>
      <c r="V300" s="25"/>
      <c r="W300" s="25" t="s">
        <v>37</v>
      </c>
      <c r="X300" s="25"/>
      <c r="Y300" s="25"/>
      <c r="Z300" s="25" t="s">
        <v>224</v>
      </c>
      <c r="AA300" s="25"/>
      <c r="AB300" s="25"/>
      <c r="AC300" s="3"/>
    </row>
    <row r="301" spans="1:29">
      <c r="A301" s="18" t="s">
        <v>1596</v>
      </c>
      <c r="B301" s="35"/>
      <c r="C301" s="43">
        <v>45903</v>
      </c>
      <c r="D301" s="70">
        <v>0.55763888888888891</v>
      </c>
      <c r="E301" s="46">
        <f t="shared" si="55"/>
        <v>45903.557638888888</v>
      </c>
      <c r="F301" s="113">
        <v>45903.512499999997</v>
      </c>
      <c r="G301" s="65"/>
      <c r="H301" s="25" t="s">
        <v>1597</v>
      </c>
      <c r="I301" s="18" t="s">
        <v>57</v>
      </c>
      <c r="J301" s="18" t="s">
        <v>33</v>
      </c>
      <c r="K301" s="25" t="s">
        <v>1199</v>
      </c>
      <c r="L301" s="3" t="s">
        <v>1598</v>
      </c>
      <c r="M301" s="45" t="s">
        <v>1599</v>
      </c>
      <c r="N301" s="49">
        <v>45903</v>
      </c>
      <c r="O301" s="34">
        <v>0.6875</v>
      </c>
      <c r="P301" s="106">
        <f t="shared" ref="P301:P307" si="59">N301+O301</f>
        <v>45903.6875</v>
      </c>
      <c r="Q301" s="31">
        <v>45903.559027777781</v>
      </c>
      <c r="R301" s="30"/>
      <c r="S301" s="47" t="str">
        <f t="shared" ref="S301:T308" si="60">TEXT(P301-E301,"[hh]:mm:ss")</f>
        <v>03:07:00</v>
      </c>
      <c r="T301" s="83" t="str">
        <f t="shared" si="60"/>
        <v>01:07:00</v>
      </c>
      <c r="U301" s="25"/>
      <c r="V301" s="25"/>
      <c r="W301" s="25" t="s">
        <v>1600</v>
      </c>
      <c r="X301" s="25"/>
      <c r="Y301" s="25"/>
      <c r="Z301" s="25" t="s">
        <v>1314</v>
      </c>
      <c r="AA301" s="25"/>
      <c r="AB301" s="25"/>
      <c r="AC301" s="3" t="s">
        <v>345</v>
      </c>
    </row>
    <row r="302" spans="1:29">
      <c r="A302" s="18" t="s">
        <v>1601</v>
      </c>
      <c r="B302" s="35"/>
      <c r="C302" s="43">
        <v>45904</v>
      </c>
      <c r="D302" s="70">
        <v>0.32708333333333334</v>
      </c>
      <c r="E302" s="46">
        <f t="shared" si="55"/>
        <v>45904.32708333333</v>
      </c>
      <c r="F302" s="114">
        <v>45904.291666666664</v>
      </c>
      <c r="G302" s="65"/>
      <c r="H302" s="25" t="s">
        <v>1602</v>
      </c>
      <c r="I302" s="18" t="s">
        <v>126</v>
      </c>
      <c r="J302" s="18" t="s">
        <v>33</v>
      </c>
      <c r="K302" s="25" t="s">
        <v>75</v>
      </c>
      <c r="L302" s="3" t="s">
        <v>1603</v>
      </c>
      <c r="M302" s="45" t="s">
        <v>1604</v>
      </c>
      <c r="N302" s="49">
        <v>45904</v>
      </c>
      <c r="O302" s="34">
        <v>0.69444444444444442</v>
      </c>
      <c r="P302" s="106">
        <f t="shared" si="59"/>
        <v>45904.694444444445</v>
      </c>
      <c r="Q302" s="31">
        <v>45904.392361111109</v>
      </c>
      <c r="R302" s="31"/>
      <c r="S302" s="47" t="str">
        <f t="shared" si="60"/>
        <v>08:49:00</v>
      </c>
      <c r="T302" s="83" t="str">
        <f t="shared" si="60"/>
        <v>02:25:00</v>
      </c>
      <c r="U302" s="25"/>
      <c r="V302" s="25"/>
      <c r="W302" s="25" t="s">
        <v>1605</v>
      </c>
      <c r="X302" s="25"/>
      <c r="Y302" s="25"/>
      <c r="Z302" s="25" t="s">
        <v>519</v>
      </c>
      <c r="AA302" s="25"/>
      <c r="AB302" s="25"/>
      <c r="AC302" s="3"/>
    </row>
    <row r="303" spans="1:29">
      <c r="A303" s="18" t="s">
        <v>1606</v>
      </c>
      <c r="B303" s="35"/>
      <c r="C303" s="112">
        <v>45904</v>
      </c>
      <c r="D303" s="70">
        <v>0.4513888888888889</v>
      </c>
      <c r="E303" s="46">
        <f t="shared" si="55"/>
        <v>45904.451388888891</v>
      </c>
      <c r="F303" s="114">
        <v>45904.375</v>
      </c>
      <c r="G303" s="65"/>
      <c r="H303" s="25" t="s">
        <v>1607</v>
      </c>
      <c r="I303" s="18" t="s">
        <v>57</v>
      </c>
      <c r="J303" s="18" t="s">
        <v>33</v>
      </c>
      <c r="K303" s="25" t="s">
        <v>43</v>
      </c>
      <c r="L303" s="3" t="s">
        <v>1608</v>
      </c>
      <c r="M303" s="76" t="s">
        <v>1609</v>
      </c>
      <c r="N303" s="49">
        <v>45905</v>
      </c>
      <c r="O303" s="34">
        <v>0.58333333333333337</v>
      </c>
      <c r="P303" s="106">
        <f t="shared" si="59"/>
        <v>45905.583333333336</v>
      </c>
      <c r="Q303" s="31">
        <v>45904.666666666664</v>
      </c>
      <c r="R303" s="30"/>
      <c r="S303" s="47" t="str">
        <f t="shared" si="60"/>
        <v>27:10:00</v>
      </c>
      <c r="T303" s="83" t="str">
        <f t="shared" si="60"/>
        <v>07:00:00</v>
      </c>
      <c r="U303" s="25"/>
      <c r="V303" s="25"/>
      <c r="W303" s="25" t="s">
        <v>1610</v>
      </c>
      <c r="X303" s="25"/>
      <c r="Y303" s="25"/>
      <c r="Z303" s="25" t="s">
        <v>84</v>
      </c>
      <c r="AA303" s="25"/>
      <c r="AB303" s="25"/>
      <c r="AC303" s="3" t="s">
        <v>339</v>
      </c>
    </row>
    <row r="304" spans="1:29">
      <c r="A304" s="18" t="s">
        <v>1611</v>
      </c>
      <c r="B304" s="35"/>
      <c r="C304" s="112">
        <v>45904</v>
      </c>
      <c r="D304" s="70">
        <v>0.4513888888888889</v>
      </c>
      <c r="E304" s="46">
        <f t="shared" si="55"/>
        <v>45904.451388888891</v>
      </c>
      <c r="F304" s="114">
        <v>45904.333333333336</v>
      </c>
      <c r="G304" s="65"/>
      <c r="H304" s="25" t="s">
        <v>1612</v>
      </c>
      <c r="I304" s="18" t="s">
        <v>32</v>
      </c>
      <c r="J304" s="18" t="s">
        <v>33</v>
      </c>
      <c r="K304" s="25" t="s">
        <v>415</v>
      </c>
      <c r="L304" s="3" t="s">
        <v>1613</v>
      </c>
      <c r="M304" s="76" t="s">
        <v>1614</v>
      </c>
      <c r="N304" s="60">
        <v>45905</v>
      </c>
      <c r="O304" s="34">
        <v>0.6479166666666667</v>
      </c>
      <c r="P304" s="106">
        <f t="shared" si="59"/>
        <v>45905.647916666669</v>
      </c>
      <c r="Q304" s="106">
        <f>O304+P304</f>
        <v>45906.295833333337</v>
      </c>
      <c r="R304" s="30"/>
      <c r="S304" s="47" t="str">
        <f t="shared" si="60"/>
        <v>28:43:00</v>
      </c>
      <c r="T304" s="83" t="str">
        <f t="shared" si="60"/>
        <v>47:06:00</v>
      </c>
      <c r="U304" s="25"/>
      <c r="V304" s="25"/>
      <c r="W304" s="25" t="s">
        <v>169</v>
      </c>
      <c r="X304" s="25"/>
      <c r="Y304" s="25"/>
      <c r="Z304" s="25" t="s">
        <v>1439</v>
      </c>
      <c r="AA304" s="25"/>
      <c r="AB304" s="25"/>
      <c r="AC304" s="3"/>
    </row>
    <row r="305" spans="1:29">
      <c r="A305" s="18" t="s">
        <v>1615</v>
      </c>
      <c r="B305" s="35"/>
      <c r="C305" s="112">
        <v>45904</v>
      </c>
      <c r="D305" s="70">
        <v>0.45833333333333331</v>
      </c>
      <c r="E305" s="46">
        <f t="shared" si="55"/>
        <v>45904.458333333336</v>
      </c>
      <c r="F305" s="113">
        <v>45904.333333333336</v>
      </c>
      <c r="G305" s="65"/>
      <c r="H305" s="25" t="s">
        <v>1616</v>
      </c>
      <c r="I305" s="18" t="s">
        <v>126</v>
      </c>
      <c r="J305" s="18" t="s">
        <v>33</v>
      </c>
      <c r="K305" s="25" t="s">
        <v>324</v>
      </c>
      <c r="L305" s="3" t="s">
        <v>1617</v>
      </c>
      <c r="M305" s="76" t="s">
        <v>1618</v>
      </c>
      <c r="N305" s="60">
        <v>45904</v>
      </c>
      <c r="O305" s="34">
        <v>0.62291666666666667</v>
      </c>
      <c r="P305" s="106">
        <f t="shared" si="59"/>
        <v>45904.622916666667</v>
      </c>
      <c r="Q305" s="106">
        <v>45904.580555555556</v>
      </c>
      <c r="R305" s="30"/>
      <c r="S305" s="47" t="str">
        <f t="shared" si="60"/>
        <v>03:57:00</v>
      </c>
      <c r="T305" s="83" t="str">
        <f t="shared" si="60"/>
        <v>05:56:00</v>
      </c>
      <c r="U305" s="25"/>
      <c r="V305" s="25"/>
      <c r="W305" s="25" t="s">
        <v>1619</v>
      </c>
      <c r="X305" s="25"/>
      <c r="Y305" s="25"/>
      <c r="Z305" s="25" t="s">
        <v>583</v>
      </c>
      <c r="AA305" s="25"/>
      <c r="AB305" s="25"/>
      <c r="AC305" s="3"/>
    </row>
    <row r="306" spans="1:29">
      <c r="A306" s="43" t="s">
        <v>1620</v>
      </c>
      <c r="B306" s="35"/>
      <c r="C306" s="112">
        <v>45904</v>
      </c>
      <c r="D306" s="70">
        <v>0.56597222222222221</v>
      </c>
      <c r="E306" s="46">
        <f t="shared" si="55"/>
        <v>45904.565972222219</v>
      </c>
      <c r="F306" s="114">
        <v>45904.565972222219</v>
      </c>
      <c r="G306" s="65"/>
      <c r="H306" s="25" t="s">
        <v>1621</v>
      </c>
      <c r="I306" s="18" t="s">
        <v>42</v>
      </c>
      <c r="J306" s="18" t="s">
        <v>33</v>
      </c>
      <c r="K306" s="25" t="s">
        <v>1622</v>
      </c>
      <c r="L306" s="3" t="s">
        <v>1623</v>
      </c>
      <c r="M306" s="76" t="s">
        <v>1624</v>
      </c>
      <c r="N306" s="49">
        <v>45905</v>
      </c>
      <c r="O306" s="34">
        <v>0.46597222222222223</v>
      </c>
      <c r="P306" s="106">
        <f t="shared" si="59"/>
        <v>45905.46597222222</v>
      </c>
      <c r="Q306" s="31">
        <v>45904.65625</v>
      </c>
      <c r="R306" s="30"/>
      <c r="S306" s="47" t="str">
        <f t="shared" si="60"/>
        <v>21:36:00</v>
      </c>
      <c r="T306" s="83" t="str">
        <f t="shared" si="60"/>
        <v>02:10:00</v>
      </c>
      <c r="U306" s="25"/>
      <c r="V306" s="115" t="s">
        <v>1625</v>
      </c>
      <c r="W306" s="25" t="s">
        <v>1626</v>
      </c>
      <c r="X306" s="25"/>
      <c r="Y306" s="25"/>
      <c r="Z306" s="25" t="s">
        <v>1627</v>
      </c>
      <c r="AA306" s="25"/>
      <c r="AB306" s="25"/>
      <c r="AC306" s="3" t="s">
        <v>345</v>
      </c>
    </row>
    <row r="307" spans="1:29">
      <c r="A307" s="18" t="s">
        <v>1628</v>
      </c>
      <c r="B307" s="35"/>
      <c r="C307" s="112">
        <v>45904</v>
      </c>
      <c r="D307" s="70">
        <v>0.65277777777777779</v>
      </c>
      <c r="E307" s="46">
        <f t="shared" si="55"/>
        <v>45904.652777777781</v>
      </c>
      <c r="F307" s="114">
        <v>45904.625</v>
      </c>
      <c r="G307" s="65"/>
      <c r="H307" s="25" t="s">
        <v>1629</v>
      </c>
      <c r="I307" s="18" t="s">
        <v>57</v>
      </c>
      <c r="J307" s="18" t="s">
        <v>33</v>
      </c>
      <c r="K307" s="25" t="s">
        <v>1630</v>
      </c>
      <c r="L307" s="3" t="s">
        <v>1631</v>
      </c>
      <c r="M307" s="45" t="s">
        <v>1632</v>
      </c>
      <c r="N307" s="60">
        <v>45904</v>
      </c>
      <c r="O307" s="34">
        <v>0.70833333333333337</v>
      </c>
      <c r="P307" s="106">
        <f t="shared" si="59"/>
        <v>45904.708333333336</v>
      </c>
      <c r="Q307" s="30">
        <v>45904.670138888891</v>
      </c>
      <c r="R307" s="30"/>
      <c r="S307" s="47" t="str">
        <f t="shared" si="60"/>
        <v>01:20:00</v>
      </c>
      <c r="T307" s="83" t="str">
        <f t="shared" si="60"/>
        <v>01:05:00</v>
      </c>
      <c r="U307" s="25"/>
      <c r="V307" s="25" t="s">
        <v>1633</v>
      </c>
      <c r="W307" s="25" t="s">
        <v>121</v>
      </c>
      <c r="X307" s="25"/>
      <c r="Y307" s="25"/>
      <c r="Z307" s="25" t="s">
        <v>1333</v>
      </c>
      <c r="AA307" s="25"/>
      <c r="AB307" s="25"/>
      <c r="AC307" s="3" t="s">
        <v>339</v>
      </c>
    </row>
    <row r="308" spans="1:29">
      <c r="A308" s="18" t="s">
        <v>1634</v>
      </c>
      <c r="B308" s="35"/>
      <c r="C308" s="43">
        <v>45905</v>
      </c>
      <c r="D308" s="70">
        <v>0.22916666666666666</v>
      </c>
      <c r="E308" s="46">
        <f t="shared" si="55"/>
        <v>45905.229166666664</v>
      </c>
      <c r="F308" s="114">
        <v>45905.229166666664</v>
      </c>
      <c r="G308" s="65"/>
      <c r="H308" s="25" t="s">
        <v>1635</v>
      </c>
      <c r="I308" s="18" t="s">
        <v>126</v>
      </c>
      <c r="J308" s="18" t="s">
        <v>1593</v>
      </c>
      <c r="K308" s="25" t="s">
        <v>58</v>
      </c>
      <c r="L308" s="3" t="s">
        <v>1636</v>
      </c>
      <c r="M308" s="53" t="s">
        <v>1637</v>
      </c>
      <c r="N308" s="49"/>
      <c r="O308" s="25"/>
      <c r="P308" s="25"/>
      <c r="Q308" s="31">
        <v>45905.54791666667</v>
      </c>
      <c r="R308" s="31"/>
      <c r="S308" s="25"/>
      <c r="T308" s="83" t="str">
        <f t="shared" si="60"/>
        <v>07:39:00</v>
      </c>
      <c r="U308" s="47">
        <f ca="1">IF(J308="Closed","", TODAY()-C308)</f>
        <v>33</v>
      </c>
      <c r="V308" s="25"/>
      <c r="W308" s="25" t="s">
        <v>37</v>
      </c>
      <c r="X308" s="25" t="s">
        <v>1638</v>
      </c>
      <c r="Y308" s="25"/>
      <c r="Z308" s="25" t="s">
        <v>1521</v>
      </c>
      <c r="AA308" s="25"/>
      <c r="AB308" s="25"/>
      <c r="AC308" s="3"/>
    </row>
    <row r="309" spans="1:29">
      <c r="A309" s="18" t="s">
        <v>1639</v>
      </c>
      <c r="B309" s="35"/>
      <c r="C309" s="43">
        <v>45905</v>
      </c>
      <c r="D309" s="70">
        <v>0.47916666666666669</v>
      </c>
      <c r="E309" s="46">
        <f t="shared" si="55"/>
        <v>45905.479166666664</v>
      </c>
      <c r="F309" s="113">
        <v>45901.333333333336</v>
      </c>
      <c r="G309" s="65"/>
      <c r="H309" s="25" t="s">
        <v>1640</v>
      </c>
      <c r="I309" s="18" t="s">
        <v>126</v>
      </c>
      <c r="J309" s="18" t="s">
        <v>1514</v>
      </c>
      <c r="K309" s="25" t="s">
        <v>572</v>
      </c>
      <c r="L309" s="3" t="s">
        <v>1641</v>
      </c>
      <c r="M309" s="53" t="s">
        <v>1642</v>
      </c>
      <c r="N309" s="49"/>
      <c r="O309" s="105"/>
      <c r="P309" s="116"/>
      <c r="Q309" s="31"/>
      <c r="R309" s="30"/>
      <c r="S309" s="24"/>
      <c r="T309" s="18" t="str">
        <f>IF(OR(F309="", Q309=""), "", Q309 - F309)</f>
        <v/>
      </c>
      <c r="U309" s="47">
        <f ca="1">IF(J309="Closed","", TODAY()-C309)</f>
        <v>33</v>
      </c>
      <c r="V309" s="25"/>
      <c r="W309" s="25" t="s">
        <v>1643</v>
      </c>
      <c r="X309" s="25"/>
      <c r="Y309" s="25"/>
      <c r="Z309" s="35" t="s">
        <v>1644</v>
      </c>
      <c r="AA309" s="25"/>
      <c r="AB309" s="25"/>
      <c r="AC309" s="3"/>
    </row>
    <row r="310" spans="1:29">
      <c r="A310" s="18" t="s">
        <v>1645</v>
      </c>
      <c r="B310" s="35"/>
      <c r="C310" s="43">
        <v>45905</v>
      </c>
      <c r="D310" s="70">
        <v>0.67222222222222228</v>
      </c>
      <c r="E310" s="46">
        <f t="shared" si="55"/>
        <v>45905.672222222223</v>
      </c>
      <c r="F310" s="113">
        <v>45891.375</v>
      </c>
      <c r="G310" s="65"/>
      <c r="H310" s="25" t="s">
        <v>1646</v>
      </c>
      <c r="I310" s="18" t="s">
        <v>126</v>
      </c>
      <c r="J310" s="57" t="s">
        <v>33</v>
      </c>
      <c r="K310" s="25" t="s">
        <v>619</v>
      </c>
      <c r="L310" s="3" t="s">
        <v>1647</v>
      </c>
      <c r="M310" s="76" t="s">
        <v>1648</v>
      </c>
      <c r="N310" s="49">
        <v>45907</v>
      </c>
      <c r="O310" s="105">
        <v>0.44097222222222221</v>
      </c>
      <c r="P310" s="106">
        <f>N310+O310</f>
        <v>45907.440972222219</v>
      </c>
      <c r="Q310" s="31">
        <v>45905.6875</v>
      </c>
      <c r="R310" s="30"/>
      <c r="S310" s="47" t="str">
        <f>TEXT(P310-E310,"[hh]:mm:ss")</f>
        <v>42:27:00</v>
      </c>
      <c r="T310" s="83" t="str">
        <f>TEXT(Q310-F310,"[hh]:mm:ss")</f>
        <v>343:30:00</v>
      </c>
      <c r="U310" s="25"/>
      <c r="V310" s="25"/>
      <c r="W310" s="25" t="s">
        <v>734</v>
      </c>
      <c r="X310" s="25"/>
      <c r="Y310" s="25"/>
      <c r="Z310" s="25" t="s">
        <v>1649</v>
      </c>
      <c r="AA310" s="25"/>
      <c r="AB310" s="25"/>
      <c r="AC310" s="3"/>
    </row>
    <row r="311" spans="1:29">
      <c r="A311" s="18" t="s">
        <v>1650</v>
      </c>
      <c r="B311" s="35"/>
      <c r="C311" s="43">
        <v>45905</v>
      </c>
      <c r="D311" s="70">
        <v>0.67222222222222228</v>
      </c>
      <c r="E311" s="46">
        <f t="shared" si="55"/>
        <v>45905.672222222223</v>
      </c>
      <c r="F311" s="113">
        <v>45903.375</v>
      </c>
      <c r="G311" s="65"/>
      <c r="H311" s="25" t="s">
        <v>1651</v>
      </c>
      <c r="I311" s="18" t="s">
        <v>126</v>
      </c>
      <c r="J311" s="18" t="s">
        <v>33</v>
      </c>
      <c r="K311" s="25" t="s">
        <v>1652</v>
      </c>
      <c r="L311" s="3" t="s">
        <v>1653</v>
      </c>
      <c r="M311" s="53" t="s">
        <v>1654</v>
      </c>
      <c r="N311" s="49">
        <v>45919</v>
      </c>
      <c r="O311" s="105">
        <v>0.51388888888888884</v>
      </c>
      <c r="P311" s="117">
        <v>45919.513888888891</v>
      </c>
      <c r="Q311" s="117">
        <v>45919.513888888891</v>
      </c>
      <c r="R311" s="30"/>
      <c r="S311" s="47" t="str">
        <f t="shared" ref="S311:S323" si="61">TEXT(P311-E311,"[hh]:mm:ss")</f>
        <v>332:12:00</v>
      </c>
      <c r="T311" s="57" t="str">
        <f t="shared" ref="T311:T320" si="62">TEXT(IF(OR(F311="", Q311=""), "", Q311 - F311), "[hh]:mm:ss")</f>
        <v>387:20:00</v>
      </c>
      <c r="U311" s="47" t="str">
        <f ca="1">IF(J311="Closed","", TODAY()-C311)</f>
        <v/>
      </c>
      <c r="V311" s="25"/>
      <c r="W311" s="25" t="s">
        <v>1171</v>
      </c>
      <c r="X311" s="25"/>
      <c r="Y311" s="25"/>
      <c r="Z311" s="25" t="s">
        <v>1649</v>
      </c>
      <c r="AA311" s="25"/>
      <c r="AB311" s="25"/>
      <c r="AC311" s="3"/>
    </row>
    <row r="312" spans="1:29">
      <c r="A312" s="18" t="s">
        <v>1655</v>
      </c>
      <c r="B312" s="35"/>
      <c r="C312" s="43">
        <v>45906</v>
      </c>
      <c r="D312" s="70">
        <v>0.70833333333333337</v>
      </c>
      <c r="E312" s="46">
        <f t="shared" si="55"/>
        <v>45906.708333333336</v>
      </c>
      <c r="F312" s="113">
        <v>45906.3125</v>
      </c>
      <c r="G312" s="65"/>
      <c r="H312" s="25" t="s">
        <v>1656</v>
      </c>
      <c r="I312" s="18" t="s">
        <v>126</v>
      </c>
      <c r="J312" s="57" t="s">
        <v>33</v>
      </c>
      <c r="K312" s="25" t="s">
        <v>43</v>
      </c>
      <c r="L312" s="3" t="s">
        <v>1657</v>
      </c>
      <c r="M312" s="76" t="s">
        <v>1658</v>
      </c>
      <c r="N312" s="49">
        <v>45909</v>
      </c>
      <c r="O312" s="105">
        <v>0.65625</v>
      </c>
      <c r="P312" s="106">
        <f>N312+O312</f>
        <v>45909.65625</v>
      </c>
      <c r="Q312" s="31">
        <v>45908.625</v>
      </c>
      <c r="R312" s="30"/>
      <c r="S312" s="47" t="str">
        <f t="shared" si="61"/>
        <v>70:45:00</v>
      </c>
      <c r="T312" s="57" t="str">
        <f t="shared" si="62"/>
        <v>55:30:00</v>
      </c>
      <c r="U312" s="47" t="str">
        <f ca="1">IF(J312="Closed","", TODAY()-C312)</f>
        <v/>
      </c>
      <c r="V312" s="25"/>
      <c r="W312" s="25" t="s">
        <v>1659</v>
      </c>
      <c r="X312" s="25"/>
      <c r="Y312" s="25"/>
      <c r="Z312" s="25" t="s">
        <v>84</v>
      </c>
      <c r="AA312" s="25"/>
      <c r="AB312" s="25"/>
      <c r="AC312" s="3"/>
    </row>
    <row r="313" spans="1:29">
      <c r="A313" s="18" t="s">
        <v>1660</v>
      </c>
      <c r="B313" s="35" t="s">
        <v>1661</v>
      </c>
      <c r="C313" s="43">
        <v>45906</v>
      </c>
      <c r="D313" s="70">
        <v>0.70833333333333337</v>
      </c>
      <c r="E313" s="46">
        <f t="shared" si="55"/>
        <v>45906.708333333336</v>
      </c>
      <c r="F313" s="113">
        <v>45906.3125</v>
      </c>
      <c r="G313" s="65"/>
      <c r="H313" s="25" t="s">
        <v>1662</v>
      </c>
      <c r="I313" s="18" t="s">
        <v>42</v>
      </c>
      <c r="J313" s="57" t="s">
        <v>33</v>
      </c>
      <c r="K313" s="25" t="s">
        <v>43</v>
      </c>
      <c r="L313" s="3" t="s">
        <v>1663</v>
      </c>
      <c r="M313" s="76" t="s">
        <v>1664</v>
      </c>
      <c r="N313" s="49">
        <v>45909</v>
      </c>
      <c r="O313" s="105">
        <v>0.65625</v>
      </c>
      <c r="P313" s="106">
        <f>N313+O313</f>
        <v>45909.65625</v>
      </c>
      <c r="Q313" s="31">
        <v>45908.661805555559</v>
      </c>
      <c r="R313" s="30">
        <v>45907.46875</v>
      </c>
      <c r="S313" s="47" t="str">
        <f t="shared" si="61"/>
        <v>70:45:00</v>
      </c>
      <c r="T313" s="57" t="str">
        <f t="shared" si="62"/>
        <v>56:23:00</v>
      </c>
      <c r="U313" s="47" t="str">
        <f ca="1">IF(J313="Closed","", TODAY()-C313)</f>
        <v/>
      </c>
      <c r="V313" s="25" t="s">
        <v>1665</v>
      </c>
      <c r="W313" s="25" t="s">
        <v>121</v>
      </c>
      <c r="X313" s="25"/>
      <c r="Y313" s="25" t="s">
        <v>1165</v>
      </c>
      <c r="Z313" s="25" t="s">
        <v>84</v>
      </c>
      <c r="AA313" s="25"/>
      <c r="AB313" s="25"/>
      <c r="AC313" s="3" t="s">
        <v>339</v>
      </c>
    </row>
    <row r="314" spans="1:29">
      <c r="A314" s="18" t="s">
        <v>1666</v>
      </c>
      <c r="B314" s="35"/>
      <c r="C314" s="43">
        <v>45908</v>
      </c>
      <c r="D314" s="70">
        <v>0.10416666666666667</v>
      </c>
      <c r="E314" s="46">
        <f t="shared" si="55"/>
        <v>45908.104166666664</v>
      </c>
      <c r="F314" s="113">
        <v>45908.104166666664</v>
      </c>
      <c r="G314" s="65"/>
      <c r="H314" s="25" t="s">
        <v>1667</v>
      </c>
      <c r="I314" s="18" t="s">
        <v>57</v>
      </c>
      <c r="J314" s="18" t="s">
        <v>33</v>
      </c>
      <c r="K314" s="25" t="s">
        <v>1668</v>
      </c>
      <c r="L314" s="3" t="s">
        <v>1669</v>
      </c>
      <c r="M314" s="45" t="s">
        <v>1670</v>
      </c>
      <c r="N314" s="49">
        <v>45908</v>
      </c>
      <c r="O314" s="105">
        <v>0.67638888888888893</v>
      </c>
      <c r="P314" s="106">
        <f>N314+O314</f>
        <v>45908.676388888889</v>
      </c>
      <c r="Q314" s="31">
        <v>45908.4375</v>
      </c>
      <c r="R314" s="30"/>
      <c r="S314" s="47" t="str">
        <f t="shared" si="61"/>
        <v>13:44:00</v>
      </c>
      <c r="T314" s="57" t="str">
        <f t="shared" si="62"/>
        <v>08:00:00</v>
      </c>
      <c r="U314" s="25"/>
      <c r="V314" s="25"/>
      <c r="W314" s="25" t="s">
        <v>121</v>
      </c>
      <c r="X314" s="25"/>
      <c r="Y314" s="25"/>
      <c r="Z314" s="25" t="s">
        <v>856</v>
      </c>
      <c r="AA314" s="25"/>
      <c r="AB314" s="25"/>
      <c r="AC314" s="3" t="s">
        <v>339</v>
      </c>
    </row>
    <row r="315" spans="1:29">
      <c r="A315" s="18" t="s">
        <v>1671</v>
      </c>
      <c r="B315" s="35"/>
      <c r="C315" s="43">
        <v>45908</v>
      </c>
      <c r="D315" s="70">
        <v>0.51666666666666672</v>
      </c>
      <c r="E315" s="46">
        <f t="shared" si="55"/>
        <v>45908.51666666667</v>
      </c>
      <c r="F315" s="113">
        <v>45908.383333333331</v>
      </c>
      <c r="G315" s="65"/>
      <c r="H315" s="25" t="s">
        <v>1672</v>
      </c>
      <c r="I315" s="18" t="s">
        <v>42</v>
      </c>
      <c r="J315" s="18" t="s">
        <v>33</v>
      </c>
      <c r="K315" s="25" t="s">
        <v>75</v>
      </c>
      <c r="L315" s="3" t="s">
        <v>1673</v>
      </c>
      <c r="M315" s="45" t="s">
        <v>1674</v>
      </c>
      <c r="N315" s="49">
        <v>45908</v>
      </c>
      <c r="O315" s="105">
        <v>0.55000000000000004</v>
      </c>
      <c r="P315" s="30">
        <v>45908.55</v>
      </c>
      <c r="Q315" s="31">
        <v>45908.55</v>
      </c>
      <c r="R315" s="30"/>
      <c r="S315" s="47" t="str">
        <f t="shared" si="61"/>
        <v>00:48:00</v>
      </c>
      <c r="T315" s="57" t="str">
        <f t="shared" si="62"/>
        <v>04:00:00</v>
      </c>
      <c r="U315" s="25"/>
      <c r="V315" s="25"/>
      <c r="W315" s="25" t="s">
        <v>804</v>
      </c>
      <c r="X315" s="115" t="s">
        <v>1675</v>
      </c>
      <c r="Y315" s="25" t="s">
        <v>1183</v>
      </c>
      <c r="Z315" s="25" t="s">
        <v>1333</v>
      </c>
      <c r="AA315" s="25"/>
      <c r="AB315" s="25"/>
      <c r="AC315" s="3" t="s">
        <v>339</v>
      </c>
    </row>
    <row r="316" spans="1:29">
      <c r="A316" s="18" t="s">
        <v>1676</v>
      </c>
      <c r="B316" s="35"/>
      <c r="C316" s="43">
        <v>45908</v>
      </c>
      <c r="D316" s="70">
        <v>0.53819444444444442</v>
      </c>
      <c r="E316" s="46">
        <f t="shared" si="55"/>
        <v>45908.538194444445</v>
      </c>
      <c r="F316" s="113">
        <v>45908.5</v>
      </c>
      <c r="G316" s="65"/>
      <c r="H316" s="25" t="s">
        <v>1677</v>
      </c>
      <c r="I316" s="18" t="s">
        <v>57</v>
      </c>
      <c r="J316" s="18" t="s">
        <v>33</v>
      </c>
      <c r="K316" s="25" t="s">
        <v>75</v>
      </c>
      <c r="L316" s="4" t="s">
        <v>1678</v>
      </c>
      <c r="M316" s="45" t="s">
        <v>1679</v>
      </c>
      <c r="N316" s="49">
        <v>45908</v>
      </c>
      <c r="O316" s="105">
        <v>0.63472222222222219</v>
      </c>
      <c r="P316" s="106">
        <f t="shared" ref="P316:P323" si="63">N316+O316</f>
        <v>45908.634722222225</v>
      </c>
      <c r="Q316" s="31">
        <v>45908.572222222225</v>
      </c>
      <c r="R316" s="30"/>
      <c r="S316" s="47" t="str">
        <f t="shared" si="61"/>
        <v>02:19:00</v>
      </c>
      <c r="T316" s="57" t="str">
        <f t="shared" si="62"/>
        <v>01:44:00</v>
      </c>
      <c r="U316" s="25"/>
      <c r="V316" s="25" t="s">
        <v>1680</v>
      </c>
      <c r="W316" s="25" t="s">
        <v>1681</v>
      </c>
      <c r="X316" s="25"/>
      <c r="Y316" s="25" t="s">
        <v>1453</v>
      </c>
      <c r="Z316" s="25" t="s">
        <v>856</v>
      </c>
      <c r="AA316" s="25"/>
      <c r="AB316" s="25"/>
      <c r="AC316" s="3" t="s">
        <v>345</v>
      </c>
    </row>
    <row r="317" spans="1:29">
      <c r="A317" s="18" t="s">
        <v>1682</v>
      </c>
      <c r="B317" s="35"/>
      <c r="C317" s="43">
        <v>45908</v>
      </c>
      <c r="D317" s="70">
        <v>0.55138888888888893</v>
      </c>
      <c r="E317" s="46">
        <f t="shared" si="55"/>
        <v>45908.551388888889</v>
      </c>
      <c r="F317" s="113">
        <v>45908</v>
      </c>
      <c r="G317" s="65"/>
      <c r="H317" s="25" t="s">
        <v>1683</v>
      </c>
      <c r="I317" s="18" t="s">
        <v>42</v>
      </c>
      <c r="J317" s="18" t="s">
        <v>33</v>
      </c>
      <c r="K317" s="25" t="s">
        <v>43</v>
      </c>
      <c r="L317" s="4" t="s">
        <v>1684</v>
      </c>
      <c r="M317" s="45" t="s">
        <v>1685</v>
      </c>
      <c r="N317" s="49">
        <v>45908</v>
      </c>
      <c r="O317" s="105">
        <v>0.63472222222222219</v>
      </c>
      <c r="P317" s="106">
        <f t="shared" si="63"/>
        <v>45908.634722222225</v>
      </c>
      <c r="Q317" s="31">
        <v>45908.572222222225</v>
      </c>
      <c r="R317" s="30"/>
      <c r="S317" s="47" t="str">
        <f t="shared" si="61"/>
        <v>02:00:00</v>
      </c>
      <c r="T317" s="57" t="str">
        <f t="shared" si="62"/>
        <v>13:44:00</v>
      </c>
      <c r="U317" s="25"/>
      <c r="V317" s="25" t="s">
        <v>1680</v>
      </c>
      <c r="W317" s="25" t="s">
        <v>1686</v>
      </c>
      <c r="X317" s="25"/>
      <c r="Y317" s="25" t="s">
        <v>1458</v>
      </c>
      <c r="Z317" s="25" t="s">
        <v>84</v>
      </c>
      <c r="AA317" s="25"/>
      <c r="AB317" s="25"/>
      <c r="AC317" s="3" t="s">
        <v>345</v>
      </c>
    </row>
    <row r="318" spans="1:29">
      <c r="A318" s="18" t="s">
        <v>1687</v>
      </c>
      <c r="B318" s="35"/>
      <c r="C318" s="43">
        <v>45909</v>
      </c>
      <c r="D318" s="70">
        <v>0.37777777777777777</v>
      </c>
      <c r="E318" s="46">
        <f t="shared" si="55"/>
        <v>45909.37777777778</v>
      </c>
      <c r="F318" s="113">
        <v>45908.333333333336</v>
      </c>
      <c r="G318" s="65"/>
      <c r="H318" s="25" t="s">
        <v>1688</v>
      </c>
      <c r="I318" s="18" t="s">
        <v>126</v>
      </c>
      <c r="J318" s="18" t="s">
        <v>33</v>
      </c>
      <c r="K318" s="25" t="s">
        <v>1689</v>
      </c>
      <c r="L318" s="3" t="s">
        <v>1690</v>
      </c>
      <c r="M318" s="104" t="s">
        <v>1691</v>
      </c>
      <c r="N318" s="49">
        <v>45912</v>
      </c>
      <c r="O318" s="34">
        <v>0.5493055555555556</v>
      </c>
      <c r="P318" s="106">
        <f t="shared" si="63"/>
        <v>45912.549305555556</v>
      </c>
      <c r="Q318" s="31">
        <v>45908.469444444447</v>
      </c>
      <c r="R318" s="30"/>
      <c r="S318" s="47" t="str">
        <f t="shared" si="61"/>
        <v>76:07:00</v>
      </c>
      <c r="T318" s="57" t="str">
        <f t="shared" si="62"/>
        <v>03:16:00</v>
      </c>
      <c r="U318" s="47" t="str">
        <f ca="1">IF(J318="Closed","", TODAY()-C318)</f>
        <v/>
      </c>
      <c r="V318" s="4" t="s">
        <v>1692</v>
      </c>
      <c r="W318" s="18" t="s">
        <v>1693</v>
      </c>
      <c r="X318" s="25"/>
      <c r="Y318" s="25" t="s">
        <v>1165</v>
      </c>
      <c r="Z318" s="25" t="s">
        <v>1694</v>
      </c>
      <c r="AA318" s="25"/>
      <c r="AB318" s="25"/>
      <c r="AC318" s="3"/>
    </row>
    <row r="319" spans="1:29">
      <c r="A319" s="18" t="s">
        <v>1695</v>
      </c>
      <c r="B319" s="35" t="s">
        <v>1696</v>
      </c>
      <c r="C319" s="43">
        <v>45910</v>
      </c>
      <c r="D319" s="70">
        <v>0.46736111111111112</v>
      </c>
      <c r="E319" s="46">
        <f t="shared" si="55"/>
        <v>45910.467361111114</v>
      </c>
      <c r="F319" s="113">
        <v>45910.45</v>
      </c>
      <c r="G319" s="65"/>
      <c r="H319" s="76" t="s">
        <v>1697</v>
      </c>
      <c r="I319" s="18" t="s">
        <v>42</v>
      </c>
      <c r="J319" s="18" t="s">
        <v>33</v>
      </c>
      <c r="K319" s="25" t="s">
        <v>43</v>
      </c>
      <c r="L319" s="3" t="s">
        <v>1698</v>
      </c>
      <c r="M319" s="45" t="s">
        <v>1699</v>
      </c>
      <c r="N319" s="49">
        <v>45911</v>
      </c>
      <c r="O319" s="34">
        <v>0.41666666666666669</v>
      </c>
      <c r="P319" s="106">
        <f t="shared" si="63"/>
        <v>45911.416666666664</v>
      </c>
      <c r="Q319" s="31">
        <v>45910.5</v>
      </c>
      <c r="R319" s="30"/>
      <c r="S319" s="47" t="str">
        <f t="shared" si="61"/>
        <v>22:47:00</v>
      </c>
      <c r="T319" s="57" t="str">
        <f t="shared" si="62"/>
        <v>01:12:00</v>
      </c>
      <c r="U319" s="47" t="str">
        <f ca="1">IF(J319="Closed","", TODAY()-C319)</f>
        <v/>
      </c>
      <c r="V319" s="25"/>
      <c r="W319" s="25" t="s">
        <v>1700</v>
      </c>
      <c r="X319" s="25"/>
      <c r="Y319" s="25"/>
      <c r="Z319" s="25" t="s">
        <v>1701</v>
      </c>
      <c r="AA319" s="25"/>
      <c r="AB319" s="25"/>
      <c r="AC319" s="3" t="s">
        <v>345</v>
      </c>
    </row>
    <row r="320" spans="1:29">
      <c r="A320" s="18" t="s">
        <v>1702</v>
      </c>
      <c r="B320" s="35"/>
      <c r="C320" s="43">
        <v>45910</v>
      </c>
      <c r="D320" s="70">
        <v>0.57638888888888884</v>
      </c>
      <c r="E320" s="46">
        <f t="shared" si="55"/>
        <v>45910.576388888891</v>
      </c>
      <c r="F320" s="113">
        <v>45905.916666666664</v>
      </c>
      <c r="G320" s="65"/>
      <c r="H320" s="25" t="s">
        <v>1703</v>
      </c>
      <c r="I320" s="18" t="s">
        <v>126</v>
      </c>
      <c r="J320" s="18" t="s">
        <v>595</v>
      </c>
      <c r="K320" s="25" t="s">
        <v>43</v>
      </c>
      <c r="L320" s="3" t="s">
        <v>1704</v>
      </c>
      <c r="M320" s="53" t="s">
        <v>1705</v>
      </c>
      <c r="N320" s="49">
        <v>45926</v>
      </c>
      <c r="O320" s="34">
        <v>0.60069444444444442</v>
      </c>
      <c r="P320" s="106">
        <f t="shared" si="63"/>
        <v>45926.600694444445</v>
      </c>
      <c r="Q320" s="31">
        <v>45924.416666666664</v>
      </c>
      <c r="R320" s="30"/>
      <c r="S320" s="35" t="str">
        <f t="shared" si="61"/>
        <v>384:35:00</v>
      </c>
      <c r="T320" s="57" t="str">
        <f t="shared" si="62"/>
        <v>444:00:00</v>
      </c>
      <c r="U320" s="47"/>
      <c r="V320" s="25"/>
      <c r="W320" s="25" t="s">
        <v>37</v>
      </c>
      <c r="X320" s="25" t="s">
        <v>1706</v>
      </c>
      <c r="Y320" s="25"/>
      <c r="Z320" s="25" t="s">
        <v>1707</v>
      </c>
      <c r="AA320" s="25"/>
      <c r="AB320" s="25"/>
      <c r="AC320" s="3"/>
    </row>
    <row r="321" spans="1:29">
      <c r="A321" s="18" t="s">
        <v>1708</v>
      </c>
      <c r="B321" s="35"/>
      <c r="C321" s="112">
        <v>45911</v>
      </c>
      <c r="D321" s="70">
        <v>0.50902777777777775</v>
      </c>
      <c r="E321" s="46">
        <f t="shared" si="55"/>
        <v>45911.509027777778</v>
      </c>
      <c r="F321" s="114">
        <v>45910.5</v>
      </c>
      <c r="G321" s="65"/>
      <c r="H321" s="25" t="s">
        <v>1709</v>
      </c>
      <c r="I321" s="57" t="s">
        <v>32</v>
      </c>
      <c r="J321" s="18" t="s">
        <v>33</v>
      </c>
      <c r="K321" s="25" t="s">
        <v>43</v>
      </c>
      <c r="L321" s="3" t="s">
        <v>1710</v>
      </c>
      <c r="M321" s="45" t="s">
        <v>1711</v>
      </c>
      <c r="N321" s="49">
        <v>45915</v>
      </c>
      <c r="O321" s="34">
        <v>0.5756944444444444</v>
      </c>
      <c r="P321" s="106">
        <f t="shared" si="63"/>
        <v>45915.575694444444</v>
      </c>
      <c r="Q321" s="31">
        <v>45912.848611111112</v>
      </c>
      <c r="R321" s="30"/>
      <c r="S321" s="47" t="str">
        <f t="shared" si="61"/>
        <v>97:36:00</v>
      </c>
      <c r="T321" s="57" t="str">
        <f>TEXT(IF(OR(F321="", Q321=""), "", Q321 - F321), "[hh]:mm:ss")</f>
        <v>56:22:00</v>
      </c>
      <c r="U321" s="47"/>
      <c r="V321" s="25"/>
      <c r="W321" s="25" t="s">
        <v>37</v>
      </c>
      <c r="X321" s="25"/>
      <c r="Y321" s="25"/>
      <c r="Z321" s="35" t="s">
        <v>1707</v>
      </c>
      <c r="AA321" s="25"/>
      <c r="AB321" s="25"/>
      <c r="AC321" s="3"/>
    </row>
    <row r="322" spans="1:29">
      <c r="A322" s="18" t="s">
        <v>1712</v>
      </c>
      <c r="B322" s="35"/>
      <c r="C322" s="112">
        <v>45911</v>
      </c>
      <c r="D322" s="70">
        <v>0.57152777777777775</v>
      </c>
      <c r="E322" s="46">
        <f t="shared" si="55"/>
        <v>45911.571527777778</v>
      </c>
      <c r="F322" s="114">
        <v>45911.527777777781</v>
      </c>
      <c r="G322" s="65"/>
      <c r="H322" s="4" t="s">
        <v>1713</v>
      </c>
      <c r="I322" s="18" t="s">
        <v>126</v>
      </c>
      <c r="J322" s="57" t="s">
        <v>33</v>
      </c>
      <c r="K322" s="25" t="s">
        <v>1199</v>
      </c>
      <c r="L322" s="3" t="s">
        <v>1714</v>
      </c>
      <c r="M322" s="45" t="s">
        <v>1715</v>
      </c>
      <c r="N322" s="49">
        <v>45912</v>
      </c>
      <c r="O322" s="34">
        <v>0.5</v>
      </c>
      <c r="P322" s="106">
        <f t="shared" si="63"/>
        <v>45912.5</v>
      </c>
      <c r="Q322" s="31">
        <v>45911.600694444445</v>
      </c>
      <c r="R322" s="30"/>
      <c r="S322" s="47" t="str">
        <f t="shared" si="61"/>
        <v>22:17:00</v>
      </c>
      <c r="T322" s="57" t="str">
        <f>TEXT(IF(OR(F322="", Q322=""), "", Q322 - F322), "[hh]:mm:ss")</f>
        <v>01:45:00</v>
      </c>
      <c r="U322" s="47"/>
      <c r="V322" s="25"/>
      <c r="W322" s="25" t="s">
        <v>1716</v>
      </c>
      <c r="X322" s="25"/>
      <c r="Y322" s="25"/>
      <c r="Z322" s="25" t="s">
        <v>1314</v>
      </c>
      <c r="AA322" s="25"/>
      <c r="AB322" s="25"/>
      <c r="AC322" s="3"/>
    </row>
    <row r="323" spans="1:29">
      <c r="A323" s="18" t="s">
        <v>1717</v>
      </c>
      <c r="B323" s="35"/>
      <c r="C323" s="43">
        <v>45912</v>
      </c>
      <c r="D323" s="70">
        <v>0.27083333333333331</v>
      </c>
      <c r="E323" s="46">
        <f t="shared" si="55"/>
        <v>45912.270833333336</v>
      </c>
      <c r="F323" s="114">
        <v>45912.25</v>
      </c>
      <c r="G323" s="65"/>
      <c r="H323" s="25" t="s">
        <v>1718</v>
      </c>
      <c r="I323" s="18" t="s">
        <v>42</v>
      </c>
      <c r="J323" s="18" t="s">
        <v>33</v>
      </c>
      <c r="K323" s="25" t="s">
        <v>1199</v>
      </c>
      <c r="L323" s="3" t="s">
        <v>1719</v>
      </c>
      <c r="M323" s="45" t="s">
        <v>1720</v>
      </c>
      <c r="N323" s="49">
        <v>45913</v>
      </c>
      <c r="O323" s="34">
        <v>0.28125</v>
      </c>
      <c r="P323" s="106">
        <f t="shared" si="63"/>
        <v>45913.28125</v>
      </c>
      <c r="Q323" s="31">
        <v>45912.34652777778</v>
      </c>
      <c r="R323" s="30"/>
      <c r="S323" s="47" t="str">
        <f t="shared" si="61"/>
        <v>24:15:00</v>
      </c>
      <c r="T323" s="57" t="str">
        <f>TEXT(IF(OR(F323="", Q323=""), "", Q323 - F323), "[hh]:mm:ss")</f>
        <v>02:19:00</v>
      </c>
      <c r="U323" s="47"/>
      <c r="V323" s="25"/>
      <c r="W323" s="25" t="s">
        <v>1171</v>
      </c>
      <c r="X323" s="25"/>
      <c r="Y323" s="25" t="s">
        <v>1165</v>
      </c>
      <c r="Z323" s="25" t="s">
        <v>1721</v>
      </c>
      <c r="AA323" s="25"/>
      <c r="AB323" s="25"/>
      <c r="AC323" s="3" t="s">
        <v>345</v>
      </c>
    </row>
    <row r="324" spans="1:29">
      <c r="A324" s="18" t="s">
        <v>1722</v>
      </c>
      <c r="B324" s="35"/>
      <c r="C324" s="43">
        <v>45912</v>
      </c>
      <c r="D324" s="70">
        <v>0.41666666666666669</v>
      </c>
      <c r="E324" s="46">
        <f t="shared" si="55"/>
        <v>45912.416666666664</v>
      </c>
      <c r="F324" s="114">
        <v>45895.25</v>
      </c>
      <c r="G324" s="65"/>
      <c r="H324" s="25" t="s">
        <v>1723</v>
      </c>
      <c r="I324" s="18" t="s">
        <v>126</v>
      </c>
      <c r="J324" s="18" t="s">
        <v>1514</v>
      </c>
      <c r="K324" s="25" t="s">
        <v>415</v>
      </c>
      <c r="L324" s="3" t="s">
        <v>1724</v>
      </c>
      <c r="M324" s="53" t="s">
        <v>1725</v>
      </c>
      <c r="N324" s="49"/>
      <c r="O324" s="34"/>
      <c r="P324" s="116"/>
      <c r="Q324" s="31"/>
      <c r="R324" s="30"/>
      <c r="S324" s="24"/>
      <c r="T324" s="18" t="str">
        <f>IF(OR(F324="", Q324=""), "", Q324 - F324)</f>
        <v/>
      </c>
      <c r="U324" s="47">
        <f ca="1">IF(J324="Closed","", TODAY()-C324)</f>
        <v>26</v>
      </c>
      <c r="V324" s="25"/>
      <c r="W324" s="25" t="s">
        <v>1726</v>
      </c>
      <c r="X324" s="25"/>
      <c r="Y324" s="25" t="s">
        <v>1453</v>
      </c>
      <c r="Z324" s="35" t="s">
        <v>1439</v>
      </c>
      <c r="AA324" s="25"/>
      <c r="AB324" s="25"/>
      <c r="AC324" s="3"/>
    </row>
    <row r="325" spans="1:29">
      <c r="A325" s="18" t="s">
        <v>1727</v>
      </c>
      <c r="B325" s="35"/>
      <c r="C325" s="43">
        <v>45912</v>
      </c>
      <c r="D325" s="70">
        <v>0.61250000000000004</v>
      </c>
      <c r="E325" s="46">
        <f t="shared" si="55"/>
        <v>45912.612500000003</v>
      </c>
      <c r="F325" s="113">
        <v>45912.375</v>
      </c>
      <c r="G325" s="65"/>
      <c r="H325" s="25" t="s">
        <v>1728</v>
      </c>
      <c r="I325" s="18" t="s">
        <v>126</v>
      </c>
      <c r="J325" s="18" t="s">
        <v>1514</v>
      </c>
      <c r="K325" s="25" t="s">
        <v>58</v>
      </c>
      <c r="L325" s="3" t="s">
        <v>1729</v>
      </c>
      <c r="M325" s="53" t="s">
        <v>1730</v>
      </c>
      <c r="N325" s="49"/>
      <c r="O325" s="34"/>
      <c r="P325" s="116"/>
      <c r="Q325" s="31"/>
      <c r="R325" s="30"/>
      <c r="S325" s="24"/>
      <c r="T325" s="18" t="str">
        <f>IF(OR(F325="", Q325=""), "", Q325 - F325)</f>
        <v/>
      </c>
      <c r="U325" s="47">
        <f ca="1">IF(J325="Closed","", TODAY()-C325)</f>
        <v>26</v>
      </c>
      <c r="V325" s="25"/>
      <c r="W325" s="25" t="s">
        <v>1731</v>
      </c>
      <c r="X325" s="25" t="s">
        <v>1732</v>
      </c>
      <c r="Y325" s="25" t="s">
        <v>1165</v>
      </c>
      <c r="Z325" s="25" t="s">
        <v>901</v>
      </c>
      <c r="AA325" s="25"/>
      <c r="AB325" s="25"/>
      <c r="AC325" s="3"/>
    </row>
    <row r="326" spans="1:29">
      <c r="A326" s="18" t="s">
        <v>1733</v>
      </c>
      <c r="B326" s="35" t="s">
        <v>1734</v>
      </c>
      <c r="C326" s="43">
        <v>45912</v>
      </c>
      <c r="D326" s="70">
        <v>0.83333333333333337</v>
      </c>
      <c r="E326" s="46">
        <f t="shared" si="55"/>
        <v>45912.833333333336</v>
      </c>
      <c r="F326" s="113">
        <v>45912.813888888886</v>
      </c>
      <c r="G326" s="65"/>
      <c r="H326" s="25" t="s">
        <v>1735</v>
      </c>
      <c r="I326" s="18" t="s">
        <v>42</v>
      </c>
      <c r="J326" s="18" t="s">
        <v>33</v>
      </c>
      <c r="K326" s="25" t="s">
        <v>34</v>
      </c>
      <c r="L326" s="3" t="s">
        <v>1736</v>
      </c>
      <c r="M326" s="45" t="s">
        <v>1737</v>
      </c>
      <c r="N326" s="49">
        <v>45913</v>
      </c>
      <c r="O326" s="34">
        <v>0.42499999999999999</v>
      </c>
      <c r="P326" s="106">
        <f>N326+O326</f>
        <v>45913.425000000003</v>
      </c>
      <c r="Q326" s="31">
        <v>45912.885416666664</v>
      </c>
      <c r="R326" s="30"/>
      <c r="S326" s="47" t="str">
        <f>TEXT(P326-E326,"[hh]:mm:ss")</f>
        <v>14:12:00</v>
      </c>
      <c r="T326" s="57" t="str">
        <f>TEXT(IF(OR(F326="", Q326=""), "", Q326 - F326), "[hh]:mm:ss")</f>
        <v>01:43:00</v>
      </c>
      <c r="U326" s="47"/>
      <c r="V326" s="25"/>
      <c r="W326" s="25" t="s">
        <v>430</v>
      </c>
      <c r="X326" s="25"/>
      <c r="Y326" s="25" t="s">
        <v>1165</v>
      </c>
      <c r="Z326" s="25" t="s">
        <v>39</v>
      </c>
      <c r="AA326" s="25"/>
      <c r="AB326" s="25"/>
      <c r="AC326" s="3" t="s">
        <v>345</v>
      </c>
    </row>
    <row r="327" spans="1:29">
      <c r="A327" s="18" t="s">
        <v>1738</v>
      </c>
      <c r="B327" s="35"/>
      <c r="C327" s="43">
        <v>45913</v>
      </c>
      <c r="D327" s="70">
        <v>0.38541666666666669</v>
      </c>
      <c r="E327" s="46">
        <f t="shared" si="55"/>
        <v>45913.385416666664</v>
      </c>
      <c r="F327" s="113">
        <v>45912.96875</v>
      </c>
      <c r="G327" s="65" t="s">
        <v>1739</v>
      </c>
      <c r="H327" s="25" t="s">
        <v>1740</v>
      </c>
      <c r="I327" s="18" t="s">
        <v>57</v>
      </c>
      <c r="J327" s="18" t="s">
        <v>33</v>
      </c>
      <c r="K327" s="25" t="s">
        <v>1741</v>
      </c>
      <c r="L327" s="3" t="s">
        <v>1742</v>
      </c>
      <c r="M327" s="118" t="s">
        <v>1743</v>
      </c>
      <c r="N327" s="49">
        <v>45922</v>
      </c>
      <c r="O327" s="105">
        <v>0.43055555555555558</v>
      </c>
      <c r="P327" s="117">
        <v>45922.430555555555</v>
      </c>
      <c r="Q327" s="31">
        <v>45916.474305555559</v>
      </c>
      <c r="R327" s="30"/>
      <c r="S327" s="47" t="str">
        <f>TEXT(P327-E327,"[hh]:mm:ss")</f>
        <v>217:05:00</v>
      </c>
      <c r="T327" s="57" t="str">
        <f>TEXT(IF(OR(F327="", Q327=""), "", Q327 - F327), "[hh]:mm:ss")</f>
        <v>84:08:00</v>
      </c>
      <c r="U327" s="47"/>
      <c r="V327" s="25"/>
      <c r="W327" s="25" t="s">
        <v>1744</v>
      </c>
      <c r="X327" s="25"/>
      <c r="Y327" s="25"/>
      <c r="Z327" s="25" t="s">
        <v>1439</v>
      </c>
      <c r="AA327" s="25"/>
      <c r="AB327" s="25"/>
      <c r="AC327" s="3" t="s">
        <v>345</v>
      </c>
    </row>
    <row r="328" spans="1:29">
      <c r="A328" s="18" t="s">
        <v>1745</v>
      </c>
      <c r="B328" s="35"/>
      <c r="C328" s="43">
        <v>45914</v>
      </c>
      <c r="D328" s="70">
        <v>0.47222222222222221</v>
      </c>
      <c r="E328" s="46">
        <f t="shared" si="55"/>
        <v>45914.472222222219</v>
      </c>
      <c r="F328" s="113">
        <v>45908.416666666664</v>
      </c>
      <c r="G328" s="65"/>
      <c r="H328" s="25" t="s">
        <v>1746</v>
      </c>
      <c r="I328" s="18" t="s">
        <v>57</v>
      </c>
      <c r="J328" s="18" t="s">
        <v>33</v>
      </c>
      <c r="K328" s="25" t="s">
        <v>1747</v>
      </c>
      <c r="L328" s="119" t="s">
        <v>1748</v>
      </c>
      <c r="M328" s="120" t="s">
        <v>1749</v>
      </c>
      <c r="N328" s="49">
        <v>45924</v>
      </c>
      <c r="O328" s="105">
        <v>0.70833333333333337</v>
      </c>
      <c r="P328" s="117">
        <v>45924.708333333336</v>
      </c>
      <c r="Q328" s="31" t="s">
        <v>1750</v>
      </c>
      <c r="R328" s="30"/>
      <c r="S328" s="47" t="str">
        <f>TEXT(P328-E328,"[hh]:mm:ss")</f>
        <v>245:40:00</v>
      </c>
      <c r="T328" s="57" t="e">
        <f>TEXT(IF(OR(F328="", Q328=""), "", Q328 - F328), "[hh]:mm:ss")</f>
        <v>#VALUE!</v>
      </c>
      <c r="U328" s="47"/>
      <c r="V328" s="25"/>
      <c r="W328" s="25" t="s">
        <v>1751</v>
      </c>
      <c r="X328" s="25"/>
      <c r="Y328" s="25" t="s">
        <v>1183</v>
      </c>
      <c r="Z328" s="25" t="s">
        <v>1752</v>
      </c>
      <c r="AA328" s="25"/>
      <c r="AB328" s="25"/>
      <c r="AC328" s="3" t="s">
        <v>339</v>
      </c>
    </row>
    <row r="329" spans="1:29">
      <c r="A329" s="18" t="s">
        <v>1753</v>
      </c>
      <c r="B329" s="35"/>
      <c r="C329" s="43">
        <v>45914</v>
      </c>
      <c r="D329" s="70">
        <v>0.71875</v>
      </c>
      <c r="E329" s="46">
        <f t="shared" si="55"/>
        <v>45914.71875</v>
      </c>
      <c r="F329" s="113">
        <v>45914.02847222222</v>
      </c>
      <c r="G329" s="65"/>
      <c r="H329" s="25" t="s">
        <v>1754</v>
      </c>
      <c r="I329" s="18" t="s">
        <v>57</v>
      </c>
      <c r="J329" s="18" t="s">
        <v>33</v>
      </c>
      <c r="K329" s="25" t="s">
        <v>34</v>
      </c>
      <c r="L329" s="4" t="s">
        <v>1755</v>
      </c>
      <c r="M329" s="121" t="s">
        <v>1756</v>
      </c>
      <c r="N329" s="49">
        <v>45915</v>
      </c>
      <c r="O329" s="105">
        <v>0.55555555555555558</v>
      </c>
      <c r="P329" s="106">
        <f>N329+O329</f>
        <v>45915.555555555555</v>
      </c>
      <c r="Q329" s="31">
        <v>45915.430555555555</v>
      </c>
      <c r="R329" s="30"/>
      <c r="S329" s="47" t="str">
        <f>TEXT(P329-E329,"[hh]:mm:ss")</f>
        <v>20:05:00</v>
      </c>
      <c r="T329" s="57" t="str">
        <f>TEXT(IF(OR(F329="", Q329=""), "", Q329 - F329), "[hh]:mm:ss")</f>
        <v>33:39:00</v>
      </c>
      <c r="U329" s="47"/>
      <c r="V329" s="25"/>
      <c r="W329" s="25" t="s">
        <v>1757</v>
      </c>
      <c r="X329" s="25"/>
      <c r="Y329" s="25" t="s">
        <v>1453</v>
      </c>
      <c r="Z329" s="25" t="s">
        <v>1379</v>
      </c>
      <c r="AA329" s="25"/>
      <c r="AB329" s="25"/>
      <c r="AC329" s="3" t="s">
        <v>345</v>
      </c>
    </row>
    <row r="330" spans="1:29">
      <c r="A330" s="18" t="s">
        <v>1758</v>
      </c>
      <c r="B330" s="115" t="s">
        <v>1759</v>
      </c>
      <c r="C330" s="43">
        <v>45914</v>
      </c>
      <c r="D330" s="70">
        <v>0.87569444444444444</v>
      </c>
      <c r="E330" s="46">
        <f t="shared" si="55"/>
        <v>45914.875694444447</v>
      </c>
      <c r="F330" s="113">
        <v>45914.838888888888</v>
      </c>
      <c r="G330" s="65">
        <v>45917.430555555555</v>
      </c>
      <c r="H330" s="25" t="s">
        <v>1760</v>
      </c>
      <c r="I330" s="18" t="s">
        <v>57</v>
      </c>
      <c r="J330" s="18" t="s">
        <v>33</v>
      </c>
      <c r="K330" s="25" t="s">
        <v>34</v>
      </c>
      <c r="L330" s="3" t="s">
        <v>1761</v>
      </c>
      <c r="M330" s="45" t="s">
        <v>1762</v>
      </c>
      <c r="N330" s="49">
        <v>45918</v>
      </c>
      <c r="O330" s="105">
        <v>0.41666666666666669</v>
      </c>
      <c r="P330" s="106">
        <f>N330+O330</f>
        <v>45918.416666666664</v>
      </c>
      <c r="Q330" s="30">
        <v>45917.8125</v>
      </c>
      <c r="R330" s="30"/>
      <c r="S330" s="47" t="str">
        <f>TEXT(P330-E330,"[hh]:mm:ss")</f>
        <v>84:59:00</v>
      </c>
      <c r="T330" s="57" t="str">
        <f>TEXT(IF(OR(F330="", Q330=""), "", Q330 - F330), "[hh]:mm:ss")</f>
        <v>71:22:00</v>
      </c>
      <c r="U330" s="47"/>
      <c r="V330" s="25" t="s">
        <v>1763</v>
      </c>
      <c r="W330" s="25" t="s">
        <v>1764</v>
      </c>
      <c r="X330" s="25"/>
      <c r="Y330" s="25" t="s">
        <v>1165</v>
      </c>
      <c r="Z330" s="25" t="s">
        <v>1765</v>
      </c>
      <c r="AA330" s="25"/>
      <c r="AB330" s="25"/>
      <c r="AC330" s="3" t="s">
        <v>345</v>
      </c>
    </row>
    <row r="331" spans="1:29">
      <c r="A331" s="18" t="s">
        <v>1766</v>
      </c>
      <c r="B331" s="35"/>
      <c r="C331" s="43">
        <v>45915</v>
      </c>
      <c r="D331" s="70">
        <v>0.3611111111111111</v>
      </c>
      <c r="E331" s="46">
        <f t="shared" si="55"/>
        <v>45915.361111111109</v>
      </c>
      <c r="F331" s="113">
        <v>45809.333333333336</v>
      </c>
      <c r="G331" s="65"/>
      <c r="H331" s="25" t="s">
        <v>1767</v>
      </c>
      <c r="I331" s="18" t="s">
        <v>126</v>
      </c>
      <c r="J331" s="18" t="s">
        <v>50</v>
      </c>
      <c r="K331" s="25" t="s">
        <v>43</v>
      </c>
      <c r="L331" s="3" t="s">
        <v>1768</v>
      </c>
      <c r="M331" s="53" t="s">
        <v>1769</v>
      </c>
      <c r="N331" s="49"/>
      <c r="O331" s="105"/>
      <c r="P331" s="116"/>
      <c r="Q331" s="31"/>
      <c r="R331" s="30"/>
      <c r="S331" s="24"/>
      <c r="T331" s="18" t="str">
        <f>IF(OR(F331="", Q331=""), "", Q331 - F331)</f>
        <v/>
      </c>
      <c r="U331" s="47">
        <f ca="1">IF(J331="Closed","", TODAY()-C331)</f>
        <v>23</v>
      </c>
      <c r="V331" s="25"/>
      <c r="W331" s="25" t="s">
        <v>1770</v>
      </c>
      <c r="X331" s="25"/>
      <c r="Y331" s="25"/>
      <c r="Z331" s="25" t="s">
        <v>84</v>
      </c>
      <c r="AA331" s="25"/>
      <c r="AB331" s="25"/>
      <c r="AC331" s="3"/>
    </row>
    <row r="332" spans="1:29">
      <c r="A332" s="18" t="s">
        <v>1771</v>
      </c>
      <c r="B332" s="35"/>
      <c r="C332" s="43">
        <v>45915</v>
      </c>
      <c r="D332" s="70">
        <v>0.41249999999999998</v>
      </c>
      <c r="E332" s="46">
        <f t="shared" si="55"/>
        <v>45915.412499999999</v>
      </c>
      <c r="F332" s="46">
        <v>45915.25</v>
      </c>
      <c r="G332" s="65"/>
      <c r="H332" s="25" t="s">
        <v>1772</v>
      </c>
      <c r="I332" s="18" t="s">
        <v>126</v>
      </c>
      <c r="J332" s="18" t="s">
        <v>33</v>
      </c>
      <c r="K332" s="25" t="s">
        <v>572</v>
      </c>
      <c r="L332" s="3" t="s">
        <v>1773</v>
      </c>
      <c r="M332" s="76" t="s">
        <v>1774</v>
      </c>
      <c r="N332" s="49">
        <v>45915</v>
      </c>
      <c r="O332" s="105">
        <v>0.54166666666666663</v>
      </c>
      <c r="P332" s="116">
        <f>N332+O332</f>
        <v>45915.541666666664</v>
      </c>
      <c r="Q332" s="30">
        <v>45915.333333333336</v>
      </c>
      <c r="R332" s="30"/>
      <c r="S332" s="47" t="str">
        <f t="shared" ref="S332:S338" si="64">TEXT(P332-E332,"[hh]:mm:ss")</f>
        <v>03:06:00</v>
      </c>
      <c r="T332" s="57" t="str">
        <f t="shared" ref="T332:T338" si="65">TEXT(IF(OR(F332="", Q332=""), "", Q332 - F332), "[hh]:mm:ss")</f>
        <v>02:00:00</v>
      </c>
      <c r="U332" s="47"/>
      <c r="V332" s="25"/>
      <c r="W332" s="25" t="s">
        <v>1345</v>
      </c>
      <c r="X332" s="25"/>
      <c r="Y332" s="25"/>
      <c r="Z332" s="25" t="s">
        <v>1240</v>
      </c>
      <c r="AA332" s="25"/>
      <c r="AB332" s="25"/>
      <c r="AC332" s="3"/>
    </row>
    <row r="333" spans="1:29">
      <c r="A333" s="18" t="s">
        <v>1775</v>
      </c>
      <c r="B333" s="35"/>
      <c r="C333" s="43">
        <v>45915</v>
      </c>
      <c r="D333" s="70">
        <v>0.43402777777777779</v>
      </c>
      <c r="E333" s="46">
        <f t="shared" si="55"/>
        <v>45915.434027777781</v>
      </c>
      <c r="F333" s="113">
        <v>45915.434027777781</v>
      </c>
      <c r="G333" s="65"/>
      <c r="H333" s="25" t="s">
        <v>1776</v>
      </c>
      <c r="I333" s="18" t="s">
        <v>126</v>
      </c>
      <c r="J333" s="18" t="s">
        <v>33</v>
      </c>
      <c r="K333" s="25" t="s">
        <v>43</v>
      </c>
      <c r="L333" s="3" t="s">
        <v>1777</v>
      </c>
      <c r="M333" s="76" t="s">
        <v>1778</v>
      </c>
      <c r="N333" s="49">
        <v>45915</v>
      </c>
      <c r="O333" s="105">
        <v>0.74236111111111114</v>
      </c>
      <c r="P333" s="116">
        <f>N333+O333</f>
        <v>45915.742361111108</v>
      </c>
      <c r="Q333" s="31">
        <v>45915.558333333334</v>
      </c>
      <c r="R333" s="30"/>
      <c r="S333" s="47" t="str">
        <f t="shared" si="64"/>
        <v>07:24:00</v>
      </c>
      <c r="T333" s="57" t="str">
        <f t="shared" si="65"/>
        <v>02:59:00</v>
      </c>
      <c r="U333" s="47"/>
      <c r="V333" s="25" t="s">
        <v>1779</v>
      </c>
      <c r="W333" s="25" t="s">
        <v>37</v>
      </c>
      <c r="X333" s="25"/>
      <c r="Y333" s="25"/>
      <c r="Z333" s="25" t="s">
        <v>107</v>
      </c>
      <c r="AA333" s="25"/>
      <c r="AB333" s="25"/>
      <c r="AC333" s="3" t="s">
        <v>1780</v>
      </c>
    </row>
    <row r="334" spans="1:29">
      <c r="A334" s="18" t="s">
        <v>1781</v>
      </c>
      <c r="B334" s="35"/>
      <c r="C334" s="43">
        <v>45915</v>
      </c>
      <c r="D334" s="70">
        <v>0.40277777777777779</v>
      </c>
      <c r="E334" s="46">
        <f t="shared" si="55"/>
        <v>45915.402777777781</v>
      </c>
      <c r="F334" s="113">
        <v>45915.1875</v>
      </c>
      <c r="G334" s="65"/>
      <c r="H334" s="25" t="s">
        <v>1782</v>
      </c>
      <c r="I334" s="18" t="s">
        <v>126</v>
      </c>
      <c r="J334" s="18" t="s">
        <v>33</v>
      </c>
      <c r="K334" s="25" t="s">
        <v>43</v>
      </c>
      <c r="L334" s="3" t="s">
        <v>1783</v>
      </c>
      <c r="M334" s="76" t="s">
        <v>1784</v>
      </c>
      <c r="N334" s="49">
        <v>45915</v>
      </c>
      <c r="O334" s="105">
        <v>0.6875</v>
      </c>
      <c r="P334" s="116">
        <f>N334+O334</f>
        <v>45915.6875</v>
      </c>
      <c r="Q334" s="31">
        <v>45915.493055555555</v>
      </c>
      <c r="R334" s="30"/>
      <c r="S334" s="47" t="str">
        <f t="shared" si="64"/>
        <v>06:50:00</v>
      </c>
      <c r="T334" s="57" t="str">
        <f t="shared" si="65"/>
        <v>07:20:00</v>
      </c>
      <c r="U334" s="47"/>
      <c r="V334" s="25"/>
      <c r="W334" s="25" t="s">
        <v>1770</v>
      </c>
      <c r="X334" s="25"/>
      <c r="Y334" s="25"/>
      <c r="Z334" s="25" t="s">
        <v>1785</v>
      </c>
      <c r="AA334" s="25"/>
      <c r="AB334" s="25"/>
      <c r="AC334" s="3"/>
    </row>
    <row r="335" spans="1:29">
      <c r="A335" s="18" t="s">
        <v>1786</v>
      </c>
      <c r="B335" s="35"/>
      <c r="C335" s="43">
        <v>45915</v>
      </c>
      <c r="D335" s="70">
        <v>0.67777777777777781</v>
      </c>
      <c r="E335" s="46">
        <f t="shared" si="55"/>
        <v>45915.677777777775</v>
      </c>
      <c r="F335" s="113">
        <v>45915.643055555556</v>
      </c>
      <c r="G335" s="65"/>
      <c r="H335" s="25" t="s">
        <v>1787</v>
      </c>
      <c r="I335" s="18" t="s">
        <v>57</v>
      </c>
      <c r="J335" s="18" t="s">
        <v>33</v>
      </c>
      <c r="K335" s="25" t="s">
        <v>75</v>
      </c>
      <c r="L335" s="3" t="s">
        <v>1788</v>
      </c>
      <c r="M335" s="76" t="s">
        <v>1789</v>
      </c>
      <c r="N335" s="49">
        <v>45916</v>
      </c>
      <c r="O335" s="105">
        <v>0.44444444444444442</v>
      </c>
      <c r="P335" s="116">
        <f>N335+O335</f>
        <v>45916.444444444445</v>
      </c>
      <c r="Q335" s="31">
        <v>45915.720138888886</v>
      </c>
      <c r="R335" s="30"/>
      <c r="S335" s="47" t="str">
        <f t="shared" si="64"/>
        <v>18:24:00</v>
      </c>
      <c r="T335" s="57" t="str">
        <f t="shared" si="65"/>
        <v>01:51:00</v>
      </c>
      <c r="U335" s="47"/>
      <c r="V335" s="25" t="s">
        <v>1790</v>
      </c>
      <c r="W335" s="25" t="s">
        <v>1791</v>
      </c>
      <c r="X335" s="25"/>
      <c r="Y335" s="25"/>
      <c r="Z335" s="25" t="s">
        <v>519</v>
      </c>
      <c r="AA335" s="25"/>
      <c r="AB335" s="25"/>
      <c r="AC335" s="3" t="s">
        <v>345</v>
      </c>
    </row>
    <row r="336" spans="1:29">
      <c r="A336" s="18" t="s">
        <v>1792</v>
      </c>
      <c r="B336" s="4" t="s">
        <v>1793</v>
      </c>
      <c r="C336" s="43">
        <v>45915</v>
      </c>
      <c r="D336" s="70">
        <v>0.875</v>
      </c>
      <c r="E336" s="46">
        <f t="shared" si="55"/>
        <v>45915.875</v>
      </c>
      <c r="F336" s="113">
        <v>45909.583333333336</v>
      </c>
      <c r="G336" s="65"/>
      <c r="H336" s="25" t="s">
        <v>1794</v>
      </c>
      <c r="I336" s="18" t="s">
        <v>42</v>
      </c>
      <c r="J336" s="18" t="s">
        <v>33</v>
      </c>
      <c r="K336" s="25" t="s">
        <v>43</v>
      </c>
      <c r="L336" s="3" t="s">
        <v>1795</v>
      </c>
      <c r="M336" s="45" t="s">
        <v>1796</v>
      </c>
      <c r="N336" s="49">
        <v>45919</v>
      </c>
      <c r="O336" s="105">
        <v>0.80555555555555558</v>
      </c>
      <c r="P336" s="116">
        <v>45919.805555555555</v>
      </c>
      <c r="Q336" s="31">
        <v>45916.401388888888</v>
      </c>
      <c r="R336" s="30"/>
      <c r="S336" s="47" t="str">
        <f t="shared" si="64"/>
        <v>94:20:00</v>
      </c>
      <c r="T336" s="57" t="str">
        <f t="shared" si="65"/>
        <v>163:38:00</v>
      </c>
      <c r="U336" s="47"/>
      <c r="V336" s="25"/>
      <c r="W336" s="25" t="s">
        <v>355</v>
      </c>
      <c r="X336" s="25"/>
      <c r="Y336" s="25" t="s">
        <v>1165</v>
      </c>
      <c r="Z336" s="25" t="s">
        <v>1785</v>
      </c>
      <c r="AA336" s="25"/>
      <c r="AB336" s="25"/>
      <c r="AC336" s="3" t="s">
        <v>345</v>
      </c>
    </row>
    <row r="337" spans="1:29">
      <c r="A337" s="18" t="s">
        <v>1797</v>
      </c>
      <c r="B337" s="35"/>
      <c r="C337" s="112">
        <v>45916</v>
      </c>
      <c r="D337" s="44">
        <v>0.33680555555555558</v>
      </c>
      <c r="E337" s="46">
        <f t="shared" si="55"/>
        <v>45916.336805555555</v>
      </c>
      <c r="F337" s="114">
        <v>45911.5</v>
      </c>
      <c r="G337" s="65"/>
      <c r="H337" s="25" t="s">
        <v>1798</v>
      </c>
      <c r="I337" s="57" t="s">
        <v>126</v>
      </c>
      <c r="J337" s="18" t="s">
        <v>33</v>
      </c>
      <c r="K337" s="25" t="s">
        <v>43</v>
      </c>
      <c r="L337" s="3" t="s">
        <v>1799</v>
      </c>
      <c r="M337" s="45" t="s">
        <v>1800</v>
      </c>
      <c r="N337" s="49">
        <v>45919</v>
      </c>
      <c r="O337" s="105">
        <v>0.75</v>
      </c>
      <c r="P337" s="106">
        <f>N337+O337</f>
        <v>45919.75</v>
      </c>
      <c r="Q337" s="31">
        <v>45917.666666666664</v>
      </c>
      <c r="R337" s="30"/>
      <c r="S337" s="47" t="str">
        <f t="shared" si="64"/>
        <v>81:55:00</v>
      </c>
      <c r="T337" s="57" t="str">
        <f t="shared" si="65"/>
        <v>148:00:00</v>
      </c>
      <c r="U337" s="25"/>
      <c r="V337" s="25"/>
      <c r="W337" s="25" t="s">
        <v>1801</v>
      </c>
      <c r="X337" s="25"/>
      <c r="Y337" s="25"/>
      <c r="Z337" s="35" t="s">
        <v>1785</v>
      </c>
      <c r="AA337" s="25"/>
      <c r="AB337" s="25"/>
      <c r="AC337" s="3"/>
    </row>
    <row r="338" spans="1:29">
      <c r="A338" s="18" t="s">
        <v>1802</v>
      </c>
      <c r="B338" s="35" t="s">
        <v>1803</v>
      </c>
      <c r="C338" s="112">
        <v>45916</v>
      </c>
      <c r="D338" s="44">
        <v>0.40416666666666667</v>
      </c>
      <c r="E338" s="46">
        <f t="shared" si="55"/>
        <v>45916.404166666667</v>
      </c>
      <c r="F338" s="114">
        <v>45916.392361111109</v>
      </c>
      <c r="G338" s="65">
        <v>45916.652777777781</v>
      </c>
      <c r="H338" s="25" t="s">
        <v>1804</v>
      </c>
      <c r="I338" s="57" t="s">
        <v>57</v>
      </c>
      <c r="J338" s="18" t="s">
        <v>33</v>
      </c>
      <c r="K338" s="25" t="s">
        <v>619</v>
      </c>
      <c r="L338" s="3" t="s">
        <v>1805</v>
      </c>
      <c r="M338" s="76" t="s">
        <v>1806</v>
      </c>
      <c r="N338" s="49">
        <v>45917</v>
      </c>
      <c r="O338" s="61">
        <v>0.39444444444444443</v>
      </c>
      <c r="P338" s="106">
        <f>N338+O338</f>
        <v>45917.394444444442</v>
      </c>
      <c r="Q338" s="31">
        <v>45916.6875</v>
      </c>
      <c r="R338" s="30"/>
      <c r="S338" s="47" t="str">
        <f t="shared" si="64"/>
        <v>23:46:00</v>
      </c>
      <c r="T338" s="57" t="str">
        <f t="shared" si="65"/>
        <v>07:05:00</v>
      </c>
      <c r="U338" s="25"/>
      <c r="V338" s="25"/>
      <c r="W338" s="25" t="s">
        <v>1807</v>
      </c>
      <c r="X338" s="25"/>
      <c r="Y338" s="25" t="s">
        <v>1453</v>
      </c>
      <c r="Z338" s="35" t="s">
        <v>1808</v>
      </c>
      <c r="AA338" s="25"/>
      <c r="AB338" s="25"/>
      <c r="AC338" s="3" t="s">
        <v>345</v>
      </c>
    </row>
    <row r="339" spans="1:29">
      <c r="A339" s="18" t="s">
        <v>1809</v>
      </c>
      <c r="B339" s="35"/>
      <c r="C339" s="112">
        <v>45916</v>
      </c>
      <c r="D339" s="44">
        <v>0.50347222222222221</v>
      </c>
      <c r="E339" s="46">
        <f t="shared" si="55"/>
        <v>45916.503472222219</v>
      </c>
      <c r="F339" s="114">
        <v>45916.479166666664</v>
      </c>
      <c r="G339" s="65"/>
      <c r="H339" s="3" t="s">
        <v>1810</v>
      </c>
      <c r="I339" s="57" t="s">
        <v>126</v>
      </c>
      <c r="J339" s="18" t="s">
        <v>1514</v>
      </c>
      <c r="K339" s="25" t="s">
        <v>1811</v>
      </c>
      <c r="L339" s="3" t="s">
        <v>1812</v>
      </c>
      <c r="M339" s="53" t="s">
        <v>1813</v>
      </c>
      <c r="N339" s="49"/>
      <c r="O339" s="25"/>
      <c r="P339" s="106"/>
      <c r="Q339" s="31"/>
      <c r="R339" s="30"/>
      <c r="S339" s="25"/>
      <c r="T339" s="18"/>
      <c r="U339" s="47">
        <f ca="1">IF(J339="Closed","", TODAY()-C339)</f>
        <v>22</v>
      </c>
      <c r="V339" s="25"/>
      <c r="W339" s="25" t="s">
        <v>1814</v>
      </c>
      <c r="X339" s="25"/>
      <c r="Y339" s="25" t="s">
        <v>30</v>
      </c>
      <c r="Z339" s="35" t="s">
        <v>1815</v>
      </c>
      <c r="AA339" s="25"/>
      <c r="AB339" s="25"/>
      <c r="AC339" s="3"/>
    </row>
    <row r="340" spans="1:29">
      <c r="A340" s="18" t="s">
        <v>1816</v>
      </c>
      <c r="B340" s="35" t="s">
        <v>1817</v>
      </c>
      <c r="C340" s="112">
        <v>45916</v>
      </c>
      <c r="D340" s="44">
        <v>0.61597222222222225</v>
      </c>
      <c r="E340" s="46">
        <f t="shared" si="55"/>
        <v>45916.615972222222</v>
      </c>
      <c r="F340" s="114">
        <v>45916.583333333336</v>
      </c>
      <c r="G340" s="65"/>
      <c r="H340" s="25" t="s">
        <v>1818</v>
      </c>
      <c r="I340" s="57" t="s">
        <v>57</v>
      </c>
      <c r="J340" s="18" t="s">
        <v>33</v>
      </c>
      <c r="K340" s="25" t="s">
        <v>1652</v>
      </c>
      <c r="L340" s="3" t="s">
        <v>1819</v>
      </c>
      <c r="M340" s="76" t="s">
        <v>1820</v>
      </c>
      <c r="N340" s="49">
        <v>45917</v>
      </c>
      <c r="O340" s="61">
        <v>0.35416666666666669</v>
      </c>
      <c r="P340" s="106">
        <f>N340+O340</f>
        <v>45917.354166666664</v>
      </c>
      <c r="Q340" s="31">
        <v>45916.619444444441</v>
      </c>
      <c r="R340" s="30"/>
      <c r="S340" s="25" t="str">
        <f t="shared" ref="S340:S348" si="66">TEXT(P340-E340,"[hh]:mm:ss")</f>
        <v>17:43:00</v>
      </c>
      <c r="T340" s="57" t="str">
        <f t="shared" ref="T340:T348" si="67">TEXT(IF(OR(F340="", Q340=""), "", Q340 - F340), "[hh]:mm:ss")</f>
        <v>00:52:00</v>
      </c>
      <c r="U340" s="25"/>
      <c r="V340" s="25"/>
      <c r="W340" s="25" t="s">
        <v>1821</v>
      </c>
      <c r="X340" s="25"/>
      <c r="Y340" s="25"/>
      <c r="Z340" s="35" t="s">
        <v>1822</v>
      </c>
      <c r="AA340" s="25"/>
      <c r="AB340" s="25"/>
      <c r="AC340" s="3" t="s">
        <v>345</v>
      </c>
    </row>
    <row r="341" spans="1:29">
      <c r="A341" s="18" t="s">
        <v>1823</v>
      </c>
      <c r="B341" s="1" t="s">
        <v>1824</v>
      </c>
      <c r="C341" s="112">
        <v>45916</v>
      </c>
      <c r="D341" s="44">
        <v>0.75555555555555554</v>
      </c>
      <c r="E341" s="46">
        <f t="shared" si="55"/>
        <v>45916.755555555559</v>
      </c>
      <c r="F341" s="114">
        <v>45916.75</v>
      </c>
      <c r="G341" s="65"/>
      <c r="H341" s="25" t="s">
        <v>1825</v>
      </c>
      <c r="I341" s="57" t="s">
        <v>42</v>
      </c>
      <c r="J341" s="18" t="s">
        <v>33</v>
      </c>
      <c r="K341" s="25" t="s">
        <v>43</v>
      </c>
      <c r="L341" s="3" t="s">
        <v>1826</v>
      </c>
      <c r="M341" s="45" t="s">
        <v>1827</v>
      </c>
      <c r="N341" s="49">
        <v>45916</v>
      </c>
      <c r="O341" s="61">
        <v>0.77777777777777779</v>
      </c>
      <c r="P341" s="106">
        <f>N341+O341</f>
        <v>45916.777777777781</v>
      </c>
      <c r="Q341" s="31">
        <v>45916.760416666664</v>
      </c>
      <c r="R341" s="30"/>
      <c r="S341" s="25" t="str">
        <f t="shared" si="66"/>
        <v>00:32:00</v>
      </c>
      <c r="T341" s="57" t="str">
        <f t="shared" si="67"/>
        <v>00:15:00</v>
      </c>
      <c r="U341" s="25"/>
      <c r="V341" s="25"/>
      <c r="W341" s="25" t="s">
        <v>1215</v>
      </c>
      <c r="X341" s="25" t="s">
        <v>479</v>
      </c>
      <c r="Y341" s="25" t="s">
        <v>1828</v>
      </c>
      <c r="Z341" s="35" t="s">
        <v>1627</v>
      </c>
      <c r="AA341" s="25"/>
      <c r="AB341" s="25"/>
      <c r="AC341" s="3"/>
    </row>
    <row r="342" spans="1:29">
      <c r="A342" s="18" t="s">
        <v>1829</v>
      </c>
      <c r="B342" s="3"/>
      <c r="C342" s="43">
        <v>45917</v>
      </c>
      <c r="D342" s="59">
        <v>0.51041666666666663</v>
      </c>
      <c r="E342" s="46">
        <f t="shared" si="55"/>
        <v>45917.510416666664</v>
      </c>
      <c r="F342" s="114">
        <v>45916.583333333336</v>
      </c>
      <c r="G342" s="65"/>
      <c r="H342" s="25" t="s">
        <v>1830</v>
      </c>
      <c r="I342" s="57" t="s">
        <v>57</v>
      </c>
      <c r="J342" s="18" t="s">
        <v>33</v>
      </c>
      <c r="K342" s="4" t="s">
        <v>1831</v>
      </c>
      <c r="L342" s="3" t="s">
        <v>1832</v>
      </c>
      <c r="M342" s="53" t="s">
        <v>1833</v>
      </c>
      <c r="N342" s="49">
        <v>45918</v>
      </c>
      <c r="O342" s="105">
        <v>0.71875</v>
      </c>
      <c r="P342" s="106">
        <f>N342+O342</f>
        <v>45918.71875</v>
      </c>
      <c r="Q342" s="31">
        <v>45918.443055555559</v>
      </c>
      <c r="R342" s="30"/>
      <c r="S342" s="25" t="str">
        <f t="shared" si="66"/>
        <v>29:00:00</v>
      </c>
      <c r="T342" s="57" t="str">
        <f t="shared" si="67"/>
        <v>44:38:00</v>
      </c>
      <c r="U342" s="25"/>
      <c r="V342" s="25"/>
      <c r="W342" s="25" t="s">
        <v>37</v>
      </c>
      <c r="X342" s="25"/>
      <c r="Y342" s="35" t="s">
        <v>1828</v>
      </c>
      <c r="Z342" s="25" t="s">
        <v>1701</v>
      </c>
      <c r="AA342" s="25"/>
      <c r="AB342" s="25"/>
      <c r="AC342" s="3"/>
    </row>
    <row r="343" spans="1:29">
      <c r="A343" s="18" t="s">
        <v>1834</v>
      </c>
      <c r="B343" s="3"/>
      <c r="C343" s="112">
        <v>45917</v>
      </c>
      <c r="D343" s="59">
        <v>0.73472222222222228</v>
      </c>
      <c r="E343" s="46">
        <f t="shared" si="55"/>
        <v>45917.734722222223</v>
      </c>
      <c r="F343" s="114">
        <v>45917.730555555558</v>
      </c>
      <c r="G343" s="65"/>
      <c r="H343" s="25" t="s">
        <v>1835</v>
      </c>
      <c r="I343" s="18" t="s">
        <v>42</v>
      </c>
      <c r="J343" s="18" t="s">
        <v>33</v>
      </c>
      <c r="K343" s="25" t="s">
        <v>43</v>
      </c>
      <c r="L343" s="45" t="s">
        <v>1836</v>
      </c>
      <c r="M343" s="45" t="s">
        <v>1837</v>
      </c>
      <c r="N343" s="49">
        <v>45917</v>
      </c>
      <c r="O343" s="61">
        <v>0.73541666666666672</v>
      </c>
      <c r="P343" s="106">
        <f>N343+O343</f>
        <v>45917.73541666667</v>
      </c>
      <c r="Q343" s="30">
        <v>45917.73541666667</v>
      </c>
      <c r="R343" s="30"/>
      <c r="S343" s="35" t="str">
        <f t="shared" si="66"/>
        <v>00:01:00</v>
      </c>
      <c r="T343" s="57" t="str">
        <f t="shared" si="67"/>
        <v>00:07:00</v>
      </c>
      <c r="U343" s="25"/>
      <c r="V343" s="25"/>
      <c r="W343" s="25" t="s">
        <v>37</v>
      </c>
      <c r="X343" s="25"/>
      <c r="Y343" s="25"/>
      <c r="Z343" s="25" t="s">
        <v>1701</v>
      </c>
      <c r="AA343" s="25"/>
      <c r="AB343" s="25"/>
      <c r="AC343" s="3" t="s">
        <v>345</v>
      </c>
    </row>
    <row r="344" spans="1:29">
      <c r="A344" s="18" t="s">
        <v>1838</v>
      </c>
      <c r="B344" s="3" t="s">
        <v>1839</v>
      </c>
      <c r="C344" s="112">
        <v>45918</v>
      </c>
      <c r="D344" s="44">
        <v>0.36458333333333331</v>
      </c>
      <c r="E344" s="46">
        <f t="shared" si="55"/>
        <v>45918.364583333336</v>
      </c>
      <c r="F344" s="114">
        <v>45918.340277777781</v>
      </c>
      <c r="G344" s="65"/>
      <c r="H344" s="25" t="s">
        <v>1840</v>
      </c>
      <c r="I344" s="18" t="s">
        <v>126</v>
      </c>
      <c r="J344" s="57" t="s">
        <v>33</v>
      </c>
      <c r="K344" s="25" t="s">
        <v>43</v>
      </c>
      <c r="L344" s="3" t="s">
        <v>1841</v>
      </c>
      <c r="M344" s="45" t="s">
        <v>1842</v>
      </c>
      <c r="N344" s="49">
        <v>45919</v>
      </c>
      <c r="O344" s="61">
        <v>0.51388888888888884</v>
      </c>
      <c r="P344" s="117">
        <v>45919.513888888891</v>
      </c>
      <c r="Q344" s="31">
        <v>45918.488888888889</v>
      </c>
      <c r="R344" s="30"/>
      <c r="S344" s="35" t="str">
        <f t="shared" si="66"/>
        <v>27:35:00</v>
      </c>
      <c r="T344" s="57" t="str">
        <f t="shared" si="67"/>
        <v>03:34:00</v>
      </c>
      <c r="U344" s="25"/>
      <c r="V344" s="25"/>
      <c r="W344" s="25" t="s">
        <v>575</v>
      </c>
      <c r="X344" s="25"/>
      <c r="Y344" s="25"/>
      <c r="Z344" s="25" t="s">
        <v>84</v>
      </c>
      <c r="AA344" s="25"/>
      <c r="AB344" s="25"/>
      <c r="AC344" s="3"/>
    </row>
    <row r="345" spans="1:29">
      <c r="A345" s="18" t="s">
        <v>1843</v>
      </c>
      <c r="B345" s="3"/>
      <c r="C345" s="112">
        <v>45918</v>
      </c>
      <c r="D345" s="44">
        <v>0.83472222222222225</v>
      </c>
      <c r="E345" s="46">
        <f t="shared" si="55"/>
        <v>45918.834722222222</v>
      </c>
      <c r="F345" s="114">
        <v>45918.840277777781</v>
      </c>
      <c r="G345" s="65"/>
      <c r="H345" s="25" t="s">
        <v>1844</v>
      </c>
      <c r="I345" s="18" t="s">
        <v>126</v>
      </c>
      <c r="J345" s="18" t="s">
        <v>33</v>
      </c>
      <c r="K345" s="25" t="s">
        <v>34</v>
      </c>
      <c r="L345" s="3" t="s">
        <v>1845</v>
      </c>
      <c r="M345" s="53" t="s">
        <v>1846</v>
      </c>
      <c r="N345" s="49">
        <v>45919</v>
      </c>
      <c r="O345" s="105">
        <v>0.51388888888888884</v>
      </c>
      <c r="P345" s="122">
        <v>45919.513888888891</v>
      </c>
      <c r="Q345" s="31">
        <v>45918.84097222222</v>
      </c>
      <c r="R345" s="30"/>
      <c r="S345" s="35" t="str">
        <f t="shared" si="66"/>
        <v>16:18:00</v>
      </c>
      <c r="T345" s="57" t="str">
        <f t="shared" si="67"/>
        <v>00:01:00</v>
      </c>
      <c r="U345" s="25"/>
      <c r="V345" s="25"/>
      <c r="W345" s="25" t="s">
        <v>37</v>
      </c>
      <c r="X345" s="25"/>
      <c r="Y345" s="25"/>
      <c r="Z345" s="25" t="s">
        <v>1399</v>
      </c>
      <c r="AA345" s="25"/>
      <c r="AB345" s="25"/>
      <c r="AC345" s="3"/>
    </row>
    <row r="346" spans="1:29">
      <c r="A346" s="18" t="s">
        <v>1847</v>
      </c>
      <c r="B346" s="3" t="s">
        <v>1848</v>
      </c>
      <c r="C346" s="112">
        <v>45918</v>
      </c>
      <c r="D346" s="44">
        <v>0.90972222222222221</v>
      </c>
      <c r="E346" s="46">
        <f t="shared" si="55"/>
        <v>45918.909722222219</v>
      </c>
      <c r="F346" s="114">
        <v>45918.895833333336</v>
      </c>
      <c r="G346" s="65"/>
      <c r="H346" s="25" t="s">
        <v>1849</v>
      </c>
      <c r="I346" s="57" t="s">
        <v>57</v>
      </c>
      <c r="J346" s="18" t="s">
        <v>33</v>
      </c>
      <c r="K346" s="25" t="s">
        <v>43</v>
      </c>
      <c r="L346" s="3" t="s">
        <v>1850</v>
      </c>
      <c r="M346" s="45" t="s">
        <v>1851</v>
      </c>
      <c r="N346" s="49">
        <v>45918</v>
      </c>
      <c r="O346" s="105">
        <v>0.96527777777777779</v>
      </c>
      <c r="P346" s="106">
        <f>N346+O346</f>
        <v>45918.965277777781</v>
      </c>
      <c r="Q346" s="30">
        <v>45918.943749999999</v>
      </c>
      <c r="R346" s="30"/>
      <c r="S346" s="35" t="str">
        <f t="shared" si="66"/>
        <v>01:20:00</v>
      </c>
      <c r="T346" s="57" t="str">
        <f t="shared" si="67"/>
        <v>01:09:00</v>
      </c>
      <c r="U346" s="25"/>
      <c r="V346" s="25"/>
      <c r="W346" s="25" t="s">
        <v>355</v>
      </c>
      <c r="X346" s="25"/>
      <c r="Y346" s="25"/>
      <c r="Z346" s="25" t="s">
        <v>84</v>
      </c>
      <c r="AA346" s="25"/>
      <c r="AB346" s="25"/>
      <c r="AC346" s="3"/>
    </row>
    <row r="347" spans="1:29">
      <c r="A347" s="18" t="s">
        <v>1852</v>
      </c>
      <c r="B347" s="3"/>
      <c r="C347" s="112">
        <v>45919</v>
      </c>
      <c r="D347" s="44">
        <v>0.23472222222222222</v>
      </c>
      <c r="E347" s="46">
        <f t="shared" si="55"/>
        <v>45919.234722222223</v>
      </c>
      <c r="F347" s="114">
        <v>45919.013888888891</v>
      </c>
      <c r="G347" s="65"/>
      <c r="H347" s="25" t="s">
        <v>1853</v>
      </c>
      <c r="I347" s="57" t="s">
        <v>57</v>
      </c>
      <c r="J347" s="18" t="s">
        <v>33</v>
      </c>
      <c r="K347" s="25" t="s">
        <v>415</v>
      </c>
      <c r="L347" s="3" t="s">
        <v>1854</v>
      </c>
      <c r="M347" s="53" t="s">
        <v>1855</v>
      </c>
      <c r="N347" s="49">
        <v>45922</v>
      </c>
      <c r="O347" s="105">
        <v>0.41666666666666669</v>
      </c>
      <c r="P347" s="122">
        <v>45922.416666666664</v>
      </c>
      <c r="Q347" s="116">
        <v>45920.8125</v>
      </c>
      <c r="R347" s="30"/>
      <c r="S347" s="35" t="str">
        <f t="shared" si="66"/>
        <v>76:22:00</v>
      </c>
      <c r="T347" s="57" t="str">
        <f>TEXT(IF(OR(F347="", Q347=""), "", Q347 - F347), "[hh]:mm:ss")</f>
        <v>43:10:00</v>
      </c>
      <c r="U347" s="47"/>
      <c r="V347" s="25"/>
      <c r="W347" s="25" t="s">
        <v>1856</v>
      </c>
      <c r="X347" s="25"/>
      <c r="Y347" s="35" t="s">
        <v>1828</v>
      </c>
      <c r="Z347" s="25" t="s">
        <v>1270</v>
      </c>
      <c r="AA347" s="25"/>
      <c r="AB347" s="25"/>
      <c r="AC347" s="3" t="s">
        <v>345</v>
      </c>
    </row>
    <row r="348" spans="1:29">
      <c r="A348" s="18" t="s">
        <v>1857</v>
      </c>
      <c r="B348" s="3" t="s">
        <v>1858</v>
      </c>
      <c r="C348" s="112">
        <v>45919</v>
      </c>
      <c r="D348" s="44">
        <v>0.29444444444444445</v>
      </c>
      <c r="E348" s="46">
        <f t="shared" si="55"/>
        <v>45919.294444444444</v>
      </c>
      <c r="F348" s="114">
        <v>45919.166666666664</v>
      </c>
      <c r="G348" s="65"/>
      <c r="H348" s="25" t="s">
        <v>1859</v>
      </c>
      <c r="I348" s="18" t="s">
        <v>57</v>
      </c>
      <c r="J348" s="18" t="s">
        <v>595</v>
      </c>
      <c r="K348" s="25" t="s">
        <v>43</v>
      </c>
      <c r="L348" s="3" t="s">
        <v>1860</v>
      </c>
      <c r="M348" s="123" t="s">
        <v>1861</v>
      </c>
      <c r="N348" s="49">
        <v>45926</v>
      </c>
      <c r="O348" s="105">
        <v>0.5625</v>
      </c>
      <c r="P348" s="106">
        <f>N348+O348</f>
        <v>45926.5625</v>
      </c>
      <c r="Q348" s="106">
        <v>45926.5625</v>
      </c>
      <c r="R348" s="30"/>
      <c r="S348" s="35" t="str">
        <f t="shared" si="66"/>
        <v>174:26:00</v>
      </c>
      <c r="T348" s="57" t="str">
        <f t="shared" si="67"/>
        <v>177:30:00</v>
      </c>
      <c r="U348" s="47"/>
      <c r="V348" s="25"/>
      <c r="W348" s="25" t="s">
        <v>1862</v>
      </c>
      <c r="X348" s="25" t="s">
        <v>1863</v>
      </c>
      <c r="Y348" s="25" t="s">
        <v>1828</v>
      </c>
      <c r="Z348" s="25" t="s">
        <v>1701</v>
      </c>
      <c r="AA348" s="25"/>
      <c r="AB348" s="25"/>
      <c r="AC348" s="3"/>
    </row>
    <row r="349" spans="1:29">
      <c r="A349" s="124" t="s">
        <v>1864</v>
      </c>
      <c r="B349" s="3"/>
      <c r="C349" s="125">
        <v>45919</v>
      </c>
      <c r="D349" s="126">
        <v>0.38541666666666669</v>
      </c>
      <c r="E349" s="46">
        <f t="shared" ref="E349:E364" si="68">C349+D349</f>
        <v>45919.385416666664</v>
      </c>
      <c r="F349" s="114">
        <v>45916.583333333336</v>
      </c>
      <c r="G349" s="127"/>
      <c r="H349" s="2" t="s">
        <v>1865</v>
      </c>
      <c r="I349" s="18" t="s">
        <v>126</v>
      </c>
      <c r="J349" s="18" t="s">
        <v>1514</v>
      </c>
      <c r="K349" s="128" t="s">
        <v>1866</v>
      </c>
      <c r="L349" s="129" t="s">
        <v>1867</v>
      </c>
      <c r="M349" s="5" t="s">
        <v>1868</v>
      </c>
      <c r="N349" s="130"/>
      <c r="O349" s="128"/>
      <c r="P349" s="25"/>
      <c r="Q349" s="31"/>
      <c r="R349" s="131"/>
      <c r="S349" s="25"/>
      <c r="T349" s="132"/>
      <c r="U349" s="133">
        <f ca="1">IF(J349="Closed","", TODAY()-C349)</f>
        <v>19</v>
      </c>
      <c r="V349" s="128"/>
      <c r="W349" s="128" t="s">
        <v>37</v>
      </c>
      <c r="X349" s="128"/>
      <c r="Y349" s="128"/>
      <c r="Z349" s="128" t="s">
        <v>1148</v>
      </c>
      <c r="AA349" s="128"/>
      <c r="AB349" s="128"/>
      <c r="AC349" s="3"/>
    </row>
    <row r="350" spans="1:29">
      <c r="A350" s="124" t="s">
        <v>1869</v>
      </c>
      <c r="B350" s="3"/>
      <c r="C350" s="134">
        <v>45919</v>
      </c>
      <c r="D350" s="126">
        <v>0.84027777777777779</v>
      </c>
      <c r="E350" s="46">
        <f t="shared" si="68"/>
        <v>45919.840277777781</v>
      </c>
      <c r="F350" s="135">
        <v>45919.833333333336</v>
      </c>
      <c r="G350" s="127"/>
      <c r="H350" s="128" t="s">
        <v>1870</v>
      </c>
      <c r="I350" s="136" t="s">
        <v>126</v>
      </c>
      <c r="J350" s="136" t="s">
        <v>33</v>
      </c>
      <c r="K350" s="128" t="s">
        <v>415</v>
      </c>
      <c r="L350" s="137" t="s">
        <v>1871</v>
      </c>
      <c r="M350" s="5" t="s">
        <v>1872</v>
      </c>
      <c r="N350" s="49">
        <v>45920</v>
      </c>
      <c r="O350" s="105">
        <v>0.49375000000000002</v>
      </c>
      <c r="P350" s="106">
        <f t="shared" ref="P350:P355" si="69">N350+O350</f>
        <v>45920.493750000001</v>
      </c>
      <c r="Q350" s="131">
        <v>45919.875</v>
      </c>
      <c r="R350" s="131"/>
      <c r="S350" s="35" t="str">
        <f t="shared" ref="S350:S365" si="70">TEXT(P350-E350,"[hh]:mm:ss")</f>
        <v>15:41:00</v>
      </c>
      <c r="T350" s="57" t="str">
        <f t="shared" ref="T350:T362" si="71">TEXT(IF(OR(F350="", Q350=""), "", Q350 - F350), "[hh]:mm:ss")</f>
        <v>01:00:00</v>
      </c>
      <c r="U350" s="25"/>
      <c r="V350" s="128"/>
      <c r="W350" s="128" t="s">
        <v>1873</v>
      </c>
      <c r="X350" s="128"/>
      <c r="Y350" s="25" t="s">
        <v>1165</v>
      </c>
      <c r="Z350" s="128" t="s">
        <v>1439</v>
      </c>
      <c r="AA350" s="128"/>
      <c r="AB350" s="128"/>
      <c r="AC350" s="3"/>
    </row>
    <row r="351" spans="1:29">
      <c r="A351" s="138" t="s">
        <v>1874</v>
      </c>
      <c r="B351" s="2" t="s">
        <v>1875</v>
      </c>
      <c r="C351" s="134">
        <v>45921</v>
      </c>
      <c r="D351" s="44">
        <v>0.30902777777777779</v>
      </c>
      <c r="E351" s="46">
        <f t="shared" si="68"/>
        <v>45921.309027777781</v>
      </c>
      <c r="F351" s="113">
        <v>45919.25</v>
      </c>
      <c r="G351" s="65"/>
      <c r="H351" s="25" t="s">
        <v>1876</v>
      </c>
      <c r="I351" s="18" t="s">
        <v>57</v>
      </c>
      <c r="J351" s="18" t="s">
        <v>33</v>
      </c>
      <c r="K351" s="25" t="s">
        <v>415</v>
      </c>
      <c r="L351" s="3" t="s">
        <v>1877</v>
      </c>
      <c r="M351" s="53" t="s">
        <v>1878</v>
      </c>
      <c r="N351" s="60">
        <v>45922</v>
      </c>
      <c r="O351" s="61">
        <v>0.41666666666666669</v>
      </c>
      <c r="P351" s="106">
        <f t="shared" si="69"/>
        <v>45922.416666666664</v>
      </c>
      <c r="Q351" s="139">
        <v>45921.686111111114</v>
      </c>
      <c r="R351" s="30"/>
      <c r="S351" s="35" t="str">
        <f t="shared" si="70"/>
        <v>26:35:00</v>
      </c>
      <c r="T351" s="57" t="str">
        <f t="shared" si="71"/>
        <v>58:28:00</v>
      </c>
      <c r="U351" s="47"/>
      <c r="V351" s="25"/>
      <c r="W351" s="25" t="s">
        <v>1879</v>
      </c>
      <c r="X351" s="25"/>
      <c r="Y351" s="25" t="s">
        <v>1828</v>
      </c>
      <c r="Z351" s="25" t="s">
        <v>1880</v>
      </c>
      <c r="AA351" s="25"/>
      <c r="AB351" s="25"/>
      <c r="AC351" s="3" t="s">
        <v>345</v>
      </c>
    </row>
    <row r="352" spans="1:29">
      <c r="A352" s="138" t="s">
        <v>1881</v>
      </c>
      <c r="B352" s="3" t="s">
        <v>1882</v>
      </c>
      <c r="C352" s="134">
        <v>45921</v>
      </c>
      <c r="D352" s="44">
        <v>0.65694444444444444</v>
      </c>
      <c r="E352" s="46">
        <f t="shared" si="68"/>
        <v>45921.656944444447</v>
      </c>
      <c r="F352" s="113">
        <v>45921.5</v>
      </c>
      <c r="G352" s="65"/>
      <c r="H352" s="25" t="s">
        <v>1883</v>
      </c>
      <c r="I352" s="18" t="s">
        <v>126</v>
      </c>
      <c r="J352" s="18" t="s">
        <v>33</v>
      </c>
      <c r="K352" s="25" t="s">
        <v>58</v>
      </c>
      <c r="L352" s="25" t="s">
        <v>1884</v>
      </c>
      <c r="M352" s="76" t="s">
        <v>1885</v>
      </c>
      <c r="N352" s="49">
        <v>45922</v>
      </c>
      <c r="O352" s="105">
        <v>0.39583333333333331</v>
      </c>
      <c r="P352" s="106">
        <f t="shared" si="69"/>
        <v>45922.395833333336</v>
      </c>
      <c r="Q352" s="31">
        <v>45921.68472222222</v>
      </c>
      <c r="R352" s="30"/>
      <c r="S352" s="35" t="str">
        <f t="shared" si="70"/>
        <v>17:44:00</v>
      </c>
      <c r="T352" s="57" t="str">
        <f t="shared" si="71"/>
        <v>04:26:00</v>
      </c>
      <c r="U352" s="47"/>
      <c r="V352" s="25"/>
      <c r="W352" s="25" t="s">
        <v>1886</v>
      </c>
      <c r="X352" s="25"/>
      <c r="Y352" s="25"/>
      <c r="Z352" s="25" t="s">
        <v>1815</v>
      </c>
      <c r="AA352" s="25"/>
      <c r="AB352" s="25"/>
      <c r="AC352" s="3" t="s">
        <v>345</v>
      </c>
    </row>
    <row r="353" spans="1:29">
      <c r="A353" s="138" t="s">
        <v>1887</v>
      </c>
      <c r="B353" s="3" t="s">
        <v>1888</v>
      </c>
      <c r="C353" s="134">
        <v>45922</v>
      </c>
      <c r="D353" s="44">
        <v>0.64513888888888893</v>
      </c>
      <c r="E353" s="46">
        <f t="shared" si="68"/>
        <v>45922.645138888889</v>
      </c>
      <c r="F353" s="113">
        <v>45922.536111111112</v>
      </c>
      <c r="G353" s="65"/>
      <c r="H353" s="25" t="s">
        <v>1889</v>
      </c>
      <c r="I353" s="18" t="s">
        <v>57</v>
      </c>
      <c r="J353" s="18" t="s">
        <v>33</v>
      </c>
      <c r="K353" s="25" t="s">
        <v>1890</v>
      </c>
      <c r="L353" s="3" t="s">
        <v>1891</v>
      </c>
      <c r="M353" s="115" t="s">
        <v>1892</v>
      </c>
      <c r="N353" s="49">
        <v>45923</v>
      </c>
      <c r="O353" s="105">
        <v>0.54166666666666663</v>
      </c>
      <c r="P353" s="106">
        <f t="shared" si="69"/>
        <v>45923.541666666664</v>
      </c>
      <c r="Q353" s="31">
        <v>45922.751388888886</v>
      </c>
      <c r="R353" s="30"/>
      <c r="S353" s="35" t="str">
        <f t="shared" si="70"/>
        <v>21:31:00</v>
      </c>
      <c r="T353" s="57" t="str">
        <f t="shared" si="71"/>
        <v>05:10:00</v>
      </c>
      <c r="U353" s="25"/>
      <c r="V353" s="25"/>
      <c r="W353" s="25" t="s">
        <v>1893</v>
      </c>
      <c r="X353" s="25"/>
      <c r="Y353" s="25"/>
      <c r="Z353" s="25" t="s">
        <v>1314</v>
      </c>
      <c r="AA353" s="25"/>
      <c r="AB353" s="25"/>
      <c r="AC353" s="3"/>
    </row>
    <row r="354" spans="1:29">
      <c r="A354" s="138" t="s">
        <v>1894</v>
      </c>
      <c r="B354" s="3" t="s">
        <v>1895</v>
      </c>
      <c r="C354" s="134">
        <v>45922</v>
      </c>
      <c r="D354" s="44">
        <v>0.7104166666666667</v>
      </c>
      <c r="E354" s="46">
        <f t="shared" si="68"/>
        <v>45922.710416666669</v>
      </c>
      <c r="F354" s="113">
        <v>45922.629166666666</v>
      </c>
      <c r="G354" s="65"/>
      <c r="H354" s="128" t="s">
        <v>1896</v>
      </c>
      <c r="I354" s="18" t="s">
        <v>57</v>
      </c>
      <c r="J354" s="18" t="s">
        <v>33</v>
      </c>
      <c r="K354" s="25" t="s">
        <v>75</v>
      </c>
      <c r="L354" s="3" t="s">
        <v>1897</v>
      </c>
      <c r="M354" s="140" t="s">
        <v>1898</v>
      </c>
      <c r="N354" s="49">
        <v>45923</v>
      </c>
      <c r="O354" s="105">
        <v>0.4201388888888889</v>
      </c>
      <c r="P354" s="106">
        <f t="shared" si="69"/>
        <v>45923.420138888891</v>
      </c>
      <c r="Q354" s="31">
        <v>45922.753472222219</v>
      </c>
      <c r="R354" s="30"/>
      <c r="S354" s="35" t="str">
        <f t="shared" si="70"/>
        <v>17:02:00</v>
      </c>
      <c r="T354" s="57" t="str">
        <f t="shared" si="71"/>
        <v>02:59:00</v>
      </c>
      <c r="U354" s="25"/>
      <c r="V354" s="25"/>
      <c r="W354" s="25" t="s">
        <v>1899</v>
      </c>
      <c r="X354" s="25"/>
      <c r="Y354" s="25"/>
      <c r="Z354" s="25" t="s">
        <v>616</v>
      </c>
      <c r="AA354" s="25"/>
      <c r="AB354" s="25"/>
      <c r="AC354" s="3"/>
    </row>
    <row r="355" spans="1:29">
      <c r="A355" s="18" t="s">
        <v>1900</v>
      </c>
      <c r="B355" s="3"/>
      <c r="C355" s="43">
        <v>45922</v>
      </c>
      <c r="D355" s="44">
        <v>0.78888888888888886</v>
      </c>
      <c r="E355" s="46">
        <f t="shared" si="68"/>
        <v>45922.788888888892</v>
      </c>
      <c r="F355" s="113">
        <v>45818.25</v>
      </c>
      <c r="G355" s="65"/>
      <c r="H355" s="141" t="s">
        <v>1901</v>
      </c>
      <c r="I355" s="18" t="s">
        <v>126</v>
      </c>
      <c r="J355" s="18" t="s">
        <v>410</v>
      </c>
      <c r="K355" s="25" t="s">
        <v>34</v>
      </c>
      <c r="L355" s="142" t="s">
        <v>1902</v>
      </c>
      <c r="M355" s="110" t="s">
        <v>1903</v>
      </c>
      <c r="N355" s="49">
        <v>45924</v>
      </c>
      <c r="O355" s="105">
        <v>0.59652777777777777</v>
      </c>
      <c r="P355" s="106">
        <f t="shared" si="69"/>
        <v>45924.59652777778</v>
      </c>
      <c r="Q355" s="31"/>
      <c r="R355" s="30"/>
      <c r="S355" s="35" t="str">
        <f t="shared" si="70"/>
        <v>43:23:00</v>
      </c>
      <c r="T355" s="57" t="str">
        <f t="shared" si="71"/>
        <v/>
      </c>
      <c r="U355" s="25"/>
      <c r="V355" s="25"/>
      <c r="W355" s="25" t="s">
        <v>37</v>
      </c>
      <c r="X355" s="25"/>
      <c r="Y355" s="25"/>
      <c r="Z355" s="25" t="s">
        <v>39</v>
      </c>
      <c r="AA355" s="25"/>
      <c r="AB355" s="25"/>
      <c r="AC355" s="3"/>
    </row>
    <row r="356" spans="1:29">
      <c r="A356" s="143" t="s">
        <v>1904</v>
      </c>
      <c r="B356" s="4" t="s">
        <v>1905</v>
      </c>
      <c r="C356" s="144">
        <v>45923</v>
      </c>
      <c r="D356" s="59">
        <v>0.57638888888888884</v>
      </c>
      <c r="E356" s="46">
        <f t="shared" si="68"/>
        <v>45923.576388888891</v>
      </c>
      <c r="F356" s="114">
        <v>45916.524305555555</v>
      </c>
      <c r="G356" s="145"/>
      <c r="H356" s="115" t="s">
        <v>1906</v>
      </c>
      <c r="I356" s="57" t="s">
        <v>57</v>
      </c>
      <c r="J356" s="57" t="s">
        <v>1514</v>
      </c>
      <c r="K356" s="35" t="s">
        <v>1907</v>
      </c>
      <c r="L356" s="146" t="s">
        <v>1908</v>
      </c>
      <c r="M356" s="76" t="s">
        <v>1909</v>
      </c>
      <c r="N356" s="49"/>
      <c r="O356" s="25"/>
      <c r="P356" s="25"/>
      <c r="Q356" s="31"/>
      <c r="R356" s="30"/>
      <c r="S356" s="35"/>
      <c r="T356" s="57" t="str">
        <f t="shared" si="71"/>
        <v/>
      </c>
      <c r="U356" s="25"/>
      <c r="V356" s="25"/>
      <c r="W356" s="25" t="s">
        <v>1910</v>
      </c>
      <c r="X356" s="25"/>
      <c r="Y356" s="25"/>
      <c r="Z356" s="25" t="s">
        <v>1911</v>
      </c>
      <c r="AA356" s="25"/>
      <c r="AB356" s="25"/>
      <c r="AC356" s="3" t="s">
        <v>339</v>
      </c>
    </row>
    <row r="357" spans="1:29">
      <c r="A357" s="136" t="s">
        <v>1912</v>
      </c>
      <c r="B357" s="5" t="s">
        <v>1913</v>
      </c>
      <c r="C357" s="147">
        <v>45923</v>
      </c>
      <c r="D357" s="148">
        <v>0.58611111111111114</v>
      </c>
      <c r="E357" s="46">
        <f t="shared" si="68"/>
        <v>45923.586111111108</v>
      </c>
      <c r="F357" s="135">
        <v>45923.569444444445</v>
      </c>
      <c r="G357" s="149"/>
      <c r="H357" s="5" t="s">
        <v>1914</v>
      </c>
      <c r="I357" s="136" t="s">
        <v>57</v>
      </c>
      <c r="J357" s="57" t="s">
        <v>33</v>
      </c>
      <c r="K357" s="150" t="s">
        <v>34</v>
      </c>
      <c r="L357" s="151" t="s">
        <v>1915</v>
      </c>
      <c r="M357" s="45" t="s">
        <v>1916</v>
      </c>
      <c r="N357" s="130">
        <v>45924</v>
      </c>
      <c r="O357" s="152">
        <v>0.38194444444444442</v>
      </c>
      <c r="P357" s="106">
        <f>N357+O357</f>
        <v>45924.381944444445</v>
      </c>
      <c r="Q357" s="139">
        <v>45923.611111111109</v>
      </c>
      <c r="R357" s="131"/>
      <c r="S357" s="35" t="str">
        <f t="shared" si="70"/>
        <v>19:06:00</v>
      </c>
      <c r="T357" s="57" t="str">
        <f t="shared" si="71"/>
        <v>01:00:00</v>
      </c>
      <c r="U357" s="128"/>
      <c r="V357" s="128"/>
      <c r="W357" s="128" t="s">
        <v>430</v>
      </c>
      <c r="X357" s="128"/>
      <c r="Y357" s="128"/>
      <c r="Z357" s="128" t="s">
        <v>39</v>
      </c>
      <c r="AA357" s="128"/>
      <c r="AB357" s="128"/>
      <c r="AC357" s="137" t="s">
        <v>345</v>
      </c>
    </row>
    <row r="358" spans="1:29">
      <c r="A358" s="138" t="s">
        <v>1917</v>
      </c>
      <c r="B358" s="3"/>
      <c r="C358" s="134">
        <v>45923</v>
      </c>
      <c r="D358" s="153">
        <v>0.74652777777777779</v>
      </c>
      <c r="E358" s="46">
        <f t="shared" si="68"/>
        <v>45923.746527777781</v>
      </c>
      <c r="F358" s="113">
        <v>45915.333333333336</v>
      </c>
      <c r="G358" s="154"/>
      <c r="H358" s="25" t="s">
        <v>1918</v>
      </c>
      <c r="I358" s="18" t="s">
        <v>126</v>
      </c>
      <c r="J358" s="18" t="s">
        <v>33</v>
      </c>
      <c r="K358" s="25" t="s">
        <v>43</v>
      </c>
      <c r="L358" s="119" t="s">
        <v>1919</v>
      </c>
      <c r="M358" s="45" t="s">
        <v>1920</v>
      </c>
      <c r="N358" s="49">
        <v>45924</v>
      </c>
      <c r="O358" s="105">
        <v>0.59027777777777779</v>
      </c>
      <c r="P358" s="106">
        <f>N358+O358</f>
        <v>45924.590277777781</v>
      </c>
      <c r="Q358" s="31">
        <v>45923.824305555558</v>
      </c>
      <c r="R358" s="31"/>
      <c r="S358" s="35" t="str">
        <f t="shared" si="70"/>
        <v>20:15:00</v>
      </c>
      <c r="T358" s="57" t="str">
        <f>TEXT(IF(OR(F358="", Q358=""), "", Q358 - F358), "[hh]:mm:ss")</f>
        <v>203:47:00</v>
      </c>
      <c r="U358" s="25"/>
      <c r="V358" s="25"/>
      <c r="W358" s="25" t="s">
        <v>37</v>
      </c>
      <c r="X358" s="25"/>
      <c r="Y358" s="25"/>
      <c r="Z358" s="25" t="s">
        <v>84</v>
      </c>
      <c r="AA358" s="25"/>
      <c r="AB358" s="25"/>
      <c r="AC358" s="3"/>
    </row>
    <row r="359" spans="1:29">
      <c r="A359" s="155" t="s">
        <v>1921</v>
      </c>
      <c r="B359" s="137" t="s">
        <v>1922</v>
      </c>
      <c r="C359" s="156">
        <v>45925</v>
      </c>
      <c r="D359" s="157">
        <v>0.53125</v>
      </c>
      <c r="E359" s="46">
        <f t="shared" si="68"/>
        <v>45925.53125</v>
      </c>
      <c r="F359" s="158">
        <v>45925.455555555556</v>
      </c>
      <c r="G359" s="65"/>
      <c r="H359" s="25" t="s">
        <v>1923</v>
      </c>
      <c r="I359" s="159" t="s">
        <v>126</v>
      </c>
      <c r="J359" s="57" t="s">
        <v>595</v>
      </c>
      <c r="K359" s="128" t="s">
        <v>1890</v>
      </c>
      <c r="L359" s="137" t="s">
        <v>1924</v>
      </c>
      <c r="M359" s="5" t="s">
        <v>1925</v>
      </c>
      <c r="N359" s="130">
        <v>45926</v>
      </c>
      <c r="O359" s="152">
        <v>0.51111111111111107</v>
      </c>
      <c r="P359" s="106">
        <f>N359+O359</f>
        <v>45926.511111111111</v>
      </c>
      <c r="Q359" s="139">
        <v>45925.53402777778</v>
      </c>
      <c r="R359" s="139"/>
      <c r="S359" s="35" t="str">
        <f t="shared" si="70"/>
        <v>23:31:00</v>
      </c>
      <c r="T359" s="57" t="str">
        <f t="shared" si="71"/>
        <v>01:53:00</v>
      </c>
      <c r="U359" s="128"/>
      <c r="V359" s="128"/>
      <c r="W359" s="128" t="s">
        <v>1926</v>
      </c>
      <c r="X359" s="128" t="s">
        <v>1927</v>
      </c>
      <c r="Y359" s="128"/>
      <c r="Z359" s="128" t="s">
        <v>1314</v>
      </c>
      <c r="AA359" s="128"/>
      <c r="AB359" s="128"/>
      <c r="AC359" s="137"/>
    </row>
    <row r="360" spans="1:29">
      <c r="A360" s="155" t="s">
        <v>1928</v>
      </c>
      <c r="B360" s="137" t="s">
        <v>1929</v>
      </c>
      <c r="C360" s="156">
        <v>45925</v>
      </c>
      <c r="D360" s="157">
        <v>0.625</v>
      </c>
      <c r="E360" s="46">
        <f t="shared" si="68"/>
        <v>45925.625</v>
      </c>
      <c r="F360" s="158">
        <v>45925.5</v>
      </c>
      <c r="G360" s="65"/>
      <c r="H360" s="25" t="s">
        <v>1930</v>
      </c>
      <c r="I360" s="159" t="s">
        <v>126</v>
      </c>
      <c r="J360" s="57" t="s">
        <v>1593</v>
      </c>
      <c r="K360" s="128" t="s">
        <v>58</v>
      </c>
      <c r="L360" s="137" t="s">
        <v>1931</v>
      </c>
      <c r="M360" s="5" t="s">
        <v>1932</v>
      </c>
      <c r="N360" s="130"/>
      <c r="O360" s="128"/>
      <c r="P360" s="128"/>
      <c r="Q360" s="139">
        <v>45925.598611111112</v>
      </c>
      <c r="R360" s="139"/>
      <c r="S360" s="35" t="e">
        <f t="shared" si="70"/>
        <v>#VALUE!</v>
      </c>
      <c r="T360" s="57" t="str">
        <f t="shared" si="71"/>
        <v>02:22:00</v>
      </c>
      <c r="U360" s="128"/>
      <c r="V360" s="128"/>
      <c r="W360" s="128" t="s">
        <v>1933</v>
      </c>
      <c r="X360" s="128"/>
      <c r="Y360" s="128"/>
      <c r="Z360" s="128"/>
      <c r="AA360" s="128"/>
      <c r="AB360" s="128"/>
      <c r="AC360" s="137"/>
    </row>
    <row r="361" spans="1:29">
      <c r="A361" s="155" t="s">
        <v>1934</v>
      </c>
      <c r="B361" s="137"/>
      <c r="C361" s="156">
        <v>45925</v>
      </c>
      <c r="D361" s="157">
        <v>0.70833333333333337</v>
      </c>
      <c r="E361" s="46">
        <f t="shared" si="68"/>
        <v>45925.708333333336</v>
      </c>
      <c r="F361" s="160">
        <v>45925.333333333336</v>
      </c>
      <c r="G361" s="65"/>
      <c r="H361" s="25" t="s">
        <v>1935</v>
      </c>
      <c r="I361" s="159" t="s">
        <v>126</v>
      </c>
      <c r="J361" s="57" t="s">
        <v>1514</v>
      </c>
      <c r="K361" s="128" t="s">
        <v>619</v>
      </c>
      <c r="L361" s="137" t="s">
        <v>1936</v>
      </c>
      <c r="M361" t="s">
        <v>1937</v>
      </c>
      <c r="N361" s="130"/>
      <c r="O361" s="128"/>
      <c r="P361" s="128"/>
      <c r="Q361" s="139"/>
      <c r="R361" s="131"/>
      <c r="S361" s="35" t="e">
        <f t="shared" si="70"/>
        <v>#VALUE!</v>
      </c>
      <c r="T361" s="57" t="str">
        <f t="shared" si="71"/>
        <v/>
      </c>
      <c r="U361" s="128"/>
      <c r="V361" s="128" t="s">
        <v>1938</v>
      </c>
      <c r="W361" s="128" t="s">
        <v>1939</v>
      </c>
      <c r="X361" s="128" t="s">
        <v>1927</v>
      </c>
      <c r="Y361" s="128"/>
      <c r="Z361" s="128" t="s">
        <v>1276</v>
      </c>
      <c r="AA361" s="128"/>
      <c r="AB361" s="128"/>
      <c r="AC361" s="137"/>
    </row>
    <row r="362" spans="1:29">
      <c r="A362" s="155" t="s">
        <v>1940</v>
      </c>
      <c r="B362" s="137" t="s">
        <v>1941</v>
      </c>
      <c r="C362" s="156">
        <v>45926</v>
      </c>
      <c r="D362" s="157">
        <v>0.3840277777777778</v>
      </c>
      <c r="E362" s="46">
        <f t="shared" si="68"/>
        <v>45926.384027777778</v>
      </c>
      <c r="F362" s="161">
        <v>45926.375694444447</v>
      </c>
      <c r="G362" s="127"/>
      <c r="H362" s="128" t="s">
        <v>1942</v>
      </c>
      <c r="I362" s="155" t="s">
        <v>42</v>
      </c>
      <c r="J362" s="57" t="s">
        <v>595</v>
      </c>
      <c r="K362" s="128" t="s">
        <v>75</v>
      </c>
      <c r="L362" s="137" t="s">
        <v>1943</v>
      </c>
      <c r="M362" s="5" t="s">
        <v>1944</v>
      </c>
      <c r="N362" s="130">
        <v>45926</v>
      </c>
      <c r="O362" s="152">
        <v>0.54513888888888884</v>
      </c>
      <c r="P362" s="162">
        <v>45926.545138888891</v>
      </c>
      <c r="Q362" s="139">
        <v>45926.404166666667</v>
      </c>
      <c r="R362" s="131"/>
      <c r="S362" s="35" t="str">
        <f t="shared" si="70"/>
        <v>03:52:00</v>
      </c>
      <c r="T362" s="57" t="str">
        <f t="shared" si="71"/>
        <v>00:41:00</v>
      </c>
      <c r="U362" s="128"/>
      <c r="V362" s="128"/>
      <c r="W362" s="128" t="s">
        <v>1945</v>
      </c>
      <c r="X362" s="128"/>
      <c r="Y362" s="128" t="s">
        <v>1828</v>
      </c>
      <c r="Z362" s="128" t="s">
        <v>1701</v>
      </c>
      <c r="AA362" s="128"/>
      <c r="AB362" s="128"/>
      <c r="AC362" s="137"/>
    </row>
    <row r="363" spans="1:29">
      <c r="A363" s="155" t="s">
        <v>1946</v>
      </c>
      <c r="B363" s="137"/>
      <c r="C363" s="156">
        <v>45928</v>
      </c>
      <c r="D363" s="157">
        <v>0.11180555555555556</v>
      </c>
      <c r="E363" s="46">
        <f t="shared" si="68"/>
        <v>45928.111805555556</v>
      </c>
      <c r="F363" s="135">
        <v>45928.09375</v>
      </c>
      <c r="G363" s="127"/>
      <c r="H363" s="128" t="s">
        <v>1947</v>
      </c>
      <c r="I363" s="159" t="s">
        <v>32</v>
      </c>
      <c r="J363" s="57" t="s">
        <v>595</v>
      </c>
      <c r="K363" s="128" t="s">
        <v>58</v>
      </c>
      <c r="L363" s="137" t="s">
        <v>1948</v>
      </c>
      <c r="M363" s="5" t="s">
        <v>1949</v>
      </c>
      <c r="N363" s="130">
        <v>45929</v>
      </c>
      <c r="O363" s="152">
        <v>0.46875</v>
      </c>
      <c r="P363" s="106">
        <f>N363+O363</f>
        <v>45929.46875</v>
      </c>
      <c r="Q363" s="139">
        <v>45928.236111111109</v>
      </c>
      <c r="R363" s="131"/>
      <c r="S363" s="128"/>
      <c r="T363" s="57" t="str">
        <f>TEXT(IF(OR(F363="", Q363=""), "", Q363 - F363), "[hh]:mm:ss")</f>
        <v>03:25:00</v>
      </c>
      <c r="U363" s="128"/>
      <c r="V363" s="128"/>
      <c r="W363" s="128" t="s">
        <v>1567</v>
      </c>
      <c r="X363" s="128"/>
      <c r="Y363" s="128"/>
      <c r="Z363" s="128" t="s">
        <v>1950</v>
      </c>
      <c r="AA363" s="128"/>
      <c r="AB363" s="128"/>
      <c r="AC363" s="137"/>
    </row>
    <row r="364" spans="1:29">
      <c r="A364" s="155" t="s">
        <v>1951</v>
      </c>
      <c r="B364" s="137" t="s">
        <v>1952</v>
      </c>
      <c r="C364" s="156">
        <v>45928</v>
      </c>
      <c r="D364" s="157">
        <v>0.18402777777777779</v>
      </c>
      <c r="E364" s="46">
        <f t="shared" si="68"/>
        <v>45928.184027777781</v>
      </c>
      <c r="F364" s="163">
        <v>45928.034722222219</v>
      </c>
      <c r="G364" s="127"/>
      <c r="H364" s="128" t="s">
        <v>1953</v>
      </c>
      <c r="I364" s="155" t="s">
        <v>57</v>
      </c>
      <c r="J364" s="57" t="s">
        <v>595</v>
      </c>
      <c r="K364" s="128" t="s">
        <v>34</v>
      </c>
      <c r="L364" s="137" t="s">
        <v>1954</v>
      </c>
      <c r="M364" s="164" t="s">
        <v>1955</v>
      </c>
      <c r="N364" s="130">
        <v>45929</v>
      </c>
      <c r="O364" s="152">
        <v>0.41666666666666669</v>
      </c>
      <c r="P364" s="106">
        <f>N364+O364</f>
        <v>45929.416666666664</v>
      </c>
      <c r="Q364" s="139">
        <v>45928.401388888888</v>
      </c>
      <c r="R364" s="139"/>
      <c r="S364" s="35" t="str">
        <f t="shared" si="70"/>
        <v>29:35:00</v>
      </c>
      <c r="T364" s="57" t="str">
        <f>TEXT(IF(OR(F364="", Q364=""), "", Q364 - F364), "[hh]:mm:ss")</f>
        <v>08:48:00</v>
      </c>
      <c r="U364" s="128"/>
      <c r="V364" s="128"/>
      <c r="W364" s="128" t="s">
        <v>1956</v>
      </c>
      <c r="X364" s="128"/>
      <c r="Y364" s="128"/>
      <c r="Z364" s="128" t="s">
        <v>1957</v>
      </c>
      <c r="AA364" s="128"/>
      <c r="AB364" s="128"/>
      <c r="AC364" s="137"/>
    </row>
    <row r="365" spans="1:29" ht="15.75" thickBot="1">
      <c r="A365" s="155" t="s">
        <v>1958</v>
      </c>
      <c r="B365" s="137"/>
      <c r="C365" s="156">
        <v>45929</v>
      </c>
      <c r="D365" s="157">
        <v>0.31597222222222221</v>
      </c>
      <c r="E365" s="46">
        <f>C365+D365</f>
        <v>45929.315972222219</v>
      </c>
      <c r="F365" s="163">
        <v>45929.291666666664</v>
      </c>
      <c r="G365" s="127"/>
      <c r="H365" s="128" t="s">
        <v>1959</v>
      </c>
      <c r="I365" s="155" t="s">
        <v>126</v>
      </c>
      <c r="J365" s="57" t="s">
        <v>1593</v>
      </c>
      <c r="K365" s="128" t="s">
        <v>58</v>
      </c>
      <c r="L365" s="137" t="s">
        <v>1960</v>
      </c>
      <c r="M365" s="5" t="s">
        <v>1961</v>
      </c>
      <c r="N365" s="130"/>
      <c r="O365" s="128"/>
      <c r="P365" s="128"/>
      <c r="Q365" s="139">
        <v>45929.331944444442</v>
      </c>
      <c r="R365" s="131"/>
      <c r="S365" s="35" t="e">
        <f t="shared" si="70"/>
        <v>#VALUE!</v>
      </c>
      <c r="T365" s="155">
        <f>IF(OR(F365="", Q365=""), "", Q365 - F365)</f>
        <v>4.0277777778101154E-2</v>
      </c>
      <c r="U365" s="128"/>
      <c r="V365" s="128"/>
      <c r="W365" s="128" t="s">
        <v>734</v>
      </c>
      <c r="X365" s="128"/>
      <c r="Y365" s="128"/>
      <c r="Z365" s="128" t="s">
        <v>1962</v>
      </c>
      <c r="AA365" s="128"/>
      <c r="AB365" s="128"/>
      <c r="AC365" s="137"/>
    </row>
    <row r="366" spans="1:29">
      <c r="A366" s="155" t="s">
        <v>1963</v>
      </c>
      <c r="B366" s="137" t="s">
        <v>1964</v>
      </c>
      <c r="C366" s="156">
        <v>45929</v>
      </c>
      <c r="D366" s="157">
        <v>0.51388888888888884</v>
      </c>
      <c r="E366" s="163">
        <v>45806.513888888891</v>
      </c>
      <c r="F366" s="165">
        <v>45926.375</v>
      </c>
      <c r="G366" s="127"/>
      <c r="H366" s="128" t="s">
        <v>1965</v>
      </c>
      <c r="I366" s="155" t="s">
        <v>126</v>
      </c>
      <c r="J366" s="155" t="s">
        <v>1514</v>
      </c>
      <c r="K366" s="128" t="s">
        <v>34</v>
      </c>
      <c r="L366" s="137" t="s">
        <v>1966</v>
      </c>
      <c r="M366" s="166" t="s">
        <v>1967</v>
      </c>
      <c r="N366" s="130"/>
      <c r="O366" s="128"/>
      <c r="P366" s="128"/>
      <c r="Q366" s="139"/>
      <c r="R366" s="139"/>
      <c r="S366" s="128"/>
      <c r="T366" s="155"/>
      <c r="U366" s="128"/>
      <c r="V366" s="128"/>
      <c r="W366" s="128" t="s">
        <v>1215</v>
      </c>
      <c r="X366" s="128"/>
      <c r="Y366" s="128"/>
      <c r="Z366" s="128" t="s">
        <v>1968</v>
      </c>
      <c r="AA366" s="128"/>
      <c r="AB366" s="128"/>
      <c r="AC366" s="137"/>
    </row>
  </sheetData>
  <conditionalFormatting sqref="E61 E222:G273 E274:E365 G275:G279 F280:G281 G282 F283:G296 P309:Q309 Q310:Q314 P315:Q315 Q316:Q319 P320:Q320 Q321:Q323 P324:Q325 Q326:Q330 P331:Q332 Q333:Q334 P333:P335 P336:Q356 P358:Q358">
    <cfRule type="cellIs" dxfId="127" priority="22" operator="equal">
      <formula>"30/12/1899 00:00:00"</formula>
    </cfRule>
  </conditionalFormatting>
  <conditionalFormatting sqref="E86">
    <cfRule type="cellIs" dxfId="126" priority="8" operator="equal">
      <formula>"30/12/1899 00:00:00"</formula>
    </cfRule>
  </conditionalFormatting>
  <conditionalFormatting sqref="E108">
    <cfRule type="cellIs" dxfId="125" priority="2" operator="equal">
      <formula>"30/12/1899 00:00:00"</formula>
    </cfRule>
  </conditionalFormatting>
  <conditionalFormatting sqref="E130:E221 F154:G154 F174:G176 F194:G195 F201:G201 F203:G203 F208:G208 F219:G221">
    <cfRule type="cellIs" dxfId="124" priority="39" operator="equal">
      <formula>"30/12/1899 00:00:00"</formula>
    </cfRule>
  </conditionalFormatting>
  <conditionalFormatting sqref="E98:F98">
    <cfRule type="cellIs" dxfId="123" priority="20" operator="equal">
      <formula>"30/12/1899 00:00:00"</formula>
    </cfRule>
  </conditionalFormatting>
  <conditionalFormatting sqref="F274:F279">
    <cfRule type="cellIs" dxfId="122" priority="19" operator="equal">
      <formula>"30/12/1899 00:00:00"</formula>
    </cfRule>
  </conditionalFormatting>
  <conditionalFormatting sqref="F297:F299">
    <cfRule type="cellIs" dxfId="121" priority="14" operator="equal">
      <formula>"30/12/1899 00:00:00"</formula>
    </cfRule>
  </conditionalFormatting>
  <conditionalFormatting sqref="F332">
    <cfRule type="cellIs" dxfId="120" priority="6" operator="equal">
      <formula>"30/12/1899 00:00:00"</formula>
    </cfRule>
  </conditionalFormatting>
  <conditionalFormatting sqref="F182:G182">
    <cfRule type="cellIs" dxfId="119" priority="24" operator="equal">
      <formula>"30/12/1899 00:00:00"</formula>
    </cfRule>
  </conditionalFormatting>
  <conditionalFormatting sqref="F184:G184">
    <cfRule type="notContainsBlanks" dxfId="118" priority="41">
      <formula>LEN(TRIM(L184))&gt;0</formula>
    </cfRule>
  </conditionalFormatting>
  <conditionalFormatting sqref="I1:I366">
    <cfRule type="cellIs" dxfId="117" priority="34" operator="equal">
      <formula>"P4"</formula>
    </cfRule>
    <cfRule type="cellIs" dxfId="116" priority="35" operator="equal">
      <formula>"P3"</formula>
    </cfRule>
  </conditionalFormatting>
  <conditionalFormatting sqref="I2:I366">
    <cfRule type="cellIs" dxfId="115" priority="36" operator="equal">
      <formula>"P1"</formula>
    </cfRule>
    <cfRule type="cellIs" dxfId="114" priority="37" operator="equal">
      <formula>"P2"</formula>
    </cfRule>
  </conditionalFormatting>
  <conditionalFormatting sqref="J1">
    <cfRule type="cellIs" dxfId="113" priority="27" operator="equal">
      <formula>"P4"</formula>
    </cfRule>
    <cfRule type="cellIs" dxfId="112" priority="28" operator="equal">
      <formula>"P3"</formula>
    </cfRule>
  </conditionalFormatting>
  <conditionalFormatting sqref="J2:J356 J357:K358 J359:J366">
    <cfRule type="cellIs" dxfId="111" priority="21" operator="equal">
      <formula>"Closed"</formula>
    </cfRule>
    <cfRule type="cellIs" dxfId="110" priority="29" operator="equal">
      <formula>"Cancelled"</formula>
    </cfRule>
    <cfRule type="cellIs" dxfId="109" priority="30" operator="equal">
      <formula>"Prioritisation Required"</formula>
    </cfRule>
    <cfRule type="cellIs" dxfId="108" priority="31" operator="equal">
      <formula>"In Progress"</formula>
    </cfRule>
    <cfRule type="cellIs" dxfId="107" priority="32" operator="equal">
      <formula>"Being Monitored"</formula>
    </cfRule>
  </conditionalFormatting>
  <conditionalFormatting sqref="J2:J366">
    <cfRule type="expression" dxfId="106" priority="15">
      <formula>AND(UPPER(TRIM($J2))="Resolved",$N2&lt;&gt;"",INT($N2)&lt;=TODAY()-5)</formula>
    </cfRule>
    <cfRule type="cellIs" dxfId="105" priority="33" operator="equal">
      <formula>"Resolved"</formula>
    </cfRule>
  </conditionalFormatting>
  <conditionalFormatting sqref="K357">
    <cfRule type="expression" dxfId="104" priority="42">
      <formula>AND(UPPER(TRIM($K357))="Resolved",$N357&lt;&gt;"",INT($N357)&lt;=TODAY()-5)</formula>
    </cfRule>
    <cfRule type="cellIs" dxfId="103" priority="43" operator="equal">
      <formula>"Resolved"</formula>
    </cfRule>
  </conditionalFormatting>
  <conditionalFormatting sqref="P276:P283">
    <cfRule type="cellIs" dxfId="102" priority="16" operator="equal">
      <formula>"30/12/1899 00:00:00"</formula>
    </cfRule>
  </conditionalFormatting>
  <conditionalFormatting sqref="P285:P299">
    <cfRule type="cellIs" dxfId="101" priority="11" operator="equal">
      <formula>"30/12/1899 00:00:00"</formula>
    </cfRule>
  </conditionalFormatting>
  <conditionalFormatting sqref="P301:P307">
    <cfRule type="cellIs" dxfId="100" priority="13" operator="equal">
      <formula>"30/12/1899 00:00:00"</formula>
    </cfRule>
  </conditionalFormatting>
  <conditionalFormatting sqref="P310:P314">
    <cfRule type="cellIs" dxfId="99" priority="9" operator="equal">
      <formula>"30/12/1899 00:00:00"</formula>
    </cfRule>
  </conditionalFormatting>
  <conditionalFormatting sqref="P316:P319">
    <cfRule type="cellIs" dxfId="98" priority="7" operator="equal">
      <formula>"30/12/1899 00:00:00"</formula>
    </cfRule>
  </conditionalFormatting>
  <conditionalFormatting sqref="P321:P323">
    <cfRule type="cellIs" dxfId="97" priority="5" operator="equal">
      <formula>"30/12/1899 00:00:00"</formula>
    </cfRule>
  </conditionalFormatting>
  <conditionalFormatting sqref="P326:P330">
    <cfRule type="cellIs" dxfId="96" priority="4" operator="equal">
      <formula>"30/12/1899 00:00:00"</formula>
    </cfRule>
  </conditionalFormatting>
  <conditionalFormatting sqref="P357:P359">
    <cfRule type="cellIs" dxfId="95" priority="3" operator="equal">
      <formula>"30/12/1899 00:00:00"</formula>
    </cfRule>
  </conditionalFormatting>
  <conditionalFormatting sqref="P363:P364">
    <cfRule type="cellIs" dxfId="94" priority="1" operator="equal">
      <formula>"30/12/1899 00:00:00"</formula>
    </cfRule>
  </conditionalFormatting>
  <conditionalFormatting sqref="P147:Q147 P156:Q156 P168:Q168 P184:S184 P189:Q189 Q193 P200:Q200 Q204 Q219 Q226:Q228">
    <cfRule type="notContainsBlanks" dxfId="93" priority="23">
      <formula>LEN(TRIM(U147))&gt;0</formula>
    </cfRule>
  </conditionalFormatting>
  <conditionalFormatting sqref="P275:Q275">
    <cfRule type="cellIs" dxfId="92" priority="18" operator="equal">
      <formula>"30/12/1899 00:00:00"</formula>
    </cfRule>
  </conditionalFormatting>
  <conditionalFormatting sqref="Q276:Q277">
    <cfRule type="cellIs" dxfId="91" priority="17" operator="equal">
      <formula>"30/12/1899 00:00:00"</formula>
    </cfRule>
  </conditionalFormatting>
  <conditionalFormatting sqref="Q304:Q305">
    <cfRule type="cellIs" dxfId="90" priority="12" operator="equal">
      <formula>"30/12/1899 00:00:00"</formula>
    </cfRule>
  </conditionalFormatting>
  <conditionalFormatting sqref="R147 R156 R168 R189 R193 R195 R200 R204 R210 R215 R219:R227">
    <cfRule type="notContainsBlanks" dxfId="89" priority="40">
      <formula>LEN(TRIM(V147))&gt;0</formula>
    </cfRule>
  </conditionalFormatting>
  <conditionalFormatting sqref="S147 S156 S168 S189 S200 P284">
    <cfRule type="notContainsBlanks" dxfId="88" priority="26">
      <formula>LEN(TRIM(S147))&gt;0</formula>
    </cfRule>
  </conditionalFormatting>
  <conditionalFormatting sqref="U184 R228:R245 R247:R273 R275:R296">
    <cfRule type="notContainsBlanks" dxfId="87" priority="38">
      <formula>LEN(TRIM(T184))&gt;0</formula>
    </cfRule>
  </conditionalFormatting>
  <conditionalFormatting sqref="AA2:AA273 Y228 Y230:Y232 Y235:Y273 AA275:AA295 Y275:Y296">
    <cfRule type="cellIs" dxfId="86" priority="25" operator="equal">
      <formula>"Yes"</formula>
    </cfRule>
  </conditionalFormatting>
  <dataValidations count="6">
    <dataValidation type="list" allowBlank="1" sqref="I2:I366" xr:uid="{7F22DCF0-ED8F-4735-B8C8-8F833C76DED9}">
      <formula1>"P4,P1,P2,P3"</formula1>
    </dataValidation>
    <dataValidation type="list" allowBlank="1" sqref="K357:K358 J2:J366" xr:uid="{F5EFC44C-2217-45D4-A533-0A789EC0865F}">
      <formula1>"Closed,Resolved,Prioritisation Required,Being Monitored,In Progress,Cancelled"</formula1>
    </dataValidation>
    <dataValidation allowBlank="1" showDropDown="1" sqref="M2:M243 A2:B273 A275:B296" xr:uid="{540900E7-80ED-48EA-9732-7EF111C00BCA}"/>
    <dataValidation type="custom" allowBlank="1" showDropDown="1" sqref="O275 F338 O2:O85 O87:O243 D2:D366" xr:uid="{A88A85CB-26A0-4387-BA87-02E241D15A67}">
      <formula1>OR(TIMEVALUE(TEXT(D2, "hh:mm:ss"))=D2, AND(ISNUMBER(D2), LEFT(CELL("format", D2))="D"))</formula1>
    </dataValidation>
    <dataValidation allowBlank="1" showInputMessage="1" showErrorMessage="1" sqref="F184:G184 P184" xr:uid="{1ABCA183-296B-4B7E-9736-54EBCAFA2281}"/>
    <dataValidation type="custom" allowBlank="1" showDropDown="1" sqref="R185:R227 R2:R158 R160:R183 R184:S184 Q99:Q228 F2:G183 Q240 Q2:Q97 P257:Q257 Q258 P185:P256 F185:G273 P258:P273 C2:C273 P275:Q277 N275:N276 P278:P283 Q336:Q348 G275:G296 C275:C297 F280:F297 E304:F304 P306:P307 F306:F308 P301:P304 P305:Q305 P285:P299 Q304 F332 N2:N243 Q309:Q334 F347:F348 P309:P348 E305:E365 P109:P183 Q358 Q356 P356:P359 P349:Q355 P2:P107 E2:E303 P363:P364" xr:uid="{E1D729B8-C377-4A9A-B368-1E48D83E482D}">
      <formula1>OR(NOT(ISERROR(DATEVALUE(C2))), AND(ISNUMBER(C2), LEFT(CELL("format", C2))="D"))</formula1>
    </dataValidation>
  </dataValidations>
  <hyperlinks>
    <hyperlink ref="H91" r:id="rId1" xr:uid="{9E7B2BF3-D226-419F-9FB4-1EF2D13C1D0D}"/>
    <hyperlink ref="L91" r:id="rId2" display="Potential impact to the testing activities for website Go Live.  marksandspencer.com is accessible on other devices like Chromebook etc" xr:uid="{2447C565-8DF7-4B95-8B4C-EBC800141B97}"/>
    <hyperlink ref="L101" r:id="rId3" xr:uid="{D6B3EF9C-E142-4873-8238-63C247B60A66}"/>
    <hyperlink ref="Y110" r:id="rId4" xr:uid="{4A6819ED-380B-4F75-860B-F9A0A83C7492}"/>
    <hyperlink ref="Y111" r:id="rId5" xr:uid="{5BE13011-BECF-46BE-AF40-4932295992B5}"/>
    <hyperlink ref="Y113" r:id="rId6" xr:uid="{3F61892F-7CF2-4F10-93FB-2070A8C54CF4}"/>
    <hyperlink ref="Y115" r:id="rId7" display="MIM Bridge 1 " xr:uid="{90BC0F99-4E5F-4A57-A0C6-06AD2D9267A0}"/>
    <hyperlink ref="Y117" r:id="rId8" display="MIM Bridge 1 " xr:uid="{AF7CCD42-AA45-49E1-83E6-2B28178D9971}"/>
    <hyperlink ref="Y118" r:id="rId9" display="MIM Bridge 1 " xr:uid="{53C7FE33-55E7-4A75-8735-7C1F3CFA3335}"/>
    <hyperlink ref="Y119" r:id="rId10" xr:uid="{B580827C-3FA0-4A86-9127-24FDD1B4643C}"/>
    <hyperlink ref="H123" r:id="rId11" xr:uid="{3980CEE9-E6DD-4DA0-BB2D-C1F2243DD8D1}"/>
    <hyperlink ref="Y129" r:id="rId12" xr:uid="{76F5013C-8EEC-49A4-912F-1EE276FDD1CF}"/>
    <hyperlink ref="Y130" r:id="rId13" xr:uid="{B96D6EA8-E2F3-4A9B-92FC-D07514E3AD9E}"/>
    <hyperlink ref="Y139" r:id="rId14" xr:uid="{6EFA0F8A-DB41-4711-B061-A81BEC5849D7}"/>
    <hyperlink ref="Y142" r:id="rId15" xr:uid="{5802C0A9-EF41-45FC-8EFB-395C35D52F41}"/>
    <hyperlink ref="Y143" r:id="rId16" xr:uid="{BB7BE03C-1E4A-45AC-B5EE-6A7F14C51AE4}"/>
    <hyperlink ref="Y144" r:id="rId17" xr:uid="{37062475-D971-4AD9-8958-83972ACA72E4}"/>
    <hyperlink ref="Y145" r:id="rId18" xr:uid="{B76EB992-18FB-47D2-8AD0-8399C67C69FB}"/>
    <hyperlink ref="Y148" r:id="rId19" xr:uid="{8279BDEA-5B66-4462-9424-10287A29CE95}"/>
    <hyperlink ref="Y153" r:id="rId20" display=" https://meet.google.com/pui-uofy-fys" xr:uid="{EF86FDBE-8192-4288-BEA0-9B39801106B2}"/>
    <hyperlink ref="Y155" r:id="rId21" xr:uid="{DA1EFA62-4137-4A26-9B00-1F1E3149072B}"/>
    <hyperlink ref="Y157" r:id="rId22" xr:uid="{DFCA3306-3287-47C4-9E8C-4B99597FF73F}"/>
    <hyperlink ref="Y158" r:id="rId23" xr:uid="{927E1E7E-0C42-47A7-8675-D1735D7A1FD7}"/>
    <hyperlink ref="Y159" r:id="rId24" xr:uid="{7E265EC1-A257-44E0-B389-DDB4B582C5EB}"/>
    <hyperlink ref="Y160" r:id="rId25" xr:uid="{D30AFEC3-3A03-415E-9FA5-B8AD6AD8219C}"/>
    <hyperlink ref="Y166" r:id="rId26" xr:uid="{801BB262-C3BB-408C-B3B1-6259E050D51A}"/>
    <hyperlink ref="Y173" r:id="rId27" xr:uid="{73C27F77-FDE2-4660-BD51-5C193750C453}"/>
    <hyperlink ref="Y176" r:id="rId28" xr:uid="{E0643974-7DA7-4F64-9DC3-1B6D2CFFFA7F}"/>
    <hyperlink ref="Y177" r:id="rId29" xr:uid="{7F4C6346-C81F-4A77-AB44-34128BB4BF3C}"/>
    <hyperlink ref="Y183" r:id="rId30" xr:uid="{220A45FC-BCA7-41EE-8E05-441FC4FAA2A8}"/>
    <hyperlink ref="Y188" r:id="rId31" xr:uid="{AB3AC34A-A728-4027-B4B3-F17BEDB0BEC0}"/>
    <hyperlink ref="Y190" r:id="rId32" xr:uid="{7B77F8A1-C823-4796-8032-D3323B323A67}"/>
    <hyperlink ref="Y191" r:id="rId33" xr:uid="{58BFCE83-7054-4546-95CE-0BBE6FFF0CDE}"/>
    <hyperlink ref="Y192" r:id="rId34" xr:uid="{D391B959-3F19-41EB-B251-9D9EE47DE88E}"/>
    <hyperlink ref="Y193" r:id="rId35" xr:uid="{BE0AAD82-F7E3-4BFB-8B7A-6467F69D2478}"/>
    <hyperlink ref="Y194" r:id="rId36" display="https://meet.google.com/pui-uofy-fys_x000a_" xr:uid="{33518D5E-80F4-499E-A45D-F2151E226B15}"/>
    <hyperlink ref="Y196" r:id="rId37" xr:uid="{90D0AB36-A067-4037-AB75-8F25EA8B84E7}"/>
    <hyperlink ref="Y211" r:id="rId38" xr:uid="{B4482462-E81B-46CE-9221-28857E41DEB8}"/>
    <hyperlink ref="Y212" r:id="rId39" xr:uid="{0129ED2F-C252-4621-8C45-D2E9E177BA8B}"/>
    <hyperlink ref="AB217" r:id="rId40" display="https://mnscorp.sharepoint.com/:p:/r/sites/TechRecoveryDAChangeMgtServiceTransition/Shared%20Documents/ITSM/PIR/Post%20Incident%20Review%20-%20INC216%20-%20Latency%20in%20processing%20pack%20order%20messages%20between%20CD%20WMS%20and%20WCS/RCA%20review%20-%20INC216%20-%20Latency%20in%20processing%20pack%20order%20messages%20between%20CD%20WMS%20and%20WCS.pptx?d=wcec7b799e69b4f1d9c4584e22dc81c01&amp;csf=1&amp;web=1&amp;e=ToLnBu" xr:uid="{C874D628-253D-400E-805B-07A4F5D92A53}"/>
    <hyperlink ref="AB221" r:id="rId41" display="https://mnscorp.sharepoint.com/:p:/r/sites/TechRecoveryDAChangeMgtServiceTransition/Shared%20Documents/ITSM/PIR/Post%20Incident%20Review%20-%20INC220%20-%20KiSoft%20WMS%20application%20inaccessible%20at%20FH%26B%20Bradford%20DC/RCA%20Review%20-%20INC220%20-%20KiSoft%20WMS%20is%20inaccessible%20at%20FH%26B%20Bradford%20DC.pptx?d=wfe3618490a254a7cb995d61ce36ebd63&amp;csf=1&amp;web=1&amp;e=d5dwEE" xr:uid="{06059694-A7B2-4248-9F55-D0BC17671E82}"/>
    <hyperlink ref="AB239" r:id="rId42" display="../../../../../:f:/r/sites/TechRecoveryDAChangeMgtServiceTransition/Shared Documents/ITSM/PIR/Post Incident Review - INC238 - Sales data not flowing to CSSM for BP stores?csf=1&amp;web=1&amp;e=BOF4im" xr:uid="{AED2825A-9042-4963-AE76-23694741A067}"/>
    <hyperlink ref="AB229" r:id="rId43" display="../../../../../:f:/r/sites/TechRecoveryDAChangeMgtServiceTransition/Shared Documents/ITSM/PIR/Post Incident Review - INC228 - Outlet DC (Peterborough) are unable to access JDA Dispatcher WMS application?csf=1&amp;web=1&amp;e=Ag3rQS" xr:uid="{1F2E6CD4-9794-461C-88DA-40D8A34BB1F8}"/>
  </hyperlinks>
  <pageMargins left="0.7" right="0.7" top="0.75" bottom="0.75" header="0.3" footer="0.3"/>
  <legacyDrawing r:id="rId44"/>
  <tableParts count="1">
    <tablePart r:id="rId4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98A9C-C4D1-4493-B8AA-E6DBD03A49FC}">
  <dimension ref="A1:U192"/>
  <sheetViews>
    <sheetView tabSelected="1" workbookViewId="0">
      <pane xSplit="6" ySplit="1" topLeftCell="H2" activePane="bottomRight" state="frozenSplit"/>
      <selection pane="bottomRight" activeCell="A2" sqref="A2"/>
      <selection pane="bottomLeft" activeCell="A2" sqref="A2"/>
      <selection pane="topRight" activeCell="G1" sqref="G1"/>
    </sheetView>
  </sheetViews>
  <sheetFormatPr defaultRowHeight="15"/>
  <cols>
    <col min="1" max="1" width="11.5703125" customWidth="1"/>
    <col min="2" max="2" width="17" customWidth="1"/>
    <col min="5" max="5" width="11.85546875" customWidth="1"/>
    <col min="6" max="6" width="6.42578125" bestFit="1" customWidth="1"/>
    <col min="7" max="7" width="18.28515625" bestFit="1" customWidth="1"/>
    <col min="11" max="11" width="13.5703125" customWidth="1"/>
    <col min="12" max="12" width="19.7109375" customWidth="1"/>
    <col min="17" max="17" width="11" customWidth="1"/>
  </cols>
  <sheetData>
    <row r="1" spans="1:21" ht="67.5">
      <c r="A1" s="186" t="s">
        <v>0</v>
      </c>
      <c r="B1" s="186" t="s">
        <v>1</v>
      </c>
      <c r="C1" s="186" t="s">
        <v>2</v>
      </c>
      <c r="D1" s="186" t="s">
        <v>3</v>
      </c>
      <c r="E1" s="186" t="s">
        <v>7</v>
      </c>
      <c r="F1" s="186" t="s">
        <v>8</v>
      </c>
      <c r="G1" s="186" t="s">
        <v>9</v>
      </c>
      <c r="H1" s="186" t="s">
        <v>10</v>
      </c>
      <c r="I1" s="186" t="s">
        <v>1969</v>
      </c>
      <c r="J1" s="186" t="s">
        <v>11</v>
      </c>
      <c r="K1" s="186" t="s">
        <v>12</v>
      </c>
      <c r="L1" s="186" t="s">
        <v>15</v>
      </c>
      <c r="M1" s="186" t="s">
        <v>22</v>
      </c>
      <c r="N1" s="186" t="s">
        <v>23</v>
      </c>
      <c r="O1" s="186" t="s">
        <v>25</v>
      </c>
      <c r="P1" s="186" t="s">
        <v>28</v>
      </c>
      <c r="Q1" s="186" t="s">
        <v>1970</v>
      </c>
      <c r="R1" s="186" t="s">
        <v>1971</v>
      </c>
      <c r="S1" s="186" t="s">
        <v>1972</v>
      </c>
      <c r="T1" s="186" t="s">
        <v>1973</v>
      </c>
      <c r="U1" s="186" t="s">
        <v>1974</v>
      </c>
    </row>
    <row r="2" spans="1:21">
      <c r="A2" s="18" t="s">
        <v>40</v>
      </c>
      <c r="B2" s="19"/>
      <c r="C2" s="20">
        <v>45786</v>
      </c>
      <c r="D2" s="21">
        <v>45786</v>
      </c>
      <c r="E2" s="24" t="s">
        <v>41</v>
      </c>
      <c r="F2" s="32" t="s">
        <v>42</v>
      </c>
      <c r="G2" s="18" t="s">
        <v>33</v>
      </c>
      <c r="H2" s="25" t="s">
        <v>43</v>
      </c>
      <c r="I2" s="25" t="s">
        <v>43</v>
      </c>
      <c r="J2" s="26" t="s">
        <v>44</v>
      </c>
      <c r="K2" s="27" t="s">
        <v>45</v>
      </c>
      <c r="L2" s="30">
        <v>45788</v>
      </c>
      <c r="M2" s="25" t="s">
        <v>37</v>
      </c>
      <c r="N2" s="25"/>
      <c r="O2" s="25" t="s">
        <v>46</v>
      </c>
      <c r="P2" s="25"/>
      <c r="Q2" s="115" t="e">
        <v>#N/A</v>
      </c>
      <c r="R2" s="115" t="e">
        <v>#N/A</v>
      </c>
      <c r="S2" s="115" t="e">
        <v>#N/A</v>
      </c>
      <c r="T2" s="115" t="e">
        <v>#N/A</v>
      </c>
      <c r="U2" s="115" t="e">
        <v>#N/A</v>
      </c>
    </row>
    <row r="3" spans="1:21">
      <c r="A3" s="18" t="s">
        <v>55</v>
      </c>
      <c r="B3" s="19"/>
      <c r="C3" s="20">
        <v>45783</v>
      </c>
      <c r="D3" s="21">
        <v>45783</v>
      </c>
      <c r="E3" s="24" t="s">
        <v>56</v>
      </c>
      <c r="F3" s="32" t="s">
        <v>57</v>
      </c>
      <c r="G3" s="18" t="s">
        <v>33</v>
      </c>
      <c r="H3" s="25" t="s">
        <v>58</v>
      </c>
      <c r="I3" s="25" t="s">
        <v>58</v>
      </c>
      <c r="J3" s="26" t="s">
        <v>59</v>
      </c>
      <c r="K3" s="27" t="s">
        <v>60</v>
      </c>
      <c r="L3" s="30">
        <v>45804</v>
      </c>
      <c r="M3" s="25" t="s">
        <v>61</v>
      </c>
      <c r="N3" s="25"/>
      <c r="O3" s="25" t="s">
        <v>62</v>
      </c>
      <c r="P3" s="25"/>
      <c r="Q3" s="115" t="e">
        <v>#N/A</v>
      </c>
      <c r="R3" s="115" t="e">
        <v>#N/A</v>
      </c>
      <c r="S3" s="115" t="e">
        <v>#N/A</v>
      </c>
      <c r="T3" s="115" t="e">
        <v>#N/A</v>
      </c>
      <c r="U3" s="115" t="e">
        <v>#N/A</v>
      </c>
    </row>
    <row r="4" spans="1:21">
      <c r="A4" s="18" t="s">
        <v>79</v>
      </c>
      <c r="B4" s="19"/>
      <c r="C4" s="20">
        <v>45786</v>
      </c>
      <c r="D4" s="21">
        <v>45786</v>
      </c>
      <c r="E4" s="24" t="s">
        <v>80</v>
      </c>
      <c r="F4" s="32" t="s">
        <v>57</v>
      </c>
      <c r="G4" s="18" t="s">
        <v>33</v>
      </c>
      <c r="H4" s="25" t="s">
        <v>43</v>
      </c>
      <c r="I4" s="25" t="s">
        <v>43</v>
      </c>
      <c r="J4" s="26" t="s">
        <v>81</v>
      </c>
      <c r="K4" s="27" t="s">
        <v>82</v>
      </c>
      <c r="L4" s="30">
        <v>45789</v>
      </c>
      <c r="M4" s="25" t="s">
        <v>37</v>
      </c>
      <c r="N4" s="25" t="s">
        <v>83</v>
      </c>
      <c r="O4" s="25" t="s">
        <v>84</v>
      </c>
      <c r="P4" s="25"/>
      <c r="Q4" s="115" t="e">
        <v>#N/A</v>
      </c>
      <c r="R4" s="115" t="e">
        <v>#N/A</v>
      </c>
      <c r="S4" s="115" t="e">
        <v>#N/A</v>
      </c>
      <c r="T4" s="115" t="e">
        <v>#N/A</v>
      </c>
      <c r="U4" s="115" t="e">
        <v>#N/A</v>
      </c>
    </row>
    <row r="5" spans="1:21">
      <c r="A5" s="18" t="s">
        <v>99</v>
      </c>
      <c r="B5" s="19"/>
      <c r="C5" s="20">
        <v>45787</v>
      </c>
      <c r="D5" s="21">
        <v>45787</v>
      </c>
      <c r="E5" s="24" t="s">
        <v>100</v>
      </c>
      <c r="F5" s="32" t="s">
        <v>42</v>
      </c>
      <c r="G5" s="18" t="s">
        <v>33</v>
      </c>
      <c r="H5" s="25" t="s">
        <v>43</v>
      </c>
      <c r="I5" s="25" t="s">
        <v>43</v>
      </c>
      <c r="J5" s="26" t="s">
        <v>101</v>
      </c>
      <c r="K5" s="27" t="s">
        <v>102</v>
      </c>
      <c r="L5" s="30">
        <v>45792</v>
      </c>
      <c r="M5" s="25" t="s">
        <v>37</v>
      </c>
      <c r="N5" s="25"/>
      <c r="O5" s="25" t="s">
        <v>84</v>
      </c>
      <c r="P5" s="25"/>
      <c r="Q5" s="115" t="e">
        <v>#N/A</v>
      </c>
      <c r="R5" s="115" t="e">
        <v>#N/A</v>
      </c>
      <c r="S5" s="115" t="e">
        <v>#N/A</v>
      </c>
      <c r="T5" s="115" t="e">
        <v>#N/A</v>
      </c>
      <c r="U5" s="115" t="e">
        <v>#N/A</v>
      </c>
    </row>
    <row r="6" spans="1:21">
      <c r="A6" s="18" t="s">
        <v>103</v>
      </c>
      <c r="B6" s="19"/>
      <c r="C6" s="20">
        <v>45787</v>
      </c>
      <c r="D6" s="21">
        <v>45787</v>
      </c>
      <c r="E6" s="24" t="s">
        <v>104</v>
      </c>
      <c r="F6" s="18" t="s">
        <v>57</v>
      </c>
      <c r="G6" s="18" t="s">
        <v>33</v>
      </c>
      <c r="H6" s="25" t="s">
        <v>43</v>
      </c>
      <c r="I6" s="25" t="s">
        <v>43</v>
      </c>
      <c r="J6" s="26" t="s">
        <v>105</v>
      </c>
      <c r="K6" s="27" t="s">
        <v>106</v>
      </c>
      <c r="L6" s="30">
        <v>45792</v>
      </c>
      <c r="M6" s="25" t="s">
        <v>37</v>
      </c>
      <c r="N6" s="25"/>
      <c r="O6" s="25" t="s">
        <v>107</v>
      </c>
      <c r="P6" s="25"/>
      <c r="Q6" s="115" t="e">
        <v>#N/A</v>
      </c>
      <c r="R6" s="115" t="e">
        <v>#N/A</v>
      </c>
      <c r="S6" s="115" t="e">
        <v>#N/A</v>
      </c>
      <c r="T6" s="115" t="e">
        <v>#N/A</v>
      </c>
      <c r="U6" s="115" t="e">
        <v>#N/A</v>
      </c>
    </row>
    <row r="7" spans="1:21">
      <c r="A7" s="18" t="s">
        <v>108</v>
      </c>
      <c r="B7" s="19"/>
      <c r="C7" s="20">
        <v>45788</v>
      </c>
      <c r="D7" s="21">
        <v>45788</v>
      </c>
      <c r="E7" s="24" t="s">
        <v>109</v>
      </c>
      <c r="F7" s="18" t="s">
        <v>42</v>
      </c>
      <c r="G7" s="18" t="s">
        <v>33</v>
      </c>
      <c r="H7" s="25" t="s">
        <v>75</v>
      </c>
      <c r="I7" s="25" t="s">
        <v>75</v>
      </c>
      <c r="J7" s="26" t="s">
        <v>110</v>
      </c>
      <c r="K7" s="27" t="s">
        <v>111</v>
      </c>
      <c r="L7" s="30">
        <v>45789</v>
      </c>
      <c r="M7" s="25" t="s">
        <v>37</v>
      </c>
      <c r="N7" s="25" t="s">
        <v>112</v>
      </c>
      <c r="O7" s="25" t="s">
        <v>78</v>
      </c>
      <c r="P7" s="25"/>
      <c r="Q7" s="115" t="e">
        <v>#N/A</v>
      </c>
      <c r="R7" s="115" t="e">
        <v>#N/A</v>
      </c>
      <c r="S7" s="115" t="e">
        <v>#N/A</v>
      </c>
      <c r="T7" s="115" t="e">
        <v>#N/A</v>
      </c>
      <c r="U7" s="115" t="e">
        <v>#N/A</v>
      </c>
    </row>
    <row r="8" spans="1:21">
      <c r="A8" s="18" t="s">
        <v>113</v>
      </c>
      <c r="B8" s="19"/>
      <c r="C8" s="20">
        <v>45789</v>
      </c>
      <c r="D8" s="21">
        <v>45789</v>
      </c>
      <c r="E8" s="24" t="s">
        <v>114</v>
      </c>
      <c r="F8" s="18" t="s">
        <v>57</v>
      </c>
      <c r="G8" s="18" t="s">
        <v>33</v>
      </c>
      <c r="H8" s="25" t="s">
        <v>43</v>
      </c>
      <c r="I8" s="25" t="s">
        <v>43</v>
      </c>
      <c r="J8" s="26" t="s">
        <v>115</v>
      </c>
      <c r="K8" s="27" t="s">
        <v>116</v>
      </c>
      <c r="L8" s="30">
        <v>45789</v>
      </c>
      <c r="M8" s="25" t="s">
        <v>37</v>
      </c>
      <c r="N8" s="25" t="s">
        <v>112</v>
      </c>
      <c r="O8" s="25" t="s">
        <v>46</v>
      </c>
      <c r="P8" s="25"/>
      <c r="Q8" s="115" t="e">
        <v>#N/A</v>
      </c>
      <c r="R8" s="115" t="e">
        <v>#N/A</v>
      </c>
      <c r="S8" s="115" t="e">
        <v>#N/A</v>
      </c>
      <c r="T8" s="115" t="e">
        <v>#N/A</v>
      </c>
      <c r="U8" s="115" t="e">
        <v>#N/A</v>
      </c>
    </row>
    <row r="9" spans="1:21">
      <c r="A9" s="18" t="s">
        <v>117</v>
      </c>
      <c r="B9" s="19"/>
      <c r="C9" s="20">
        <v>45789</v>
      </c>
      <c r="D9" s="21">
        <v>45789</v>
      </c>
      <c r="E9" s="24" t="s">
        <v>118</v>
      </c>
      <c r="F9" s="18" t="s">
        <v>57</v>
      </c>
      <c r="G9" s="18" t="s">
        <v>33</v>
      </c>
      <c r="H9" s="25" t="s">
        <v>58</v>
      </c>
      <c r="I9" s="25" t="s">
        <v>58</v>
      </c>
      <c r="J9" s="26" t="s">
        <v>119</v>
      </c>
      <c r="K9" s="27" t="s">
        <v>120</v>
      </c>
      <c r="L9" s="30">
        <v>45791</v>
      </c>
      <c r="M9" s="25" t="s">
        <v>121</v>
      </c>
      <c r="N9" s="25" t="s">
        <v>122</v>
      </c>
      <c r="O9" s="25" t="s">
        <v>123</v>
      </c>
      <c r="P9" s="25"/>
      <c r="Q9" s="115" t="e">
        <v>#N/A</v>
      </c>
      <c r="R9" s="115" t="e">
        <v>#N/A</v>
      </c>
      <c r="S9" s="115" t="e">
        <v>#N/A</v>
      </c>
      <c r="T9" s="115" t="e">
        <v>#N/A</v>
      </c>
      <c r="U9" s="115" t="e">
        <v>#N/A</v>
      </c>
    </row>
    <row r="10" spans="1:21">
      <c r="A10" s="18" t="s">
        <v>131</v>
      </c>
      <c r="B10" s="19"/>
      <c r="C10" s="20">
        <v>45790</v>
      </c>
      <c r="D10" s="21">
        <v>45790</v>
      </c>
      <c r="E10" s="24" t="s">
        <v>132</v>
      </c>
      <c r="F10" s="18" t="s">
        <v>57</v>
      </c>
      <c r="G10" s="18" t="s">
        <v>33</v>
      </c>
      <c r="H10" s="25" t="s">
        <v>75</v>
      </c>
      <c r="I10" s="25" t="s">
        <v>75</v>
      </c>
      <c r="J10" s="26" t="s">
        <v>133</v>
      </c>
      <c r="K10" s="27" t="s">
        <v>134</v>
      </c>
      <c r="L10" s="30">
        <v>45790</v>
      </c>
      <c r="M10" s="25" t="s">
        <v>136</v>
      </c>
      <c r="N10" s="25"/>
      <c r="O10" s="25" t="s">
        <v>78</v>
      </c>
      <c r="P10" s="25"/>
      <c r="Q10" s="115" t="e">
        <v>#N/A</v>
      </c>
      <c r="R10" s="115" t="e">
        <v>#N/A</v>
      </c>
      <c r="S10" s="115" t="e">
        <v>#N/A</v>
      </c>
      <c r="T10" s="115" t="e">
        <v>#N/A</v>
      </c>
      <c r="U10" s="115" t="e">
        <v>#N/A</v>
      </c>
    </row>
    <row r="11" spans="1:21">
      <c r="A11" s="18" t="s">
        <v>137</v>
      </c>
      <c r="B11" s="19"/>
      <c r="C11" s="20">
        <v>45790</v>
      </c>
      <c r="D11" s="21">
        <v>45790</v>
      </c>
      <c r="E11" s="24" t="s">
        <v>138</v>
      </c>
      <c r="F11" s="18" t="s">
        <v>42</v>
      </c>
      <c r="G11" s="18" t="s">
        <v>33</v>
      </c>
      <c r="H11" s="25" t="s">
        <v>43</v>
      </c>
      <c r="I11" s="25" t="s">
        <v>43</v>
      </c>
      <c r="J11" s="26" t="s">
        <v>139</v>
      </c>
      <c r="K11" s="27" t="s">
        <v>140</v>
      </c>
      <c r="L11" s="30">
        <v>45811</v>
      </c>
      <c r="M11" s="25" t="s">
        <v>37</v>
      </c>
      <c r="N11" s="25"/>
      <c r="O11" s="25" t="s">
        <v>84</v>
      </c>
      <c r="P11" s="25"/>
      <c r="Q11" s="115" t="e">
        <v>#N/A</v>
      </c>
      <c r="R11" s="115" t="e">
        <v>#N/A</v>
      </c>
      <c r="S11" s="115" t="e">
        <v>#N/A</v>
      </c>
      <c r="T11" s="115" t="e">
        <v>#N/A</v>
      </c>
      <c r="U11" s="115" t="e">
        <v>#N/A</v>
      </c>
    </row>
    <row r="12" spans="1:21">
      <c r="A12" s="18" t="s">
        <v>141</v>
      </c>
      <c r="B12" s="19"/>
      <c r="C12" s="20">
        <v>45790</v>
      </c>
      <c r="D12" s="21">
        <v>45790</v>
      </c>
      <c r="E12" s="24" t="s">
        <v>142</v>
      </c>
      <c r="F12" s="18" t="s">
        <v>57</v>
      </c>
      <c r="G12" s="18" t="s">
        <v>33</v>
      </c>
      <c r="H12" s="25" t="s">
        <v>58</v>
      </c>
      <c r="I12" s="25" t="s">
        <v>58</v>
      </c>
      <c r="J12" s="26" t="s">
        <v>143</v>
      </c>
      <c r="K12" s="27" t="s">
        <v>144</v>
      </c>
      <c r="L12" s="30">
        <v>45790</v>
      </c>
      <c r="M12" s="25" t="s">
        <v>145</v>
      </c>
      <c r="N12" s="25"/>
      <c r="O12" s="25" t="s">
        <v>146</v>
      </c>
      <c r="P12" s="25"/>
      <c r="Q12" s="115" t="e">
        <v>#N/A</v>
      </c>
      <c r="R12" s="115" t="e">
        <v>#N/A</v>
      </c>
      <c r="S12" s="115" t="e">
        <v>#N/A</v>
      </c>
      <c r="T12" s="115" t="e">
        <v>#N/A</v>
      </c>
      <c r="U12" s="115" t="e">
        <v>#N/A</v>
      </c>
    </row>
    <row r="13" spans="1:21">
      <c r="A13" s="18" t="s">
        <v>147</v>
      </c>
      <c r="B13" s="19"/>
      <c r="C13" s="20">
        <v>45789</v>
      </c>
      <c r="D13" s="21">
        <v>45789</v>
      </c>
      <c r="E13" s="24" t="s">
        <v>148</v>
      </c>
      <c r="F13" s="18" t="s">
        <v>42</v>
      </c>
      <c r="G13" s="18" t="s">
        <v>33</v>
      </c>
      <c r="H13" s="25" t="s">
        <v>43</v>
      </c>
      <c r="I13" s="25" t="s">
        <v>43</v>
      </c>
      <c r="J13" s="26" t="s">
        <v>149</v>
      </c>
      <c r="K13" s="27" t="s">
        <v>150</v>
      </c>
      <c r="L13" s="30">
        <v>45792</v>
      </c>
      <c r="M13" s="25" t="s">
        <v>37</v>
      </c>
      <c r="N13" s="25" t="s">
        <v>112</v>
      </c>
      <c r="O13" s="25" t="s">
        <v>84</v>
      </c>
      <c r="P13" s="25"/>
      <c r="Q13" s="115" t="e">
        <v>#N/A</v>
      </c>
      <c r="R13" s="115" t="e">
        <v>#N/A</v>
      </c>
      <c r="S13" s="115" t="e">
        <v>#N/A</v>
      </c>
      <c r="T13" s="115" t="e">
        <v>#N/A</v>
      </c>
      <c r="U13" s="115" t="e">
        <v>#N/A</v>
      </c>
    </row>
    <row r="14" spans="1:21">
      <c r="A14" s="18" t="s">
        <v>156</v>
      </c>
      <c r="B14" s="19"/>
      <c r="C14" s="20">
        <v>45791</v>
      </c>
      <c r="D14" s="21">
        <v>45791</v>
      </c>
      <c r="E14" s="24" t="s">
        <v>157</v>
      </c>
      <c r="F14" s="18" t="s">
        <v>42</v>
      </c>
      <c r="G14" s="18" t="s">
        <v>33</v>
      </c>
      <c r="H14" s="25" t="s">
        <v>43</v>
      </c>
      <c r="I14" s="25" t="s">
        <v>43</v>
      </c>
      <c r="J14" s="26" t="s">
        <v>158</v>
      </c>
      <c r="K14" s="27" t="s">
        <v>159</v>
      </c>
      <c r="L14" s="30">
        <v>45793</v>
      </c>
      <c r="M14" s="25" t="s">
        <v>37</v>
      </c>
      <c r="N14" s="25" t="s">
        <v>160</v>
      </c>
      <c r="O14" s="25" t="s">
        <v>84</v>
      </c>
      <c r="P14" s="25"/>
      <c r="Q14" s="115" t="e">
        <v>#N/A</v>
      </c>
      <c r="R14" s="115" t="e">
        <v>#N/A</v>
      </c>
      <c r="S14" s="115" t="e">
        <v>#N/A</v>
      </c>
      <c r="T14" s="115" t="e">
        <v>#N/A</v>
      </c>
      <c r="U14" s="115" t="e">
        <v>#N/A</v>
      </c>
    </row>
    <row r="15" spans="1:21">
      <c r="A15" s="18" t="s">
        <v>165</v>
      </c>
      <c r="B15" s="19"/>
      <c r="C15" s="20">
        <v>45792</v>
      </c>
      <c r="D15" s="21">
        <v>45792</v>
      </c>
      <c r="E15" s="24" t="s">
        <v>166</v>
      </c>
      <c r="F15" s="32" t="s">
        <v>42</v>
      </c>
      <c r="G15" s="18" t="s">
        <v>33</v>
      </c>
      <c r="H15" s="25" t="s">
        <v>58</v>
      </c>
      <c r="I15" s="25" t="s">
        <v>58</v>
      </c>
      <c r="J15" s="26" t="s">
        <v>167</v>
      </c>
      <c r="K15" s="27" t="s">
        <v>168</v>
      </c>
      <c r="L15" s="30">
        <v>45792</v>
      </c>
      <c r="M15" s="37" t="s">
        <v>169</v>
      </c>
      <c r="N15" s="37"/>
      <c r="O15" s="37" t="s">
        <v>170</v>
      </c>
      <c r="P15" s="25"/>
      <c r="Q15" s="115" t="e">
        <v>#N/A</v>
      </c>
      <c r="R15" s="115" t="e">
        <v>#N/A</v>
      </c>
      <c r="S15" s="115" t="e">
        <v>#N/A</v>
      </c>
      <c r="T15" s="115" t="e">
        <v>#N/A</v>
      </c>
      <c r="U15" s="115" t="e">
        <v>#N/A</v>
      </c>
    </row>
    <row r="16" spans="1:21">
      <c r="A16" s="18" t="s">
        <v>199</v>
      </c>
      <c r="B16" s="19"/>
      <c r="C16" s="20">
        <v>45798</v>
      </c>
      <c r="D16" s="21">
        <v>45798</v>
      </c>
      <c r="E16" s="24" t="s">
        <v>200</v>
      </c>
      <c r="F16" s="18" t="s">
        <v>42</v>
      </c>
      <c r="G16" s="18" t="s">
        <v>33</v>
      </c>
      <c r="H16" s="25" t="s">
        <v>34</v>
      </c>
      <c r="I16" s="25" t="s">
        <v>34</v>
      </c>
      <c r="J16" s="26" t="s">
        <v>201</v>
      </c>
      <c r="K16" s="27" t="s">
        <v>202</v>
      </c>
      <c r="L16" s="30">
        <v>45798</v>
      </c>
      <c r="M16" s="25" t="s">
        <v>169</v>
      </c>
      <c r="N16" s="25"/>
      <c r="O16" s="25" t="s">
        <v>204</v>
      </c>
      <c r="P16" s="25"/>
      <c r="Q16" s="115" t="e">
        <v>#N/A</v>
      </c>
      <c r="R16" s="115" t="e">
        <v>#N/A</v>
      </c>
      <c r="S16" s="115" t="e">
        <v>#N/A</v>
      </c>
      <c r="T16" s="115" t="e">
        <v>#N/A</v>
      </c>
      <c r="U16" s="115" t="e">
        <v>#N/A</v>
      </c>
    </row>
    <row r="17" spans="1:21">
      <c r="A17" s="18" t="s">
        <v>210</v>
      </c>
      <c r="B17" s="19"/>
      <c r="C17" s="20">
        <v>45798</v>
      </c>
      <c r="D17" s="21">
        <v>45798</v>
      </c>
      <c r="E17" s="24" t="s">
        <v>211</v>
      </c>
      <c r="F17" s="18" t="s">
        <v>57</v>
      </c>
      <c r="G17" s="18" t="s">
        <v>33</v>
      </c>
      <c r="H17" s="25" t="s">
        <v>58</v>
      </c>
      <c r="I17" s="25" t="s">
        <v>58</v>
      </c>
      <c r="J17" s="26" t="s">
        <v>212</v>
      </c>
      <c r="K17" s="27" t="s">
        <v>213</v>
      </c>
      <c r="L17" s="30">
        <v>45799</v>
      </c>
      <c r="M17" s="25" t="s">
        <v>121</v>
      </c>
      <c r="N17" s="25"/>
      <c r="O17" s="25" t="s">
        <v>215</v>
      </c>
      <c r="P17" s="25"/>
      <c r="Q17" s="115" t="e">
        <v>#N/A</v>
      </c>
      <c r="R17" s="115" t="e">
        <v>#N/A</v>
      </c>
      <c r="S17" s="115" t="e">
        <v>#N/A</v>
      </c>
      <c r="T17" s="115" t="e">
        <v>#N/A</v>
      </c>
      <c r="U17" s="115" t="e">
        <v>#N/A</v>
      </c>
    </row>
    <row r="18" spans="1:21">
      <c r="A18" s="18" t="s">
        <v>216</v>
      </c>
      <c r="B18" s="19"/>
      <c r="C18" s="20">
        <v>45798</v>
      </c>
      <c r="D18" s="21">
        <v>45798</v>
      </c>
      <c r="E18" s="24" t="s">
        <v>217</v>
      </c>
      <c r="F18" s="18" t="s">
        <v>42</v>
      </c>
      <c r="G18" s="18" t="s">
        <v>33</v>
      </c>
      <c r="H18" s="25" t="s">
        <v>43</v>
      </c>
      <c r="I18" s="25" t="s">
        <v>43</v>
      </c>
      <c r="J18" s="26" t="s">
        <v>218</v>
      </c>
      <c r="K18" s="27" t="s">
        <v>219</v>
      </c>
      <c r="L18" s="30">
        <v>45801</v>
      </c>
      <c r="M18" s="25" t="s">
        <v>121</v>
      </c>
      <c r="N18" s="25"/>
      <c r="O18" s="25" t="s">
        <v>46</v>
      </c>
      <c r="P18" s="25"/>
      <c r="Q18" s="115" t="e">
        <v>#N/A</v>
      </c>
      <c r="R18" s="115" t="e">
        <v>#N/A</v>
      </c>
      <c r="S18" s="115" t="e">
        <v>#N/A</v>
      </c>
      <c r="T18" s="115" t="e">
        <v>#N/A</v>
      </c>
      <c r="U18" s="115" t="e">
        <v>#N/A</v>
      </c>
    </row>
    <row r="19" spans="1:21">
      <c r="A19" s="18" t="s">
        <v>220</v>
      </c>
      <c r="B19" s="19"/>
      <c r="C19" s="20">
        <v>45798</v>
      </c>
      <c r="D19" s="21">
        <v>45798</v>
      </c>
      <c r="E19" s="24" t="s">
        <v>221</v>
      </c>
      <c r="F19" s="18" t="s">
        <v>42</v>
      </c>
      <c r="G19" s="18" t="s">
        <v>33</v>
      </c>
      <c r="H19" s="25" t="s">
        <v>34</v>
      </c>
      <c r="I19" s="25" t="s">
        <v>34</v>
      </c>
      <c r="J19" s="26" t="s">
        <v>222</v>
      </c>
      <c r="K19" s="27" t="s">
        <v>223</v>
      </c>
      <c r="L19" s="30">
        <v>45799</v>
      </c>
      <c r="M19" s="25" t="s">
        <v>121</v>
      </c>
      <c r="N19" s="25"/>
      <c r="O19" s="25" t="s">
        <v>224</v>
      </c>
      <c r="P19" s="25"/>
      <c r="Q19" s="115" t="e">
        <v>#N/A</v>
      </c>
      <c r="R19" s="115" t="e">
        <v>#N/A</v>
      </c>
      <c r="S19" s="115" t="e">
        <v>#N/A</v>
      </c>
      <c r="T19" s="115" t="e">
        <v>#N/A</v>
      </c>
      <c r="U19" s="115" t="e">
        <v>#N/A</v>
      </c>
    </row>
    <row r="20" spans="1:21">
      <c r="A20" s="18" t="s">
        <v>225</v>
      </c>
      <c r="B20" s="19"/>
      <c r="C20" s="20">
        <v>45798</v>
      </c>
      <c r="D20" s="21">
        <v>45798</v>
      </c>
      <c r="E20" s="24" t="s">
        <v>226</v>
      </c>
      <c r="F20" s="18" t="s">
        <v>57</v>
      </c>
      <c r="G20" s="18" t="s">
        <v>33</v>
      </c>
      <c r="H20" s="25" t="s">
        <v>34</v>
      </c>
      <c r="I20" s="25" t="s">
        <v>34</v>
      </c>
      <c r="J20" s="26" t="s">
        <v>227</v>
      </c>
      <c r="K20" s="27" t="s">
        <v>228</v>
      </c>
      <c r="L20" s="30">
        <v>45799</v>
      </c>
      <c r="M20" s="25" t="s">
        <v>121</v>
      </c>
      <c r="N20" s="25"/>
      <c r="O20" s="25" t="s">
        <v>224</v>
      </c>
      <c r="P20" s="25"/>
      <c r="Q20" s="115" t="e">
        <v>#N/A</v>
      </c>
      <c r="R20" s="115" t="e">
        <v>#N/A</v>
      </c>
      <c r="S20" s="115" t="e">
        <v>#N/A</v>
      </c>
      <c r="T20" s="115" t="e">
        <v>#N/A</v>
      </c>
      <c r="U20" s="115" t="e">
        <v>#N/A</v>
      </c>
    </row>
    <row r="21" spans="1:21">
      <c r="A21" s="18" t="s">
        <v>234</v>
      </c>
      <c r="B21" s="19"/>
      <c r="C21" s="20">
        <v>45798</v>
      </c>
      <c r="D21" s="21">
        <v>45798</v>
      </c>
      <c r="E21" s="24" t="s">
        <v>235</v>
      </c>
      <c r="F21" s="18" t="s">
        <v>57</v>
      </c>
      <c r="G21" s="18" t="s">
        <v>33</v>
      </c>
      <c r="H21" s="25" t="s">
        <v>34</v>
      </c>
      <c r="I21" s="25" t="s">
        <v>34</v>
      </c>
      <c r="J21" s="26" t="s">
        <v>236</v>
      </c>
      <c r="K21" s="27" t="s">
        <v>237</v>
      </c>
      <c r="L21" s="30">
        <v>45799</v>
      </c>
      <c r="M21" s="25" t="s">
        <v>121</v>
      </c>
      <c r="N21" s="25"/>
      <c r="O21" s="25" t="s">
        <v>54</v>
      </c>
      <c r="P21" s="25"/>
      <c r="Q21" s="115" t="e">
        <v>#N/A</v>
      </c>
      <c r="R21" s="115" t="e">
        <v>#N/A</v>
      </c>
      <c r="S21" s="115" t="e">
        <v>#N/A</v>
      </c>
      <c r="T21" s="115" t="e">
        <v>#N/A</v>
      </c>
      <c r="U21" s="115" t="e">
        <v>#N/A</v>
      </c>
    </row>
    <row r="22" spans="1:21">
      <c r="A22" s="18" t="s">
        <v>238</v>
      </c>
      <c r="B22" s="19"/>
      <c r="C22" s="20">
        <v>45798</v>
      </c>
      <c r="D22" s="21">
        <v>45798</v>
      </c>
      <c r="E22" s="24" t="s">
        <v>239</v>
      </c>
      <c r="F22" s="18" t="s">
        <v>42</v>
      </c>
      <c r="G22" s="18" t="s">
        <v>33</v>
      </c>
      <c r="H22" s="25" t="s">
        <v>43</v>
      </c>
      <c r="I22" s="25" t="s">
        <v>43</v>
      </c>
      <c r="J22" s="26" t="s">
        <v>240</v>
      </c>
      <c r="K22" s="27" t="s">
        <v>241</v>
      </c>
      <c r="L22" s="30">
        <v>45799</v>
      </c>
      <c r="M22" s="25" t="s">
        <v>121</v>
      </c>
      <c r="N22" s="25"/>
      <c r="O22" s="25" t="s">
        <v>84</v>
      </c>
      <c r="P22" s="25"/>
      <c r="Q22" s="115" t="e">
        <v>#N/A</v>
      </c>
      <c r="R22" s="115" t="e">
        <v>#N/A</v>
      </c>
      <c r="S22" s="115" t="e">
        <v>#N/A</v>
      </c>
      <c r="T22" s="115" t="e">
        <v>#N/A</v>
      </c>
      <c r="U22" s="115" t="e">
        <v>#N/A</v>
      </c>
    </row>
    <row r="23" spans="1:21">
      <c r="A23" s="18" t="s">
        <v>242</v>
      </c>
      <c r="B23" s="19"/>
      <c r="C23" s="20">
        <v>45799</v>
      </c>
      <c r="D23" s="21">
        <v>45799</v>
      </c>
      <c r="E23" s="24" t="s">
        <v>243</v>
      </c>
      <c r="F23" s="18" t="s">
        <v>57</v>
      </c>
      <c r="G23" s="18" t="s">
        <v>33</v>
      </c>
      <c r="H23" s="25" t="s">
        <v>34</v>
      </c>
      <c r="I23" s="25" t="s">
        <v>34</v>
      </c>
      <c r="J23" s="26" t="s">
        <v>244</v>
      </c>
      <c r="K23" s="27" t="s">
        <v>245</v>
      </c>
      <c r="L23" s="30">
        <v>45804</v>
      </c>
      <c r="M23" s="25" t="s">
        <v>121</v>
      </c>
      <c r="N23" s="25"/>
      <c r="O23" s="25" t="s">
        <v>39</v>
      </c>
      <c r="P23" s="25"/>
      <c r="Q23" s="115" t="e">
        <v>#N/A</v>
      </c>
      <c r="R23" s="115" t="e">
        <v>#N/A</v>
      </c>
      <c r="S23" s="115" t="e">
        <v>#N/A</v>
      </c>
      <c r="T23" s="115" t="e">
        <v>#N/A</v>
      </c>
      <c r="U23" s="115" t="e">
        <v>#N/A</v>
      </c>
    </row>
    <row r="24" spans="1:21">
      <c r="A24" s="18" t="s">
        <v>251</v>
      </c>
      <c r="B24" s="19"/>
      <c r="C24" s="20">
        <v>45799</v>
      </c>
      <c r="D24" s="21">
        <v>45799</v>
      </c>
      <c r="E24" s="24" t="s">
        <v>252</v>
      </c>
      <c r="F24" s="18" t="s">
        <v>57</v>
      </c>
      <c r="G24" s="18" t="s">
        <v>33</v>
      </c>
      <c r="H24" s="25" t="s">
        <v>43</v>
      </c>
      <c r="I24" s="25" t="s">
        <v>43</v>
      </c>
      <c r="J24" s="26" t="s">
        <v>253</v>
      </c>
      <c r="K24" s="38" t="s">
        <v>254</v>
      </c>
      <c r="L24" s="30">
        <v>45833.5</v>
      </c>
      <c r="M24" s="25" t="s">
        <v>37</v>
      </c>
      <c r="N24" s="25" t="s">
        <v>255</v>
      </c>
      <c r="O24" s="25" t="s">
        <v>46</v>
      </c>
      <c r="P24" s="25"/>
      <c r="Q24" s="115" t="e">
        <v>#N/A</v>
      </c>
      <c r="R24" s="115" t="e">
        <v>#N/A</v>
      </c>
      <c r="S24" s="115" t="e">
        <v>#N/A</v>
      </c>
      <c r="T24" s="115" t="e">
        <v>#N/A</v>
      </c>
      <c r="U24" s="115" t="e">
        <v>#N/A</v>
      </c>
    </row>
    <row r="25" spans="1:21">
      <c r="A25" s="18" t="s">
        <v>256</v>
      </c>
      <c r="B25" s="19"/>
      <c r="C25" s="20">
        <v>45799</v>
      </c>
      <c r="D25" s="21">
        <v>45799</v>
      </c>
      <c r="E25" s="24" t="s">
        <v>257</v>
      </c>
      <c r="F25" s="18" t="s">
        <v>42</v>
      </c>
      <c r="G25" s="18" t="s">
        <v>33</v>
      </c>
      <c r="H25" s="25" t="s">
        <v>75</v>
      </c>
      <c r="I25" s="25" t="s">
        <v>75</v>
      </c>
      <c r="J25" s="26" t="s">
        <v>258</v>
      </c>
      <c r="K25" s="27" t="s">
        <v>259</v>
      </c>
      <c r="L25" s="30">
        <v>45800</v>
      </c>
      <c r="M25" s="25" t="s">
        <v>121</v>
      </c>
      <c r="N25" s="25"/>
      <c r="O25" s="25" t="s">
        <v>260</v>
      </c>
      <c r="P25" s="25"/>
      <c r="Q25" s="115" t="e">
        <v>#N/A</v>
      </c>
      <c r="R25" s="115" t="e">
        <v>#N/A</v>
      </c>
      <c r="S25" s="115" t="e">
        <v>#N/A</v>
      </c>
      <c r="T25" s="115" t="e">
        <v>#N/A</v>
      </c>
      <c r="U25" s="115" t="e">
        <v>#N/A</v>
      </c>
    </row>
    <row r="26" spans="1:21">
      <c r="A26" s="18" t="s">
        <v>261</v>
      </c>
      <c r="B26" s="19"/>
      <c r="C26" s="20">
        <v>45800</v>
      </c>
      <c r="D26" s="21">
        <v>45800</v>
      </c>
      <c r="E26" s="39" t="s">
        <v>262</v>
      </c>
      <c r="F26" s="18" t="s">
        <v>57</v>
      </c>
      <c r="G26" s="18" t="s">
        <v>33</v>
      </c>
      <c r="H26" s="25" t="s">
        <v>75</v>
      </c>
      <c r="I26" s="25" t="s">
        <v>75</v>
      </c>
      <c r="J26" s="40" t="s">
        <v>263</v>
      </c>
      <c r="K26" s="27" t="s">
        <v>264</v>
      </c>
      <c r="L26" s="30">
        <v>45805</v>
      </c>
      <c r="M26" s="25" t="s">
        <v>121</v>
      </c>
      <c r="N26" s="25"/>
      <c r="O26" s="25" t="s">
        <v>260</v>
      </c>
      <c r="P26" s="25"/>
      <c r="Q26" s="115" t="e">
        <v>#N/A</v>
      </c>
      <c r="R26" s="115" t="e">
        <v>#N/A</v>
      </c>
      <c r="S26" s="115" t="e">
        <v>#N/A</v>
      </c>
      <c r="T26" s="115" t="e">
        <v>#N/A</v>
      </c>
      <c r="U26" s="115" t="e">
        <v>#N/A</v>
      </c>
    </row>
    <row r="27" spans="1:21">
      <c r="A27" s="18" t="s">
        <v>265</v>
      </c>
      <c r="B27" s="19"/>
      <c r="C27" s="20">
        <v>45800</v>
      </c>
      <c r="D27" s="21">
        <v>45800</v>
      </c>
      <c r="E27" s="24" t="s">
        <v>266</v>
      </c>
      <c r="F27" s="18" t="s">
        <v>42</v>
      </c>
      <c r="G27" s="18" t="s">
        <v>33</v>
      </c>
      <c r="H27" s="25" t="s">
        <v>43</v>
      </c>
      <c r="I27" s="25" t="s">
        <v>43</v>
      </c>
      <c r="J27" s="26" t="s">
        <v>267</v>
      </c>
      <c r="K27" s="27" t="s">
        <v>268</v>
      </c>
      <c r="L27" s="30">
        <v>45810</v>
      </c>
      <c r="M27" s="25" t="s">
        <v>37</v>
      </c>
      <c r="N27" s="25"/>
      <c r="O27" s="25" t="s">
        <v>270</v>
      </c>
      <c r="P27" s="25"/>
      <c r="Q27" s="115" t="e">
        <v>#N/A</v>
      </c>
      <c r="R27" s="115" t="e">
        <v>#N/A</v>
      </c>
      <c r="S27" s="115" t="e">
        <v>#N/A</v>
      </c>
      <c r="T27" s="115" t="e">
        <v>#N/A</v>
      </c>
      <c r="U27" s="115" t="e">
        <v>#N/A</v>
      </c>
    </row>
    <row r="28" spans="1:21">
      <c r="A28" s="18" t="s">
        <v>271</v>
      </c>
      <c r="B28" s="19"/>
      <c r="C28" s="20">
        <v>45801</v>
      </c>
      <c r="D28" s="21">
        <v>45801</v>
      </c>
      <c r="E28" s="24" t="s">
        <v>272</v>
      </c>
      <c r="F28" s="18" t="s">
        <v>42</v>
      </c>
      <c r="G28" s="18" t="s">
        <v>33</v>
      </c>
      <c r="H28" s="25" t="s">
        <v>43</v>
      </c>
      <c r="I28" s="25" t="s">
        <v>43</v>
      </c>
      <c r="J28" s="26" t="s">
        <v>273</v>
      </c>
      <c r="K28" s="27" t="s">
        <v>274</v>
      </c>
      <c r="L28" s="30">
        <v>45801</v>
      </c>
      <c r="M28" s="25" t="s">
        <v>89</v>
      </c>
      <c r="N28" s="25"/>
      <c r="O28" s="25" t="s">
        <v>46</v>
      </c>
      <c r="P28" s="25"/>
      <c r="Q28" s="115" t="e">
        <v>#N/A</v>
      </c>
      <c r="R28" s="115" t="e">
        <v>#N/A</v>
      </c>
      <c r="S28" s="115" t="e">
        <v>#N/A</v>
      </c>
      <c r="T28" s="115" t="e">
        <v>#N/A</v>
      </c>
      <c r="U28" s="115" t="e">
        <v>#N/A</v>
      </c>
    </row>
    <row r="29" spans="1:21">
      <c r="A29" s="18" t="s">
        <v>275</v>
      </c>
      <c r="B29" s="19"/>
      <c r="C29" s="20">
        <v>45801</v>
      </c>
      <c r="D29" s="21">
        <v>45801</v>
      </c>
      <c r="E29" s="24" t="s">
        <v>276</v>
      </c>
      <c r="F29" s="18" t="s">
        <v>42</v>
      </c>
      <c r="G29" s="18" t="s">
        <v>33</v>
      </c>
      <c r="H29" s="25" t="s">
        <v>43</v>
      </c>
      <c r="I29" s="25" t="s">
        <v>43</v>
      </c>
      <c r="J29" s="26" t="s">
        <v>277</v>
      </c>
      <c r="K29" s="41" t="s">
        <v>278</v>
      </c>
      <c r="L29" s="30">
        <v>45801</v>
      </c>
      <c r="M29" s="25" t="s">
        <v>121</v>
      </c>
      <c r="N29" s="25"/>
      <c r="O29" s="25" t="s">
        <v>46</v>
      </c>
      <c r="P29" s="25"/>
      <c r="Q29" s="115" t="e">
        <v>#N/A</v>
      </c>
      <c r="R29" s="115" t="e">
        <v>#N/A</v>
      </c>
      <c r="S29" s="115" t="e">
        <v>#N/A</v>
      </c>
      <c r="T29" s="115" t="e">
        <v>#N/A</v>
      </c>
      <c r="U29" s="115" t="e">
        <v>#N/A</v>
      </c>
    </row>
    <row r="30" spans="1:21">
      <c r="A30" s="18" t="s">
        <v>279</v>
      </c>
      <c r="B30" s="19"/>
      <c r="C30" s="20">
        <v>45801</v>
      </c>
      <c r="D30" s="21">
        <v>45801</v>
      </c>
      <c r="E30" s="24" t="s">
        <v>280</v>
      </c>
      <c r="F30" s="18" t="s">
        <v>57</v>
      </c>
      <c r="G30" s="18" t="s">
        <v>33</v>
      </c>
      <c r="H30" s="25" t="s">
        <v>43</v>
      </c>
      <c r="I30" s="25" t="s">
        <v>43</v>
      </c>
      <c r="J30" s="42" t="s">
        <v>281</v>
      </c>
      <c r="K30" s="27" t="s">
        <v>282</v>
      </c>
      <c r="L30" s="30">
        <v>45801</v>
      </c>
      <c r="M30" s="25" t="s">
        <v>89</v>
      </c>
      <c r="N30" s="25"/>
      <c r="O30" s="25" t="s">
        <v>46</v>
      </c>
      <c r="P30" s="25"/>
      <c r="Q30" s="115" t="e">
        <v>#N/A</v>
      </c>
      <c r="R30" s="115" t="e">
        <v>#N/A</v>
      </c>
      <c r="S30" s="115" t="e">
        <v>#N/A</v>
      </c>
      <c r="T30" s="115" t="e">
        <v>#N/A</v>
      </c>
      <c r="U30" s="115" t="e">
        <v>#N/A</v>
      </c>
    </row>
    <row r="31" spans="1:21">
      <c r="A31" s="18" t="s">
        <v>283</v>
      </c>
      <c r="B31" s="19"/>
      <c r="C31" s="20">
        <v>45802</v>
      </c>
      <c r="D31" s="21">
        <v>45802</v>
      </c>
      <c r="E31" s="37" t="s">
        <v>284</v>
      </c>
      <c r="F31" s="18" t="s">
        <v>57</v>
      </c>
      <c r="G31" s="18" t="s">
        <v>33</v>
      </c>
      <c r="H31" s="25" t="s">
        <v>43</v>
      </c>
      <c r="I31" s="25" t="s">
        <v>43</v>
      </c>
      <c r="J31" s="42" t="s">
        <v>285</v>
      </c>
      <c r="K31" s="41" t="s">
        <v>286</v>
      </c>
      <c r="L31" s="30">
        <v>45802</v>
      </c>
      <c r="M31" s="25" t="s">
        <v>89</v>
      </c>
      <c r="N31" s="25"/>
      <c r="O31" s="25" t="s">
        <v>46</v>
      </c>
      <c r="P31" s="25"/>
      <c r="Q31" s="115" t="e">
        <v>#N/A</v>
      </c>
      <c r="R31" s="115" t="e">
        <v>#N/A</v>
      </c>
      <c r="S31" s="115" t="e">
        <v>#N/A</v>
      </c>
      <c r="T31" s="115" t="e">
        <v>#N/A</v>
      </c>
      <c r="U31" s="115" t="e">
        <v>#N/A</v>
      </c>
    </row>
    <row r="32" spans="1:21">
      <c r="A32" s="18" t="s">
        <v>291</v>
      </c>
      <c r="B32" s="19"/>
      <c r="C32" s="20">
        <v>45804</v>
      </c>
      <c r="D32" s="21">
        <v>45804</v>
      </c>
      <c r="E32" s="37" t="s">
        <v>292</v>
      </c>
      <c r="F32" s="18" t="s">
        <v>57</v>
      </c>
      <c r="G32" s="18" t="s">
        <v>33</v>
      </c>
      <c r="H32" s="25" t="s">
        <v>43</v>
      </c>
      <c r="I32" s="25" t="s">
        <v>43</v>
      </c>
      <c r="J32" s="42" t="s">
        <v>293</v>
      </c>
      <c r="K32" s="41" t="s">
        <v>294</v>
      </c>
      <c r="L32" s="30">
        <v>45811</v>
      </c>
      <c r="M32" s="25" t="s">
        <v>89</v>
      </c>
      <c r="N32" s="25"/>
      <c r="O32" s="25" t="s">
        <v>46</v>
      </c>
      <c r="P32" s="25"/>
      <c r="Q32" s="115" t="e">
        <v>#N/A</v>
      </c>
      <c r="R32" s="115" t="e">
        <v>#N/A</v>
      </c>
      <c r="S32" s="115" t="e">
        <v>#N/A</v>
      </c>
      <c r="T32" s="115" t="e">
        <v>#N/A</v>
      </c>
      <c r="U32" s="115" t="e">
        <v>#N/A</v>
      </c>
    </row>
    <row r="33" spans="1:21">
      <c r="A33" s="18" t="s">
        <v>295</v>
      </c>
      <c r="B33" s="19"/>
      <c r="C33" s="43">
        <v>45805</v>
      </c>
      <c r="D33" s="44">
        <v>45805</v>
      </c>
      <c r="E33" s="25" t="s">
        <v>296</v>
      </c>
      <c r="F33" s="18" t="s">
        <v>42</v>
      </c>
      <c r="G33" s="18" t="s">
        <v>33</v>
      </c>
      <c r="H33" s="25" t="s">
        <v>43</v>
      </c>
      <c r="I33" s="25" t="s">
        <v>43</v>
      </c>
      <c r="J33" s="3" t="s">
        <v>297</v>
      </c>
      <c r="K33" s="45" t="s">
        <v>298</v>
      </c>
      <c r="L33" s="30">
        <v>45805</v>
      </c>
      <c r="M33" s="25" t="s">
        <v>299</v>
      </c>
      <c r="N33" s="25"/>
      <c r="O33" s="25" t="s">
        <v>46</v>
      </c>
      <c r="P33" s="25"/>
      <c r="Q33" s="115" t="e">
        <v>#N/A</v>
      </c>
      <c r="R33" s="115" t="e">
        <v>#N/A</v>
      </c>
      <c r="S33" s="115" t="e">
        <v>#N/A</v>
      </c>
      <c r="T33" s="115" t="e">
        <v>#N/A</v>
      </c>
      <c r="U33" s="115" t="e">
        <v>#N/A</v>
      </c>
    </row>
    <row r="34" spans="1:21">
      <c r="A34" s="18" t="s">
        <v>309</v>
      </c>
      <c r="B34" s="19"/>
      <c r="C34" s="43">
        <v>45805</v>
      </c>
      <c r="D34" s="44">
        <v>45805</v>
      </c>
      <c r="E34" s="25" t="s">
        <v>310</v>
      </c>
      <c r="F34" s="18" t="s">
        <v>57</v>
      </c>
      <c r="G34" s="18" t="s">
        <v>33</v>
      </c>
      <c r="H34" s="25" t="s">
        <v>34</v>
      </c>
      <c r="I34" s="25" t="s">
        <v>34</v>
      </c>
      <c r="J34" s="3" t="s">
        <v>311</v>
      </c>
      <c r="K34" s="45" t="s">
        <v>312</v>
      </c>
      <c r="L34" s="30">
        <v>45805</v>
      </c>
      <c r="M34" s="25" t="s">
        <v>121</v>
      </c>
      <c r="N34" s="25"/>
      <c r="O34" s="25" t="s">
        <v>54</v>
      </c>
      <c r="P34" s="25"/>
      <c r="Q34" s="115" t="e">
        <v>#N/A</v>
      </c>
      <c r="R34" s="115" t="e">
        <v>#N/A</v>
      </c>
      <c r="S34" s="115" t="e">
        <v>#N/A</v>
      </c>
      <c r="T34" s="115" t="e">
        <v>#N/A</v>
      </c>
      <c r="U34" s="115" t="e">
        <v>#N/A</v>
      </c>
    </row>
    <row r="35" spans="1:21">
      <c r="A35" s="18" t="s">
        <v>313</v>
      </c>
      <c r="B35" s="19"/>
      <c r="C35" s="43">
        <v>45805</v>
      </c>
      <c r="D35" s="44">
        <v>45805</v>
      </c>
      <c r="E35" s="25" t="s">
        <v>314</v>
      </c>
      <c r="F35" s="18" t="s">
        <v>57</v>
      </c>
      <c r="G35" s="18" t="s">
        <v>33</v>
      </c>
      <c r="H35" s="25" t="s">
        <v>34</v>
      </c>
      <c r="I35" s="25" t="s">
        <v>34</v>
      </c>
      <c r="J35" s="3" t="s">
        <v>315</v>
      </c>
      <c r="K35" s="45" t="s">
        <v>316</v>
      </c>
      <c r="L35" s="30">
        <v>45805</v>
      </c>
      <c r="M35" s="25" t="s">
        <v>61</v>
      </c>
      <c r="N35" s="25"/>
      <c r="O35" s="25" t="s">
        <v>39</v>
      </c>
      <c r="P35" s="25"/>
      <c r="Q35" s="115" t="e">
        <v>#N/A</v>
      </c>
      <c r="R35" s="115" t="e">
        <v>#N/A</v>
      </c>
      <c r="S35" s="115" t="e">
        <v>#N/A</v>
      </c>
      <c r="T35" s="115" t="e">
        <v>#N/A</v>
      </c>
      <c r="U35" s="115" t="e">
        <v>#N/A</v>
      </c>
    </row>
    <row r="36" spans="1:21">
      <c r="A36" s="18" t="s">
        <v>317</v>
      </c>
      <c r="B36" s="19"/>
      <c r="C36" s="43">
        <v>45805</v>
      </c>
      <c r="D36" s="44">
        <v>45805</v>
      </c>
      <c r="E36" s="25" t="s">
        <v>318</v>
      </c>
      <c r="F36" s="18" t="s">
        <v>42</v>
      </c>
      <c r="G36" s="18" t="s">
        <v>33</v>
      </c>
      <c r="H36" s="25" t="s">
        <v>43</v>
      </c>
      <c r="I36" s="25" t="s">
        <v>43</v>
      </c>
      <c r="J36" s="3" t="s">
        <v>319</v>
      </c>
      <c r="K36" s="45" t="s">
        <v>320</v>
      </c>
      <c r="L36" s="30">
        <v>45805</v>
      </c>
      <c r="M36" s="25" t="s">
        <v>121</v>
      </c>
      <c r="N36" s="25"/>
      <c r="O36" s="25" t="s">
        <v>46</v>
      </c>
      <c r="P36" s="25"/>
      <c r="Q36" s="115" t="e">
        <v>#N/A</v>
      </c>
      <c r="R36" s="115" t="e">
        <v>#N/A</v>
      </c>
      <c r="S36" s="115" t="e">
        <v>#N/A</v>
      </c>
      <c r="T36" s="115" t="e">
        <v>#N/A</v>
      </c>
      <c r="U36" s="115" t="e">
        <v>#N/A</v>
      </c>
    </row>
    <row r="37" spans="1:21">
      <c r="A37" s="18" t="s">
        <v>322</v>
      </c>
      <c r="B37" s="19"/>
      <c r="C37" s="43">
        <v>45805</v>
      </c>
      <c r="D37" s="44">
        <v>45805</v>
      </c>
      <c r="E37" s="37" t="s">
        <v>323</v>
      </c>
      <c r="F37" s="18" t="s">
        <v>57</v>
      </c>
      <c r="G37" s="18" t="s">
        <v>33</v>
      </c>
      <c r="H37" s="25" t="s">
        <v>324</v>
      </c>
      <c r="I37" s="25" t="s">
        <v>324</v>
      </c>
      <c r="J37" s="42" t="s">
        <v>325</v>
      </c>
      <c r="K37" s="41" t="s">
        <v>326</v>
      </c>
      <c r="L37" s="30">
        <v>45806</v>
      </c>
      <c r="M37" s="25" t="s">
        <v>327</v>
      </c>
      <c r="N37" s="25"/>
      <c r="O37" s="25" t="s">
        <v>328</v>
      </c>
      <c r="P37" s="25"/>
      <c r="Q37" s="115" t="e">
        <v>#N/A</v>
      </c>
      <c r="R37" s="115" t="e">
        <v>#N/A</v>
      </c>
      <c r="S37" s="115" t="e">
        <v>#N/A</v>
      </c>
      <c r="T37" s="115" t="e">
        <v>#N/A</v>
      </c>
      <c r="U37" s="115" t="e">
        <v>#N/A</v>
      </c>
    </row>
    <row r="38" spans="1:21">
      <c r="A38" s="18" t="s">
        <v>329</v>
      </c>
      <c r="B38" s="19"/>
      <c r="C38" s="43">
        <v>45806</v>
      </c>
      <c r="D38" s="44">
        <v>45806</v>
      </c>
      <c r="E38" s="25" t="s">
        <v>330</v>
      </c>
      <c r="F38" s="18" t="s">
        <v>57</v>
      </c>
      <c r="G38" s="18" t="s">
        <v>33</v>
      </c>
      <c r="H38" s="25" t="s">
        <v>34</v>
      </c>
      <c r="I38" s="25" t="s">
        <v>34</v>
      </c>
      <c r="J38" s="42" t="s">
        <v>331</v>
      </c>
      <c r="K38" s="45" t="s">
        <v>332</v>
      </c>
      <c r="L38" s="30">
        <v>45810</v>
      </c>
      <c r="M38" s="25" t="s">
        <v>37</v>
      </c>
      <c r="N38" s="25"/>
      <c r="O38" s="25" t="s">
        <v>333</v>
      </c>
      <c r="P38" s="25"/>
      <c r="Q38" s="115" t="e">
        <v>#N/A</v>
      </c>
      <c r="R38" s="115" t="e">
        <v>#N/A</v>
      </c>
      <c r="S38" s="115" t="e">
        <v>#N/A</v>
      </c>
      <c r="T38" s="115" t="e">
        <v>#N/A</v>
      </c>
      <c r="U38" s="115" t="e">
        <v>#N/A</v>
      </c>
    </row>
    <row r="39" spans="1:21">
      <c r="A39" s="18" t="s">
        <v>334</v>
      </c>
      <c r="B39" s="19"/>
      <c r="C39" s="43">
        <v>45810</v>
      </c>
      <c r="D39" s="44">
        <v>45810</v>
      </c>
      <c r="E39" s="25" t="s">
        <v>335</v>
      </c>
      <c r="F39" s="18" t="s">
        <v>57</v>
      </c>
      <c r="G39" s="18" t="s">
        <v>33</v>
      </c>
      <c r="H39" s="25" t="s">
        <v>43</v>
      </c>
      <c r="I39" s="25" t="s">
        <v>43</v>
      </c>
      <c r="J39" s="3" t="s">
        <v>336</v>
      </c>
      <c r="K39" s="45" t="s">
        <v>337</v>
      </c>
      <c r="L39" s="30">
        <v>45877.458333333336</v>
      </c>
      <c r="M39" s="25" t="s">
        <v>37</v>
      </c>
      <c r="N39" s="25" t="s">
        <v>338</v>
      </c>
      <c r="O39" s="25" t="s">
        <v>46</v>
      </c>
      <c r="P39" s="25" t="s">
        <v>339</v>
      </c>
      <c r="Q39" s="115" t="e">
        <v>#N/A</v>
      </c>
      <c r="R39" s="115" t="e">
        <v>#N/A</v>
      </c>
      <c r="S39" s="115" t="e">
        <v>#N/A</v>
      </c>
      <c r="T39" s="115" t="e">
        <v>#N/A</v>
      </c>
      <c r="U39" s="115" t="e">
        <v>#N/A</v>
      </c>
    </row>
    <row r="40" spans="1:21">
      <c r="A40" s="18" t="s">
        <v>340</v>
      </c>
      <c r="B40" s="19"/>
      <c r="C40" s="43">
        <v>45810</v>
      </c>
      <c r="D40" s="44">
        <v>45810</v>
      </c>
      <c r="E40" s="48" t="s">
        <v>341</v>
      </c>
      <c r="F40" s="18" t="s">
        <v>57</v>
      </c>
      <c r="G40" s="18" t="s">
        <v>33</v>
      </c>
      <c r="H40" s="25" t="s">
        <v>34</v>
      </c>
      <c r="I40" s="25" t="s">
        <v>34</v>
      </c>
      <c r="J40" s="3" t="s">
        <v>342</v>
      </c>
      <c r="K40" s="45" t="s">
        <v>343</v>
      </c>
      <c r="L40" s="30">
        <v>45810</v>
      </c>
      <c r="M40" s="25" t="s">
        <v>61</v>
      </c>
      <c r="N40" s="25"/>
      <c r="O40" s="25" t="s">
        <v>344</v>
      </c>
      <c r="P40" s="25" t="s">
        <v>345</v>
      </c>
      <c r="Q40" s="115" t="e">
        <v>#N/A</v>
      </c>
      <c r="R40" s="115" t="e">
        <v>#N/A</v>
      </c>
      <c r="S40" s="115" t="e">
        <v>#N/A</v>
      </c>
      <c r="T40" s="115" t="e">
        <v>#N/A</v>
      </c>
      <c r="U40" s="115" t="e">
        <v>#N/A</v>
      </c>
    </row>
    <row r="41" spans="1:21">
      <c r="A41" s="18" t="s">
        <v>346</v>
      </c>
      <c r="B41" s="19"/>
      <c r="C41" s="43">
        <v>45810</v>
      </c>
      <c r="D41" s="44">
        <v>45810</v>
      </c>
      <c r="E41" s="25" t="s">
        <v>347</v>
      </c>
      <c r="F41" s="18" t="s">
        <v>57</v>
      </c>
      <c r="G41" s="18" t="s">
        <v>33</v>
      </c>
      <c r="H41" s="25" t="s">
        <v>43</v>
      </c>
      <c r="I41" s="25" t="s">
        <v>43</v>
      </c>
      <c r="J41" s="3" t="s">
        <v>348</v>
      </c>
      <c r="K41" s="45" t="s">
        <v>349</v>
      </c>
      <c r="L41" s="30">
        <v>45810</v>
      </c>
      <c r="M41" s="25" t="s">
        <v>37</v>
      </c>
      <c r="N41" s="25"/>
      <c r="O41" s="25" t="s">
        <v>350</v>
      </c>
      <c r="P41" s="25" t="s">
        <v>345</v>
      </c>
      <c r="Q41" s="115" t="e">
        <v>#N/A</v>
      </c>
      <c r="R41" s="115" t="e">
        <v>#N/A</v>
      </c>
      <c r="S41" s="115" t="e">
        <v>#N/A</v>
      </c>
      <c r="T41" s="115" t="e">
        <v>#N/A</v>
      </c>
      <c r="U41" s="115" t="e">
        <v>#N/A</v>
      </c>
    </row>
    <row r="42" spans="1:21">
      <c r="A42" s="18" t="s">
        <v>351</v>
      </c>
      <c r="B42" s="19"/>
      <c r="C42" s="43">
        <v>45810</v>
      </c>
      <c r="D42" s="44">
        <v>45810</v>
      </c>
      <c r="E42" s="25" t="s">
        <v>352</v>
      </c>
      <c r="F42" s="18" t="s">
        <v>42</v>
      </c>
      <c r="G42" s="18" t="s">
        <v>33</v>
      </c>
      <c r="H42" s="25" t="s">
        <v>43</v>
      </c>
      <c r="I42" s="25" t="s">
        <v>43</v>
      </c>
      <c r="J42" s="3" t="s">
        <v>353</v>
      </c>
      <c r="K42" s="45" t="s">
        <v>354</v>
      </c>
      <c r="L42" s="30">
        <v>45811</v>
      </c>
      <c r="M42" s="25" t="s">
        <v>355</v>
      </c>
      <c r="N42" s="25"/>
      <c r="O42" s="25" t="s">
        <v>84</v>
      </c>
      <c r="P42" s="25" t="s">
        <v>345</v>
      </c>
      <c r="Q42" s="115" t="e">
        <v>#N/A</v>
      </c>
      <c r="R42" s="115" t="e">
        <v>#N/A</v>
      </c>
      <c r="S42" s="115" t="e">
        <v>#N/A</v>
      </c>
      <c r="T42" s="115" t="e">
        <v>#N/A</v>
      </c>
      <c r="U42" s="115" t="e">
        <v>#N/A</v>
      </c>
    </row>
    <row r="43" spans="1:21">
      <c r="A43" s="18" t="s">
        <v>356</v>
      </c>
      <c r="B43" s="19"/>
      <c r="C43" s="43">
        <v>45810</v>
      </c>
      <c r="D43" s="44">
        <v>45810</v>
      </c>
      <c r="E43" s="25" t="s">
        <v>357</v>
      </c>
      <c r="F43" s="18" t="s">
        <v>57</v>
      </c>
      <c r="G43" s="18" t="s">
        <v>33</v>
      </c>
      <c r="H43" s="25" t="s">
        <v>43</v>
      </c>
      <c r="I43" s="25" t="s">
        <v>43</v>
      </c>
      <c r="J43" s="3" t="s">
        <v>358</v>
      </c>
      <c r="K43" s="45" t="s">
        <v>359</v>
      </c>
      <c r="L43" s="30">
        <v>45810</v>
      </c>
      <c r="M43" s="25" t="s">
        <v>37</v>
      </c>
      <c r="N43" s="25"/>
      <c r="O43" s="25" t="s">
        <v>78</v>
      </c>
      <c r="P43" s="25" t="s">
        <v>345</v>
      </c>
      <c r="Q43" s="115" t="e">
        <v>#N/A</v>
      </c>
      <c r="R43" s="115" t="e">
        <v>#N/A</v>
      </c>
      <c r="S43" s="115" t="e">
        <v>#N/A</v>
      </c>
      <c r="T43" s="115" t="e">
        <v>#N/A</v>
      </c>
      <c r="U43" s="115" t="e">
        <v>#N/A</v>
      </c>
    </row>
    <row r="44" spans="1:21">
      <c r="A44" s="18" t="s">
        <v>378</v>
      </c>
      <c r="B44" s="19"/>
      <c r="C44" s="43">
        <v>45811</v>
      </c>
      <c r="D44" s="44">
        <v>45811</v>
      </c>
      <c r="E44" s="25" t="s">
        <v>379</v>
      </c>
      <c r="F44" s="18" t="s">
        <v>42</v>
      </c>
      <c r="G44" s="18" t="s">
        <v>33</v>
      </c>
      <c r="H44" s="25" t="s">
        <v>34</v>
      </c>
      <c r="I44" s="25" t="s">
        <v>34</v>
      </c>
      <c r="J44" s="3" t="s">
        <v>380</v>
      </c>
      <c r="K44" s="45" t="s">
        <v>381</v>
      </c>
      <c r="L44" s="30">
        <v>45812</v>
      </c>
      <c r="M44" s="25" t="s">
        <v>382</v>
      </c>
      <c r="N44" s="25" t="s">
        <v>383</v>
      </c>
      <c r="O44" s="25" t="s">
        <v>384</v>
      </c>
      <c r="P44" s="25" t="s">
        <v>345</v>
      </c>
      <c r="Q44" s="115" t="e">
        <v>#N/A</v>
      </c>
      <c r="R44" s="115" t="e">
        <v>#N/A</v>
      </c>
      <c r="S44" s="115" t="e">
        <v>#N/A</v>
      </c>
      <c r="T44" s="115" t="e">
        <v>#N/A</v>
      </c>
      <c r="U44" s="115" t="e">
        <v>#N/A</v>
      </c>
    </row>
    <row r="45" spans="1:21">
      <c r="A45" s="18" t="s">
        <v>385</v>
      </c>
      <c r="B45" s="19"/>
      <c r="C45" s="43">
        <v>45811</v>
      </c>
      <c r="D45" s="44">
        <v>45811</v>
      </c>
      <c r="E45" s="25" t="s">
        <v>386</v>
      </c>
      <c r="F45" s="18" t="s">
        <v>57</v>
      </c>
      <c r="G45" s="18" t="s">
        <v>33</v>
      </c>
      <c r="H45" s="25" t="s">
        <v>43</v>
      </c>
      <c r="I45" s="25" t="s">
        <v>43</v>
      </c>
      <c r="J45" s="26" t="s">
        <v>387</v>
      </c>
      <c r="K45" s="45" t="s">
        <v>388</v>
      </c>
      <c r="L45" s="30">
        <v>45820</v>
      </c>
      <c r="M45" s="25" t="s">
        <v>37</v>
      </c>
      <c r="N45" s="25"/>
      <c r="O45" s="25" t="s">
        <v>78</v>
      </c>
      <c r="P45" s="25" t="s">
        <v>345</v>
      </c>
      <c r="Q45" s="115" t="e">
        <v>#N/A</v>
      </c>
      <c r="R45" s="115" t="e">
        <v>#N/A</v>
      </c>
      <c r="S45" s="115" t="e">
        <v>#N/A</v>
      </c>
      <c r="T45" s="115" t="e">
        <v>#N/A</v>
      </c>
      <c r="U45" s="115" t="e">
        <v>#N/A</v>
      </c>
    </row>
    <row r="46" spans="1:21">
      <c r="A46" s="18" t="s">
        <v>389</v>
      </c>
      <c r="B46" s="19"/>
      <c r="C46" s="43">
        <v>45812</v>
      </c>
      <c r="D46" s="44">
        <v>45812</v>
      </c>
      <c r="E46" s="25" t="s">
        <v>390</v>
      </c>
      <c r="F46" s="18" t="s">
        <v>42</v>
      </c>
      <c r="G46" s="18" t="s">
        <v>33</v>
      </c>
      <c r="H46" s="25" t="s">
        <v>43</v>
      </c>
      <c r="I46" s="25" t="s">
        <v>43</v>
      </c>
      <c r="J46" s="3" t="s">
        <v>391</v>
      </c>
      <c r="K46" s="45" t="s">
        <v>392</v>
      </c>
      <c r="L46" s="30">
        <v>45813</v>
      </c>
      <c r="M46" s="25" t="s">
        <v>37</v>
      </c>
      <c r="N46" s="25"/>
      <c r="O46" s="25" t="s">
        <v>393</v>
      </c>
      <c r="P46" s="25" t="s">
        <v>339</v>
      </c>
      <c r="Q46" s="115" t="e">
        <v>#N/A</v>
      </c>
      <c r="R46" s="115" t="e">
        <v>#N/A</v>
      </c>
      <c r="S46" s="115" t="e">
        <v>#N/A</v>
      </c>
      <c r="T46" s="115" t="e">
        <v>#N/A</v>
      </c>
      <c r="U46" s="115" t="e">
        <v>#N/A</v>
      </c>
    </row>
    <row r="47" spans="1:21">
      <c r="A47" s="18" t="s">
        <v>394</v>
      </c>
      <c r="B47" s="19"/>
      <c r="C47" s="43">
        <v>45812</v>
      </c>
      <c r="D47" s="44">
        <v>45812</v>
      </c>
      <c r="E47" s="25" t="s">
        <v>395</v>
      </c>
      <c r="F47" s="18" t="s">
        <v>57</v>
      </c>
      <c r="G47" s="18" t="s">
        <v>33</v>
      </c>
      <c r="H47" s="25" t="s">
        <v>43</v>
      </c>
      <c r="I47" s="25" t="s">
        <v>43</v>
      </c>
      <c r="J47" s="3" t="s">
        <v>396</v>
      </c>
      <c r="K47" s="45" t="s">
        <v>397</v>
      </c>
      <c r="L47" s="30">
        <v>45813</v>
      </c>
      <c r="M47" s="25" t="s">
        <v>399</v>
      </c>
      <c r="N47" s="25" t="s">
        <v>400</v>
      </c>
      <c r="O47" s="25" t="s">
        <v>401</v>
      </c>
      <c r="P47" s="25" t="s">
        <v>345</v>
      </c>
      <c r="Q47" s="115" t="e">
        <v>#N/A</v>
      </c>
      <c r="R47" s="115" t="e">
        <v>#N/A</v>
      </c>
      <c r="S47" s="115" t="e">
        <v>#N/A</v>
      </c>
      <c r="T47" s="115" t="e">
        <v>#N/A</v>
      </c>
      <c r="U47" s="115" t="e">
        <v>#N/A</v>
      </c>
    </row>
    <row r="48" spans="1:21">
      <c r="A48" s="18" t="s">
        <v>432</v>
      </c>
      <c r="B48" s="19"/>
      <c r="C48" s="43">
        <v>45814</v>
      </c>
      <c r="D48" s="44">
        <v>45814</v>
      </c>
      <c r="E48" s="25" t="s">
        <v>433</v>
      </c>
      <c r="F48" s="18" t="s">
        <v>57</v>
      </c>
      <c r="G48" s="18" t="s">
        <v>33</v>
      </c>
      <c r="H48" s="25" t="s">
        <v>43</v>
      </c>
      <c r="I48" s="25" t="s">
        <v>43</v>
      </c>
      <c r="J48" s="3" t="s">
        <v>434</v>
      </c>
      <c r="K48" s="45" t="s">
        <v>435</v>
      </c>
      <c r="L48" s="30">
        <v>45828.666666666664</v>
      </c>
      <c r="M48" s="25" t="s">
        <v>37</v>
      </c>
      <c r="N48" s="25" t="s">
        <v>436</v>
      </c>
      <c r="O48" s="25" t="s">
        <v>46</v>
      </c>
      <c r="P48" s="25" t="s">
        <v>345</v>
      </c>
      <c r="Q48" s="115" t="e">
        <v>#N/A</v>
      </c>
      <c r="R48" s="115" t="e">
        <v>#N/A</v>
      </c>
      <c r="S48" s="115" t="e">
        <v>#N/A</v>
      </c>
      <c r="T48" s="115" t="e">
        <v>#N/A</v>
      </c>
      <c r="U48" s="115" t="e">
        <v>#N/A</v>
      </c>
    </row>
    <row r="49" spans="1:21">
      <c r="A49" s="18" t="s">
        <v>437</v>
      </c>
      <c r="B49" s="19"/>
      <c r="C49" s="43">
        <v>45814</v>
      </c>
      <c r="D49" s="44">
        <v>45814</v>
      </c>
      <c r="E49" s="25" t="s">
        <v>438</v>
      </c>
      <c r="F49" s="18" t="s">
        <v>57</v>
      </c>
      <c r="G49" s="18" t="s">
        <v>33</v>
      </c>
      <c r="H49" s="25" t="s">
        <v>324</v>
      </c>
      <c r="I49" s="25" t="s">
        <v>324</v>
      </c>
      <c r="J49" s="3" t="s">
        <v>439</v>
      </c>
      <c r="K49" s="45" t="s">
        <v>440</v>
      </c>
      <c r="L49" s="30">
        <v>45814</v>
      </c>
      <c r="M49" s="25" t="s">
        <v>324</v>
      </c>
      <c r="N49" s="25"/>
      <c r="O49" s="25" t="s">
        <v>441</v>
      </c>
      <c r="P49" s="25" t="s">
        <v>345</v>
      </c>
      <c r="Q49" s="115" t="e">
        <v>#N/A</v>
      </c>
      <c r="R49" s="115" t="e">
        <v>#N/A</v>
      </c>
      <c r="S49" s="115" t="e">
        <v>#N/A</v>
      </c>
      <c r="T49" s="115" t="e">
        <v>#N/A</v>
      </c>
      <c r="U49" s="115" t="e">
        <v>#N/A</v>
      </c>
    </row>
    <row r="50" spans="1:21">
      <c r="A50" s="18" t="s">
        <v>442</v>
      </c>
      <c r="B50" s="19"/>
      <c r="C50" s="43">
        <v>45815</v>
      </c>
      <c r="D50" s="44">
        <v>45815</v>
      </c>
      <c r="E50" s="25" t="s">
        <v>443</v>
      </c>
      <c r="F50" s="18" t="s">
        <v>42</v>
      </c>
      <c r="G50" s="18" t="s">
        <v>33</v>
      </c>
      <c r="H50" s="25" t="s">
        <v>34</v>
      </c>
      <c r="I50" s="25" t="s">
        <v>34</v>
      </c>
      <c r="J50" s="3" t="s">
        <v>444</v>
      </c>
      <c r="K50" s="45" t="s">
        <v>445</v>
      </c>
      <c r="L50" s="30">
        <v>45816</v>
      </c>
      <c r="M50" s="25" t="s">
        <v>446</v>
      </c>
      <c r="N50" s="25"/>
      <c r="O50" s="25" t="s">
        <v>447</v>
      </c>
      <c r="P50" s="25" t="s">
        <v>345</v>
      </c>
      <c r="Q50" s="115" t="e">
        <v>#N/A</v>
      </c>
      <c r="R50" s="115" t="e">
        <v>#N/A</v>
      </c>
      <c r="S50" s="115" t="e">
        <v>#N/A</v>
      </c>
      <c r="T50" s="115" t="e">
        <v>#N/A</v>
      </c>
      <c r="U50" s="115" t="e">
        <v>#N/A</v>
      </c>
    </row>
    <row r="51" spans="1:21">
      <c r="A51" s="18" t="s">
        <v>448</v>
      </c>
      <c r="B51" s="19"/>
      <c r="C51" s="43">
        <v>45816</v>
      </c>
      <c r="D51" s="44">
        <v>45816</v>
      </c>
      <c r="E51" s="25" t="s">
        <v>449</v>
      </c>
      <c r="F51" s="18" t="s">
        <v>57</v>
      </c>
      <c r="G51" s="18" t="s">
        <v>33</v>
      </c>
      <c r="H51" s="25" t="s">
        <v>43</v>
      </c>
      <c r="I51" s="25" t="s">
        <v>43</v>
      </c>
      <c r="J51" s="3" t="s">
        <v>450</v>
      </c>
      <c r="K51" s="45" t="s">
        <v>451</v>
      </c>
      <c r="L51" s="30">
        <v>45821</v>
      </c>
      <c r="M51" s="25" t="s">
        <v>89</v>
      </c>
      <c r="N51" s="25"/>
      <c r="O51" s="25" t="s">
        <v>452</v>
      </c>
      <c r="P51" s="25" t="s">
        <v>345</v>
      </c>
      <c r="Q51" s="115" t="e">
        <v>#N/A</v>
      </c>
      <c r="R51" s="115" t="e">
        <v>#N/A</v>
      </c>
      <c r="S51" s="115" t="e">
        <v>#N/A</v>
      </c>
      <c r="T51" s="115" t="e">
        <v>#N/A</v>
      </c>
      <c r="U51" s="115" t="e">
        <v>#N/A</v>
      </c>
    </row>
    <row r="52" spans="1:21">
      <c r="A52" s="18" t="s">
        <v>453</v>
      </c>
      <c r="B52" s="19"/>
      <c r="C52" s="43">
        <v>45816</v>
      </c>
      <c r="D52" s="44">
        <v>45816</v>
      </c>
      <c r="E52" s="25" t="s">
        <v>454</v>
      </c>
      <c r="F52" s="18" t="s">
        <v>42</v>
      </c>
      <c r="G52" s="18" t="s">
        <v>33</v>
      </c>
      <c r="H52" s="25" t="s">
        <v>43</v>
      </c>
      <c r="I52" s="25" t="s">
        <v>43</v>
      </c>
      <c r="J52" s="3" t="s">
        <v>455</v>
      </c>
      <c r="K52" s="45" t="s">
        <v>456</v>
      </c>
      <c r="L52" s="30">
        <v>45820</v>
      </c>
      <c r="M52" s="25" t="s">
        <v>458</v>
      </c>
      <c r="N52" s="25"/>
      <c r="O52" s="25" t="s">
        <v>401</v>
      </c>
      <c r="P52" s="25" t="s">
        <v>345</v>
      </c>
      <c r="Q52" s="115" t="e">
        <v>#N/A</v>
      </c>
      <c r="R52" s="115" t="e">
        <v>#N/A</v>
      </c>
      <c r="S52" s="115" t="e">
        <v>#N/A</v>
      </c>
      <c r="T52" s="115" t="e">
        <v>#N/A</v>
      </c>
      <c r="U52" s="115" t="e">
        <v>#N/A</v>
      </c>
    </row>
    <row r="53" spans="1:21">
      <c r="A53" s="18" t="s">
        <v>459</v>
      </c>
      <c r="B53" s="19"/>
      <c r="C53" s="43">
        <v>45816</v>
      </c>
      <c r="D53" s="44">
        <v>45816</v>
      </c>
      <c r="E53" s="25" t="s">
        <v>460</v>
      </c>
      <c r="F53" s="18" t="s">
        <v>57</v>
      </c>
      <c r="G53" s="18" t="s">
        <v>33</v>
      </c>
      <c r="H53" s="25" t="s">
        <v>75</v>
      </c>
      <c r="I53" s="25" t="s">
        <v>75</v>
      </c>
      <c r="J53" s="3" t="s">
        <v>461</v>
      </c>
      <c r="K53" s="45" t="s">
        <v>462</v>
      </c>
      <c r="L53" s="30">
        <v>45818</v>
      </c>
      <c r="M53" s="25" t="s">
        <v>37</v>
      </c>
      <c r="N53" s="25"/>
      <c r="O53" s="25" t="s">
        <v>401</v>
      </c>
      <c r="P53" s="25" t="s">
        <v>339</v>
      </c>
      <c r="Q53" s="115" t="e">
        <v>#N/A</v>
      </c>
      <c r="R53" s="115" t="e">
        <v>#N/A</v>
      </c>
      <c r="S53" s="115" t="e">
        <v>#N/A</v>
      </c>
      <c r="T53" s="115" t="e">
        <v>#N/A</v>
      </c>
      <c r="U53" s="115" t="e">
        <v>#N/A</v>
      </c>
    </row>
    <row r="54" spans="1:21">
      <c r="A54" s="18" t="s">
        <v>463</v>
      </c>
      <c r="B54" s="19"/>
      <c r="C54" s="43">
        <v>45817</v>
      </c>
      <c r="D54" s="44">
        <v>45817</v>
      </c>
      <c r="E54" s="25" t="s">
        <v>464</v>
      </c>
      <c r="F54" s="18" t="s">
        <v>57</v>
      </c>
      <c r="G54" s="18" t="s">
        <v>33</v>
      </c>
      <c r="H54" s="25" t="s">
        <v>75</v>
      </c>
      <c r="I54" s="25" t="s">
        <v>75</v>
      </c>
      <c r="J54" s="3" t="s">
        <v>465</v>
      </c>
      <c r="K54" s="45" t="s">
        <v>466</v>
      </c>
      <c r="L54" s="30">
        <v>45817</v>
      </c>
      <c r="M54" s="25" t="s">
        <v>37</v>
      </c>
      <c r="N54" s="25"/>
      <c r="O54" s="37" t="s">
        <v>468</v>
      </c>
      <c r="P54" s="25" t="s">
        <v>345</v>
      </c>
      <c r="Q54" s="115" t="e">
        <v>#N/A</v>
      </c>
      <c r="R54" s="115" t="e">
        <v>#N/A</v>
      </c>
      <c r="S54" s="115" t="e">
        <v>#N/A</v>
      </c>
      <c r="T54" s="115" t="e">
        <v>#N/A</v>
      </c>
      <c r="U54" s="115" t="e">
        <v>#N/A</v>
      </c>
    </row>
    <row r="55" spans="1:21">
      <c r="A55" s="18" t="s">
        <v>469</v>
      </c>
      <c r="B55" s="19"/>
      <c r="C55" s="43">
        <v>45817</v>
      </c>
      <c r="D55" s="44">
        <v>45817</v>
      </c>
      <c r="E55" s="25" t="s">
        <v>470</v>
      </c>
      <c r="F55" s="18" t="s">
        <v>57</v>
      </c>
      <c r="G55" s="18" t="s">
        <v>33</v>
      </c>
      <c r="H55" s="25" t="s">
        <v>75</v>
      </c>
      <c r="I55" s="25" t="s">
        <v>75</v>
      </c>
      <c r="J55" s="3" t="s">
        <v>471</v>
      </c>
      <c r="K55" s="45" t="s">
        <v>472</v>
      </c>
      <c r="L55" s="30">
        <v>45817</v>
      </c>
      <c r="M55" s="25" t="s">
        <v>37</v>
      </c>
      <c r="N55" s="25" t="s">
        <v>473</v>
      </c>
      <c r="O55" s="25" t="s">
        <v>474</v>
      </c>
      <c r="P55" s="25" t="s">
        <v>339</v>
      </c>
      <c r="Q55" s="115" t="e">
        <v>#N/A</v>
      </c>
      <c r="R55" s="115" t="e">
        <v>#N/A</v>
      </c>
      <c r="S55" s="115" t="e">
        <v>#N/A</v>
      </c>
      <c r="T55" s="115" t="e">
        <v>#N/A</v>
      </c>
      <c r="U55" s="115" t="e">
        <v>#N/A</v>
      </c>
    </row>
    <row r="56" spans="1:21">
      <c r="A56" s="18" t="s">
        <v>481</v>
      </c>
      <c r="B56" s="19"/>
      <c r="C56" s="43">
        <v>45817</v>
      </c>
      <c r="D56" s="44">
        <v>45817</v>
      </c>
      <c r="E56" s="25" t="s">
        <v>482</v>
      </c>
      <c r="F56" s="18" t="s">
        <v>57</v>
      </c>
      <c r="G56" s="18" t="s">
        <v>33</v>
      </c>
      <c r="H56" s="25" t="s">
        <v>75</v>
      </c>
      <c r="I56" s="25" t="s">
        <v>75</v>
      </c>
      <c r="J56" s="3" t="s">
        <v>483</v>
      </c>
      <c r="K56" s="45" t="s">
        <v>484</v>
      </c>
      <c r="L56" s="30">
        <v>45817</v>
      </c>
      <c r="M56" s="25" t="s">
        <v>37</v>
      </c>
      <c r="N56" s="25"/>
      <c r="O56" s="25" t="s">
        <v>485</v>
      </c>
      <c r="P56" s="25" t="s">
        <v>339</v>
      </c>
      <c r="Q56" s="115" t="e">
        <v>#N/A</v>
      </c>
      <c r="R56" s="115" t="e">
        <v>#N/A</v>
      </c>
      <c r="S56" s="115" t="e">
        <v>#N/A</v>
      </c>
      <c r="T56" s="115" t="e">
        <v>#N/A</v>
      </c>
      <c r="U56" s="115" t="e">
        <v>#N/A</v>
      </c>
    </row>
    <row r="57" spans="1:21">
      <c r="A57" s="18" t="s">
        <v>506</v>
      </c>
      <c r="B57" s="19"/>
      <c r="C57" s="43">
        <v>45817</v>
      </c>
      <c r="D57" s="44">
        <v>45817</v>
      </c>
      <c r="E57" s="25" t="s">
        <v>507</v>
      </c>
      <c r="F57" s="18" t="s">
        <v>57</v>
      </c>
      <c r="G57" s="18" t="s">
        <v>33</v>
      </c>
      <c r="H57" s="25" t="s">
        <v>43</v>
      </c>
      <c r="I57" s="25" t="s">
        <v>43</v>
      </c>
      <c r="J57" s="3" t="s">
        <v>508</v>
      </c>
      <c r="K57" s="45" t="s">
        <v>509</v>
      </c>
      <c r="L57" s="30">
        <v>45819</v>
      </c>
      <c r="M57" s="25" t="s">
        <v>324</v>
      </c>
      <c r="N57" s="25"/>
      <c r="O57" s="25" t="s">
        <v>441</v>
      </c>
      <c r="P57" s="25" t="s">
        <v>345</v>
      </c>
      <c r="Q57" s="115" t="e">
        <v>#N/A</v>
      </c>
      <c r="R57" s="115" t="e">
        <v>#N/A</v>
      </c>
      <c r="S57" s="115" t="e">
        <v>#N/A</v>
      </c>
      <c r="T57" s="115" t="e">
        <v>#N/A</v>
      </c>
      <c r="U57" s="115" t="e">
        <v>#N/A</v>
      </c>
    </row>
    <row r="58" spans="1:21">
      <c r="A58" s="18" t="s">
        <v>515</v>
      </c>
      <c r="B58" s="19"/>
      <c r="C58" s="43">
        <v>45818</v>
      </c>
      <c r="D58" s="44">
        <v>45818</v>
      </c>
      <c r="E58" s="25" t="s">
        <v>516</v>
      </c>
      <c r="F58" s="18" t="s">
        <v>57</v>
      </c>
      <c r="G58" s="18" t="s">
        <v>33</v>
      </c>
      <c r="H58" s="25" t="s">
        <v>75</v>
      </c>
      <c r="I58" s="25" t="s">
        <v>75</v>
      </c>
      <c r="J58" s="3" t="s">
        <v>517</v>
      </c>
      <c r="K58" s="45" t="s">
        <v>518</v>
      </c>
      <c r="L58" s="30">
        <v>45818</v>
      </c>
      <c r="M58" s="25" t="s">
        <v>494</v>
      </c>
      <c r="N58" s="25" t="s">
        <v>112</v>
      </c>
      <c r="O58" s="25" t="s">
        <v>519</v>
      </c>
      <c r="P58" s="25" t="s">
        <v>339</v>
      </c>
      <c r="Q58" s="115" t="e">
        <v>#N/A</v>
      </c>
      <c r="R58" s="115" t="e">
        <v>#N/A</v>
      </c>
      <c r="S58" s="115" t="e">
        <v>#N/A</v>
      </c>
      <c r="T58" s="115" t="e">
        <v>#N/A</v>
      </c>
      <c r="U58" s="115" t="e">
        <v>#N/A</v>
      </c>
    </row>
    <row r="59" spans="1:21">
      <c r="A59" s="18" t="s">
        <v>520</v>
      </c>
      <c r="B59" s="19"/>
      <c r="C59" s="43">
        <v>45818</v>
      </c>
      <c r="D59" s="44">
        <v>45818</v>
      </c>
      <c r="E59" s="25" t="s">
        <v>516</v>
      </c>
      <c r="F59" s="18" t="s">
        <v>42</v>
      </c>
      <c r="G59" s="18" t="s">
        <v>33</v>
      </c>
      <c r="H59" s="25" t="s">
        <v>75</v>
      </c>
      <c r="I59" s="25" t="s">
        <v>75</v>
      </c>
      <c r="J59" s="3" t="s">
        <v>521</v>
      </c>
      <c r="K59" s="45" t="s">
        <v>522</v>
      </c>
      <c r="L59" s="30">
        <v>45818</v>
      </c>
      <c r="M59" s="25" t="s">
        <v>121</v>
      </c>
      <c r="N59" s="25" t="s">
        <v>112</v>
      </c>
      <c r="O59" s="25" t="s">
        <v>78</v>
      </c>
      <c r="P59" s="25" t="s">
        <v>345</v>
      </c>
      <c r="Q59" s="115" t="e">
        <v>#N/A</v>
      </c>
      <c r="R59" s="115" t="e">
        <v>#N/A</v>
      </c>
      <c r="S59" s="115" t="e">
        <v>#N/A</v>
      </c>
      <c r="T59" s="115" t="e">
        <v>#N/A</v>
      </c>
      <c r="U59" s="115" t="e">
        <v>#N/A</v>
      </c>
    </row>
    <row r="60" spans="1:21">
      <c r="A60" s="18" t="s">
        <v>524</v>
      </c>
      <c r="B60" s="19"/>
      <c r="C60" s="43">
        <v>45818</v>
      </c>
      <c r="D60" s="44">
        <v>45818</v>
      </c>
      <c r="E60" s="25" t="s">
        <v>525</v>
      </c>
      <c r="F60" s="18" t="s">
        <v>57</v>
      </c>
      <c r="G60" s="18" t="s">
        <v>33</v>
      </c>
      <c r="H60" s="25" t="s">
        <v>75</v>
      </c>
      <c r="I60" s="25" t="s">
        <v>75</v>
      </c>
      <c r="J60" s="3" t="s">
        <v>526</v>
      </c>
      <c r="K60" s="45" t="s">
        <v>527</v>
      </c>
      <c r="L60" s="30">
        <v>45820</v>
      </c>
      <c r="M60" s="25" t="s">
        <v>37</v>
      </c>
      <c r="N60" s="25" t="s">
        <v>528</v>
      </c>
      <c r="O60" s="25" t="s">
        <v>529</v>
      </c>
      <c r="P60" s="25" t="s">
        <v>339</v>
      </c>
      <c r="Q60" s="115" t="e">
        <v>#N/A</v>
      </c>
      <c r="R60" s="115" t="e">
        <v>#N/A</v>
      </c>
      <c r="S60" s="115" t="e">
        <v>#N/A</v>
      </c>
      <c r="T60" s="115" t="e">
        <v>#N/A</v>
      </c>
      <c r="U60" s="115" t="e">
        <v>#N/A</v>
      </c>
    </row>
    <row r="61" spans="1:21">
      <c r="A61" s="18" t="s">
        <v>544</v>
      </c>
      <c r="B61" s="19"/>
      <c r="C61" s="43">
        <v>45820</v>
      </c>
      <c r="D61" s="44">
        <v>45820</v>
      </c>
      <c r="E61" s="25" t="s">
        <v>545</v>
      </c>
      <c r="F61" s="18" t="s">
        <v>42</v>
      </c>
      <c r="G61" s="18" t="s">
        <v>33</v>
      </c>
      <c r="H61" s="25" t="s">
        <v>75</v>
      </c>
      <c r="I61" s="25" t="s">
        <v>75</v>
      </c>
      <c r="J61" s="3" t="s">
        <v>546</v>
      </c>
      <c r="K61" s="45" t="s">
        <v>547</v>
      </c>
      <c r="L61" s="30">
        <v>45822</v>
      </c>
      <c r="M61" s="25" t="s">
        <v>37</v>
      </c>
      <c r="N61" s="25" t="s">
        <v>548</v>
      </c>
      <c r="O61" s="25" t="s">
        <v>78</v>
      </c>
      <c r="P61" s="25" t="s">
        <v>345</v>
      </c>
      <c r="Q61" s="115" t="e">
        <v>#N/A</v>
      </c>
      <c r="R61" s="115" t="e">
        <v>#N/A</v>
      </c>
      <c r="S61" s="115" t="e">
        <v>#N/A</v>
      </c>
      <c r="T61" s="115" t="e">
        <v>#N/A</v>
      </c>
      <c r="U61" s="115" t="e">
        <v>#N/A</v>
      </c>
    </row>
    <row r="62" spans="1:21">
      <c r="A62" s="18" t="s">
        <v>554</v>
      </c>
      <c r="B62" s="19"/>
      <c r="C62" s="43">
        <v>45820</v>
      </c>
      <c r="D62" s="44">
        <v>45820</v>
      </c>
      <c r="E62" s="25" t="s">
        <v>555</v>
      </c>
      <c r="F62" s="18" t="s">
        <v>42</v>
      </c>
      <c r="G62" s="18" t="s">
        <v>33</v>
      </c>
      <c r="H62" s="25" t="s">
        <v>75</v>
      </c>
      <c r="I62" s="25" t="s">
        <v>75</v>
      </c>
      <c r="J62" s="58" t="s">
        <v>556</v>
      </c>
      <c r="K62" s="41" t="s">
        <v>557</v>
      </c>
      <c r="L62" s="30">
        <v>45820</v>
      </c>
      <c r="M62" s="25" t="s">
        <v>371</v>
      </c>
      <c r="N62" s="25" t="s">
        <v>112</v>
      </c>
      <c r="O62" s="25" t="s">
        <v>519</v>
      </c>
      <c r="P62" s="25" t="s">
        <v>345</v>
      </c>
      <c r="Q62" s="115" t="e">
        <v>#N/A</v>
      </c>
      <c r="R62" s="115" t="e">
        <v>#N/A</v>
      </c>
      <c r="S62" s="115" t="e">
        <v>#N/A</v>
      </c>
      <c r="T62" s="115" t="e">
        <v>#N/A</v>
      </c>
      <c r="U62" s="115" t="e">
        <v>#N/A</v>
      </c>
    </row>
    <row r="63" spans="1:21">
      <c r="A63" s="18" t="s">
        <v>564</v>
      </c>
      <c r="B63" s="19"/>
      <c r="C63" s="43">
        <v>45824</v>
      </c>
      <c r="D63" s="44">
        <v>45824</v>
      </c>
      <c r="E63" s="25" t="s">
        <v>565</v>
      </c>
      <c r="F63" s="18" t="s">
        <v>57</v>
      </c>
      <c r="G63" s="18" t="s">
        <v>33</v>
      </c>
      <c r="H63" s="25" t="s">
        <v>34</v>
      </c>
      <c r="I63" s="25" t="s">
        <v>34</v>
      </c>
      <c r="J63" s="3" t="s">
        <v>566</v>
      </c>
      <c r="K63" s="45" t="s">
        <v>567</v>
      </c>
      <c r="L63" s="30">
        <v>45824</v>
      </c>
      <c r="M63" s="25" t="s">
        <v>568</v>
      </c>
      <c r="N63" s="25"/>
      <c r="O63" s="25" t="s">
        <v>569</v>
      </c>
      <c r="P63" s="25" t="s">
        <v>345</v>
      </c>
      <c r="Q63" s="115" t="e">
        <v>#N/A</v>
      </c>
      <c r="R63" s="115" t="e">
        <v>#N/A</v>
      </c>
      <c r="S63" s="115" t="e">
        <v>#N/A</v>
      </c>
      <c r="T63" s="115" t="e">
        <v>#N/A</v>
      </c>
      <c r="U63" s="115" t="e">
        <v>#N/A</v>
      </c>
    </row>
    <row r="64" spans="1:21">
      <c r="A64" s="18" t="s">
        <v>570</v>
      </c>
      <c r="B64" s="19"/>
      <c r="C64" s="43">
        <v>45824</v>
      </c>
      <c r="D64" s="44">
        <v>45824</v>
      </c>
      <c r="E64" s="25" t="s">
        <v>571</v>
      </c>
      <c r="F64" s="18" t="s">
        <v>57</v>
      </c>
      <c r="G64" s="18" t="s">
        <v>33</v>
      </c>
      <c r="H64" s="25" t="s">
        <v>572</v>
      </c>
      <c r="I64" s="25" t="s">
        <v>572</v>
      </c>
      <c r="J64" s="3" t="s">
        <v>573</v>
      </c>
      <c r="K64" s="45" t="s">
        <v>574</v>
      </c>
      <c r="L64" s="30">
        <v>45834.604166666664</v>
      </c>
      <c r="M64" s="25" t="s">
        <v>575</v>
      </c>
      <c r="N64" s="25" t="s">
        <v>255</v>
      </c>
      <c r="O64" s="25" t="s">
        <v>576</v>
      </c>
      <c r="P64" s="25" t="s">
        <v>339</v>
      </c>
      <c r="Q64" s="115" t="e">
        <v>#N/A</v>
      </c>
      <c r="R64" s="115" t="e">
        <v>#N/A</v>
      </c>
      <c r="S64" s="115" t="e">
        <v>#N/A</v>
      </c>
      <c r="T64" s="115" t="e">
        <v>#N/A</v>
      </c>
      <c r="U64" s="115" t="e">
        <v>#N/A</v>
      </c>
    </row>
    <row r="65" spans="1:21">
      <c r="A65" s="18" t="s">
        <v>577</v>
      </c>
      <c r="B65" s="19"/>
      <c r="C65" s="43">
        <v>45824</v>
      </c>
      <c r="D65" s="44">
        <v>45824</v>
      </c>
      <c r="E65" s="25" t="s">
        <v>578</v>
      </c>
      <c r="F65" s="18" t="s">
        <v>57</v>
      </c>
      <c r="G65" s="18" t="s">
        <v>33</v>
      </c>
      <c r="H65" s="25" t="s">
        <v>324</v>
      </c>
      <c r="I65" s="25" t="s">
        <v>324</v>
      </c>
      <c r="J65" s="3" t="s">
        <v>579</v>
      </c>
      <c r="K65" s="45" t="s">
        <v>580</v>
      </c>
      <c r="L65" s="30">
        <v>45825</v>
      </c>
      <c r="M65" s="25" t="s">
        <v>581</v>
      </c>
      <c r="N65" s="25" t="s">
        <v>582</v>
      </c>
      <c r="O65" s="25" t="s">
        <v>583</v>
      </c>
      <c r="P65" s="25" t="s">
        <v>345</v>
      </c>
      <c r="Q65" s="115" t="e">
        <v>#N/A</v>
      </c>
      <c r="R65" s="115" t="e">
        <v>#N/A</v>
      </c>
      <c r="S65" s="115" t="e">
        <v>#N/A</v>
      </c>
      <c r="T65" s="115" t="e">
        <v>#N/A</v>
      </c>
      <c r="U65" s="115" t="e">
        <v>#N/A</v>
      </c>
    </row>
    <row r="66" spans="1:21">
      <c r="A66" s="18" t="s">
        <v>599</v>
      </c>
      <c r="B66" s="19"/>
      <c r="C66" s="43">
        <v>45824</v>
      </c>
      <c r="D66" s="44">
        <v>45824</v>
      </c>
      <c r="E66" s="25" t="s">
        <v>600</v>
      </c>
      <c r="F66" s="18" t="s">
        <v>57</v>
      </c>
      <c r="G66" s="18" t="s">
        <v>33</v>
      </c>
      <c r="H66" s="25" t="s">
        <v>34</v>
      </c>
      <c r="I66" s="25" t="s">
        <v>34</v>
      </c>
      <c r="J66" s="3" t="s">
        <v>601</v>
      </c>
      <c r="K66" s="45" t="s">
        <v>602</v>
      </c>
      <c r="L66" s="30">
        <v>45825</v>
      </c>
      <c r="M66" s="25" t="s">
        <v>37</v>
      </c>
      <c r="N66" s="25" t="s">
        <v>604</v>
      </c>
      <c r="O66" s="25" t="s">
        <v>605</v>
      </c>
      <c r="P66" s="25" t="s">
        <v>339</v>
      </c>
      <c r="Q66" s="115" t="e">
        <v>#N/A</v>
      </c>
      <c r="R66" s="115" t="e">
        <v>#N/A</v>
      </c>
      <c r="S66" s="115" t="e">
        <v>#N/A</v>
      </c>
      <c r="T66" s="115" t="e">
        <v>#N/A</v>
      </c>
      <c r="U66" s="115" t="e">
        <v>#N/A</v>
      </c>
    </row>
    <row r="67" spans="1:21">
      <c r="A67" s="18" t="s">
        <v>606</v>
      </c>
      <c r="B67" s="19"/>
      <c r="C67" s="43">
        <v>45824</v>
      </c>
      <c r="D67" s="44">
        <v>45824</v>
      </c>
      <c r="E67" s="25" t="s">
        <v>607</v>
      </c>
      <c r="F67" s="18" t="s">
        <v>57</v>
      </c>
      <c r="G67" s="18" t="s">
        <v>33</v>
      </c>
      <c r="H67" s="25" t="s">
        <v>75</v>
      </c>
      <c r="I67" s="25" t="s">
        <v>75</v>
      </c>
      <c r="J67" s="3" t="s">
        <v>608</v>
      </c>
      <c r="K67" s="45" t="s">
        <v>609</v>
      </c>
      <c r="L67" s="30">
        <v>45824</v>
      </c>
      <c r="M67" s="25" t="s">
        <v>355</v>
      </c>
      <c r="N67" s="25"/>
      <c r="O67" s="25" t="s">
        <v>611</v>
      </c>
      <c r="P67" s="25" t="s">
        <v>345</v>
      </c>
      <c r="Q67" s="115" t="e">
        <v>#N/A</v>
      </c>
      <c r="R67" s="115" t="e">
        <v>#N/A</v>
      </c>
      <c r="S67" s="115" t="e">
        <v>#N/A</v>
      </c>
      <c r="T67" s="115" t="e">
        <v>#N/A</v>
      </c>
      <c r="U67" s="115" t="e">
        <v>#N/A</v>
      </c>
    </row>
    <row r="68" spans="1:21">
      <c r="A68" s="18" t="s">
        <v>612</v>
      </c>
      <c r="B68" s="19"/>
      <c r="C68" s="43">
        <v>45825</v>
      </c>
      <c r="D68" s="44">
        <v>45825</v>
      </c>
      <c r="E68" s="25" t="s">
        <v>613</v>
      </c>
      <c r="F68" s="18" t="s">
        <v>42</v>
      </c>
      <c r="G68" s="18" t="s">
        <v>33</v>
      </c>
      <c r="H68" s="25" t="s">
        <v>75</v>
      </c>
      <c r="I68" s="25" t="s">
        <v>75</v>
      </c>
      <c r="J68" s="3" t="s">
        <v>614</v>
      </c>
      <c r="K68" s="45" t="s">
        <v>615</v>
      </c>
      <c r="L68" s="30">
        <v>45825</v>
      </c>
      <c r="M68" s="25" t="s">
        <v>37</v>
      </c>
      <c r="N68" s="25"/>
      <c r="O68" s="25" t="s">
        <v>616</v>
      </c>
      <c r="P68" s="25" t="s">
        <v>345</v>
      </c>
      <c r="Q68" s="115" t="e">
        <v>#N/A</v>
      </c>
      <c r="R68" s="115" t="e">
        <v>#N/A</v>
      </c>
      <c r="S68" s="115" t="e">
        <v>#N/A</v>
      </c>
      <c r="T68" s="115" t="e">
        <v>#N/A</v>
      </c>
      <c r="U68" s="115" t="e">
        <v>#N/A</v>
      </c>
    </row>
    <row r="69" spans="1:21">
      <c r="A69" s="18" t="s">
        <v>624</v>
      </c>
      <c r="B69" s="19"/>
      <c r="C69" s="43">
        <v>45825</v>
      </c>
      <c r="D69" s="44">
        <v>45825</v>
      </c>
      <c r="E69" s="25" t="s">
        <v>625</v>
      </c>
      <c r="F69" s="18" t="s">
        <v>57</v>
      </c>
      <c r="G69" s="18" t="s">
        <v>33</v>
      </c>
      <c r="H69" s="25" t="s">
        <v>43</v>
      </c>
      <c r="I69" s="25" t="s">
        <v>43</v>
      </c>
      <c r="J69" s="3" t="s">
        <v>626</v>
      </c>
      <c r="K69" s="38" t="s">
        <v>627</v>
      </c>
      <c r="L69" s="30">
        <v>45825</v>
      </c>
      <c r="M69" s="25" t="s">
        <v>371</v>
      </c>
      <c r="N69" s="25"/>
      <c r="O69" s="25" t="s">
        <v>401</v>
      </c>
      <c r="P69" s="25" t="s">
        <v>345</v>
      </c>
      <c r="Q69" s="115" t="e">
        <v>#N/A</v>
      </c>
      <c r="R69" s="115" t="e">
        <v>#N/A</v>
      </c>
      <c r="S69" s="115" t="e">
        <v>#N/A</v>
      </c>
      <c r="T69" s="115" t="e">
        <v>#N/A</v>
      </c>
      <c r="U69" s="115" t="e">
        <v>#N/A</v>
      </c>
    </row>
    <row r="70" spans="1:21">
      <c r="A70" s="18" t="s">
        <v>642</v>
      </c>
      <c r="B70" s="19"/>
      <c r="C70" s="43">
        <v>45827</v>
      </c>
      <c r="D70" s="44">
        <v>0.45833333333333331</v>
      </c>
      <c r="E70" s="25" t="s">
        <v>643</v>
      </c>
      <c r="F70" s="18" t="s">
        <v>57</v>
      </c>
      <c r="G70" s="18" t="s">
        <v>33</v>
      </c>
      <c r="H70" s="25" t="s">
        <v>58</v>
      </c>
      <c r="I70" s="25" t="s">
        <v>58</v>
      </c>
      <c r="J70" s="3" t="s">
        <v>644</v>
      </c>
      <c r="K70" s="38" t="s">
        <v>645</v>
      </c>
      <c r="L70" s="31">
        <v>45827.635416666664</v>
      </c>
      <c r="M70" s="25" t="s">
        <v>121</v>
      </c>
      <c r="N70" s="25"/>
      <c r="O70" s="25" t="s">
        <v>647</v>
      </c>
      <c r="P70" s="25" t="s">
        <v>345</v>
      </c>
      <c r="Q70" s="115" t="e">
        <v>#N/A</v>
      </c>
      <c r="R70" s="115" t="e">
        <v>#N/A</v>
      </c>
      <c r="S70" s="115" t="e">
        <v>#N/A</v>
      </c>
      <c r="T70" s="115" t="e">
        <v>#N/A</v>
      </c>
      <c r="U70" s="115" t="e">
        <v>#N/A</v>
      </c>
    </row>
    <row r="71" spans="1:21">
      <c r="A71" s="18" t="s">
        <v>648</v>
      </c>
      <c r="B71" s="19"/>
      <c r="C71" s="43">
        <v>45827</v>
      </c>
      <c r="D71" s="44">
        <v>0.49722222222222223</v>
      </c>
      <c r="E71" s="25" t="s">
        <v>649</v>
      </c>
      <c r="F71" s="18" t="s">
        <v>42</v>
      </c>
      <c r="G71" s="18" t="s">
        <v>33</v>
      </c>
      <c r="H71" s="25" t="s">
        <v>58</v>
      </c>
      <c r="I71" s="25" t="s">
        <v>58</v>
      </c>
      <c r="J71" s="3" t="s">
        <v>650</v>
      </c>
      <c r="K71" s="38" t="s">
        <v>651</v>
      </c>
      <c r="L71" s="31">
        <v>45827.625</v>
      </c>
      <c r="M71" s="25" t="s">
        <v>121</v>
      </c>
      <c r="N71" s="25"/>
      <c r="O71" s="25" t="s">
        <v>652</v>
      </c>
      <c r="P71" s="25" t="s">
        <v>345</v>
      </c>
      <c r="Q71" s="115" t="e">
        <v>#N/A</v>
      </c>
      <c r="R71" s="115" t="e">
        <v>#N/A</v>
      </c>
      <c r="S71" s="115" t="e">
        <v>#N/A</v>
      </c>
      <c r="T71" s="115" t="e">
        <v>#N/A</v>
      </c>
      <c r="U71" s="115" t="e">
        <v>#N/A</v>
      </c>
    </row>
    <row r="72" spans="1:21">
      <c r="A72" s="18" t="s">
        <v>658</v>
      </c>
      <c r="B72" s="19"/>
      <c r="C72" s="43">
        <v>45827</v>
      </c>
      <c r="D72" s="44">
        <v>0.5625</v>
      </c>
      <c r="E72" s="25" t="s">
        <v>659</v>
      </c>
      <c r="F72" s="18" t="s">
        <v>57</v>
      </c>
      <c r="G72" s="18" t="s">
        <v>33</v>
      </c>
      <c r="H72" s="25" t="s">
        <v>619</v>
      </c>
      <c r="I72" s="25" t="s">
        <v>619</v>
      </c>
      <c r="J72" s="3" t="s">
        <v>660</v>
      </c>
      <c r="K72" s="38" t="s">
        <v>661</v>
      </c>
      <c r="L72" s="31">
        <v>45833.486111111109</v>
      </c>
      <c r="M72" s="25" t="s">
        <v>37</v>
      </c>
      <c r="N72" s="25" t="s">
        <v>662</v>
      </c>
      <c r="O72" s="25" t="s">
        <v>663</v>
      </c>
      <c r="P72" s="25" t="s">
        <v>339</v>
      </c>
      <c r="Q72" s="115" t="e">
        <v>#N/A</v>
      </c>
      <c r="R72" s="115" t="e">
        <v>#N/A</v>
      </c>
      <c r="S72" s="115" t="e">
        <v>#N/A</v>
      </c>
      <c r="T72" s="115" t="e">
        <v>#N/A</v>
      </c>
      <c r="U72" s="115" t="e">
        <v>#N/A</v>
      </c>
    </row>
    <row r="73" spans="1:21">
      <c r="A73" s="18" t="s">
        <v>695</v>
      </c>
      <c r="B73" s="19"/>
      <c r="C73" s="43">
        <v>45830</v>
      </c>
      <c r="D73" s="44">
        <v>0.31597222222222221</v>
      </c>
      <c r="E73" s="25" t="s">
        <v>696</v>
      </c>
      <c r="F73" s="18" t="s">
        <v>57</v>
      </c>
      <c r="G73" s="18" t="s">
        <v>33</v>
      </c>
      <c r="H73" s="25" t="s">
        <v>34</v>
      </c>
      <c r="I73" s="25" t="s">
        <v>34</v>
      </c>
      <c r="J73" s="42" t="s">
        <v>697</v>
      </c>
      <c r="K73" s="38" t="s">
        <v>698</v>
      </c>
      <c r="L73" s="31">
        <v>45830.351388888892</v>
      </c>
      <c r="M73" s="25" t="s">
        <v>568</v>
      </c>
      <c r="N73" s="25"/>
      <c r="O73" s="37" t="s">
        <v>39</v>
      </c>
      <c r="P73" s="25" t="s">
        <v>345</v>
      </c>
      <c r="Q73" s="115" t="e">
        <v>#N/A</v>
      </c>
      <c r="R73" s="115" t="e">
        <v>#N/A</v>
      </c>
      <c r="S73" s="115" t="e">
        <v>#N/A</v>
      </c>
      <c r="T73" s="115" t="e">
        <v>#N/A</v>
      </c>
      <c r="U73" s="115" t="e">
        <v>#N/A</v>
      </c>
    </row>
    <row r="74" spans="1:21">
      <c r="A74" s="18" t="s">
        <v>704</v>
      </c>
      <c r="B74" s="19"/>
      <c r="C74" s="69">
        <v>45832</v>
      </c>
      <c r="D74" s="70">
        <v>0.3848611111111111</v>
      </c>
      <c r="E74" s="25" t="s">
        <v>705</v>
      </c>
      <c r="F74" s="18" t="s">
        <v>42</v>
      </c>
      <c r="G74" s="18" t="s">
        <v>33</v>
      </c>
      <c r="H74" s="25" t="s">
        <v>572</v>
      </c>
      <c r="I74" s="25" t="s">
        <v>572</v>
      </c>
      <c r="J74" s="3" t="s">
        <v>706</v>
      </c>
      <c r="K74" s="38" t="s">
        <v>707</v>
      </c>
      <c r="L74" s="31">
        <v>45833.657638888886</v>
      </c>
      <c r="M74" s="25" t="s">
        <v>708</v>
      </c>
      <c r="N74" s="25"/>
      <c r="O74" s="25" t="s">
        <v>709</v>
      </c>
      <c r="P74" s="25" t="s">
        <v>345</v>
      </c>
      <c r="Q74" s="115" t="e">
        <v>#N/A</v>
      </c>
      <c r="R74" s="115" t="e">
        <v>#N/A</v>
      </c>
      <c r="S74" s="115" t="e">
        <v>#N/A</v>
      </c>
      <c r="T74" s="115" t="e">
        <v>#N/A</v>
      </c>
      <c r="U74" s="115" t="e">
        <v>#N/A</v>
      </c>
    </row>
    <row r="75" spans="1:21">
      <c r="A75" s="18" t="s">
        <v>710</v>
      </c>
      <c r="B75" s="19"/>
      <c r="C75" s="69">
        <v>45832</v>
      </c>
      <c r="D75" s="70">
        <v>0.3928935185185185</v>
      </c>
      <c r="E75" s="25" t="s">
        <v>711</v>
      </c>
      <c r="F75" s="18" t="s">
        <v>57</v>
      </c>
      <c r="G75" s="18" t="s">
        <v>33</v>
      </c>
      <c r="H75" s="25" t="s">
        <v>75</v>
      </c>
      <c r="I75" s="25" t="s">
        <v>75</v>
      </c>
      <c r="J75" s="3" t="s">
        <v>712</v>
      </c>
      <c r="K75" s="38" t="s">
        <v>713</v>
      </c>
      <c r="L75" s="31">
        <v>45832.541666666664</v>
      </c>
      <c r="M75" s="25" t="s">
        <v>708</v>
      </c>
      <c r="N75" s="25" t="s">
        <v>714</v>
      </c>
      <c r="O75" s="25" t="s">
        <v>716</v>
      </c>
      <c r="P75" s="25" t="s">
        <v>345</v>
      </c>
      <c r="Q75" s="115" t="e">
        <v>#N/A</v>
      </c>
      <c r="R75" s="115" t="e">
        <v>#N/A</v>
      </c>
      <c r="S75" s="115" t="e">
        <v>#N/A</v>
      </c>
      <c r="T75" s="115" t="e">
        <v>#N/A</v>
      </c>
      <c r="U75" s="115" t="e">
        <v>#N/A</v>
      </c>
    </row>
    <row r="76" spans="1:21">
      <c r="A76" s="18" t="s">
        <v>735</v>
      </c>
      <c r="B76" s="19"/>
      <c r="C76" s="69">
        <v>45833</v>
      </c>
      <c r="D76" s="70">
        <v>0.91666666666666663</v>
      </c>
      <c r="E76" s="25" t="s">
        <v>736</v>
      </c>
      <c r="F76" s="18" t="s">
        <v>42</v>
      </c>
      <c r="G76" s="18" t="s">
        <v>33</v>
      </c>
      <c r="H76" s="25" t="s">
        <v>75</v>
      </c>
      <c r="I76" s="25" t="s">
        <v>75</v>
      </c>
      <c r="J76" s="3" t="s">
        <v>737</v>
      </c>
      <c r="K76" s="38" t="s">
        <v>738</v>
      </c>
      <c r="L76" s="31">
        <v>45833.965277777781</v>
      </c>
      <c r="M76" s="25" t="s">
        <v>355</v>
      </c>
      <c r="N76" s="25"/>
      <c r="O76" s="25" t="s">
        <v>616</v>
      </c>
      <c r="P76" s="25" t="s">
        <v>345</v>
      </c>
      <c r="Q76" s="115" t="e">
        <v>#N/A</v>
      </c>
      <c r="R76" s="115" t="e">
        <v>#N/A</v>
      </c>
      <c r="S76" s="115" t="e">
        <v>#N/A</v>
      </c>
      <c r="T76" s="115" t="e">
        <v>#N/A</v>
      </c>
      <c r="U76" s="115" t="e">
        <v>#N/A</v>
      </c>
    </row>
    <row r="77" spans="1:21">
      <c r="A77" s="18" t="s">
        <v>747</v>
      </c>
      <c r="B77" s="19"/>
      <c r="C77" s="69">
        <v>45835</v>
      </c>
      <c r="D77" s="70">
        <v>0.45833333333333331</v>
      </c>
      <c r="E77" s="25" t="s">
        <v>748</v>
      </c>
      <c r="F77" s="18" t="s">
        <v>57</v>
      </c>
      <c r="G77" s="18" t="s">
        <v>33</v>
      </c>
      <c r="H77" s="25" t="s">
        <v>34</v>
      </c>
      <c r="I77" s="25" t="s">
        <v>34</v>
      </c>
      <c r="J77" s="3" t="s">
        <v>749</v>
      </c>
      <c r="K77" s="38" t="s">
        <v>750</v>
      </c>
      <c r="L77" s="31">
        <v>45863.708333333336</v>
      </c>
      <c r="M77" s="25" t="s">
        <v>37</v>
      </c>
      <c r="N77" s="25" t="s">
        <v>751</v>
      </c>
      <c r="O77" s="25" t="s">
        <v>39</v>
      </c>
      <c r="P77" s="25" t="s">
        <v>345</v>
      </c>
      <c r="Q77" s="115" t="e">
        <v>#N/A</v>
      </c>
      <c r="R77" s="115" t="e">
        <v>#N/A</v>
      </c>
      <c r="S77" s="115" t="e">
        <v>#N/A</v>
      </c>
      <c r="T77" s="115" t="e">
        <v>#N/A</v>
      </c>
      <c r="U77" s="115" t="e">
        <v>#N/A</v>
      </c>
    </row>
    <row r="78" spans="1:21">
      <c r="A78" s="18" t="s">
        <v>774</v>
      </c>
      <c r="B78" s="19"/>
      <c r="C78" s="69">
        <v>45835</v>
      </c>
      <c r="D78" s="70">
        <v>0.83472222222222225</v>
      </c>
      <c r="E78" s="25" t="s">
        <v>775</v>
      </c>
      <c r="F78" s="18" t="s">
        <v>57</v>
      </c>
      <c r="G78" s="18" t="s">
        <v>33</v>
      </c>
      <c r="H78" s="25" t="s">
        <v>43</v>
      </c>
      <c r="I78" s="25" t="s">
        <v>43</v>
      </c>
      <c r="J78" s="3" t="s">
        <v>776</v>
      </c>
      <c r="K78" s="38" t="s">
        <v>777</v>
      </c>
      <c r="L78" s="31">
        <v>45839.5625</v>
      </c>
      <c r="M78" s="25" t="s">
        <v>37</v>
      </c>
      <c r="N78" s="25"/>
      <c r="O78" s="25" t="s">
        <v>779</v>
      </c>
      <c r="P78" s="25" t="s">
        <v>345</v>
      </c>
      <c r="Q78" s="115" t="e">
        <v>#N/A</v>
      </c>
      <c r="R78" s="115" t="e">
        <v>#N/A</v>
      </c>
      <c r="S78" s="115" t="e">
        <v>#N/A</v>
      </c>
      <c r="T78" s="115" t="e">
        <v>#N/A</v>
      </c>
      <c r="U78" s="115" t="e">
        <v>#N/A</v>
      </c>
    </row>
    <row r="79" spans="1:21">
      <c r="A79" s="18" t="s">
        <v>780</v>
      </c>
      <c r="B79" s="19"/>
      <c r="C79" s="69">
        <v>45838</v>
      </c>
      <c r="D79" s="70">
        <v>0.5083333333333333</v>
      </c>
      <c r="E79" s="48" t="s">
        <v>781</v>
      </c>
      <c r="F79" s="18" t="s">
        <v>42</v>
      </c>
      <c r="G79" s="18" t="s">
        <v>33</v>
      </c>
      <c r="H79" s="25" t="s">
        <v>572</v>
      </c>
      <c r="I79" s="25" t="s">
        <v>572</v>
      </c>
      <c r="J79" s="3" t="s">
        <v>782</v>
      </c>
      <c r="K79" s="38" t="s">
        <v>783</v>
      </c>
      <c r="L79" s="31">
        <v>45838.708333333336</v>
      </c>
      <c r="M79" s="25" t="s">
        <v>37</v>
      </c>
      <c r="N79" s="25" t="s">
        <v>784</v>
      </c>
      <c r="O79" s="25" t="s">
        <v>709</v>
      </c>
      <c r="P79" s="25" t="s">
        <v>339</v>
      </c>
      <c r="Q79" s="115" t="e">
        <v>#N/A</v>
      </c>
      <c r="R79" s="115" t="e">
        <v>#N/A</v>
      </c>
      <c r="S79" s="115" t="e">
        <v>#N/A</v>
      </c>
      <c r="T79" s="115" t="e">
        <v>#N/A</v>
      </c>
      <c r="U79" s="115" t="e">
        <v>#N/A</v>
      </c>
    </row>
    <row r="80" spans="1:21">
      <c r="A80" s="18" t="s">
        <v>799</v>
      </c>
      <c r="B80" s="19"/>
      <c r="C80" s="69">
        <v>45839</v>
      </c>
      <c r="D80" s="70">
        <v>0.64375000000000004</v>
      </c>
      <c r="E80" s="25" t="s">
        <v>800</v>
      </c>
      <c r="F80" s="18" t="s">
        <v>42</v>
      </c>
      <c r="G80" s="18" t="s">
        <v>33</v>
      </c>
      <c r="H80" s="25" t="s">
        <v>75</v>
      </c>
      <c r="I80" s="25" t="str">
        <f>VLOOKUP(A80,'[1]Data-Upd'!$A:$G,7,FALSE)</f>
        <v>Online</v>
      </c>
      <c r="J80" s="3" t="s">
        <v>801</v>
      </c>
      <c r="K80" s="38" t="s">
        <v>802</v>
      </c>
      <c r="L80" s="31">
        <v>45839.659722222219</v>
      </c>
      <c r="M80" s="25" t="s">
        <v>804</v>
      </c>
      <c r="N80" s="25"/>
      <c r="O80" s="25" t="s">
        <v>616</v>
      </c>
      <c r="P80" s="25" t="s">
        <v>345</v>
      </c>
      <c r="Q80" s="115" t="s">
        <v>1975</v>
      </c>
      <c r="R80" s="115" t="s">
        <v>1159</v>
      </c>
      <c r="S80" s="115">
        <v>0</v>
      </c>
      <c r="T80" s="115">
        <v>0</v>
      </c>
      <c r="U80" s="115" t="s">
        <v>1976</v>
      </c>
    </row>
    <row r="81" spans="1:21">
      <c r="A81" s="18" t="s">
        <v>828</v>
      </c>
      <c r="B81" s="19"/>
      <c r="C81" s="69">
        <v>45841</v>
      </c>
      <c r="D81" s="70">
        <v>0.74305555555555558</v>
      </c>
      <c r="E81" s="25" t="s">
        <v>829</v>
      </c>
      <c r="F81" s="18" t="s">
        <v>42</v>
      </c>
      <c r="G81" s="18" t="s">
        <v>33</v>
      </c>
      <c r="H81" s="25" t="s">
        <v>58</v>
      </c>
      <c r="I81" s="25" t="str">
        <f>VLOOKUP(A81,'[1]Data-Upd'!$A:$G,7,FALSE)</f>
        <v>Infrastructure</v>
      </c>
      <c r="J81" s="3" t="s">
        <v>830</v>
      </c>
      <c r="K81" s="38" t="s">
        <v>831</v>
      </c>
      <c r="L81" s="31">
        <v>45841.757233796299</v>
      </c>
      <c r="M81" s="25" t="s">
        <v>121</v>
      </c>
      <c r="N81" s="25" t="s">
        <v>833</v>
      </c>
      <c r="O81" s="25" t="s">
        <v>834</v>
      </c>
      <c r="P81" s="25" t="s">
        <v>835</v>
      </c>
      <c r="Q81" s="115" t="s">
        <v>1977</v>
      </c>
      <c r="R81" s="115" t="s">
        <v>47</v>
      </c>
      <c r="S81" s="115">
        <v>0</v>
      </c>
      <c r="T81" s="115">
        <v>0</v>
      </c>
      <c r="U81" s="115" t="s">
        <v>1976</v>
      </c>
    </row>
    <row r="82" spans="1:21">
      <c r="A82" s="18" t="s">
        <v>841</v>
      </c>
      <c r="B82" s="19"/>
      <c r="C82" s="69">
        <v>45842</v>
      </c>
      <c r="D82" s="70">
        <v>0.50694444444444442</v>
      </c>
      <c r="E82" s="25" t="s">
        <v>842</v>
      </c>
      <c r="F82" s="18" t="s">
        <v>42</v>
      </c>
      <c r="G82" s="18" t="s">
        <v>33</v>
      </c>
      <c r="H82" s="25" t="s">
        <v>34</v>
      </c>
      <c r="I82" s="25" t="str">
        <f>VLOOKUP(A82,'[1]Data-Upd'!$A:$G,7,FALSE)</f>
        <v>Supply Chain</v>
      </c>
      <c r="J82" s="3" t="s">
        <v>843</v>
      </c>
      <c r="K82" s="38" t="s">
        <v>844</v>
      </c>
      <c r="L82" s="31">
        <v>45842.604166666664</v>
      </c>
      <c r="M82" s="19" t="s">
        <v>762</v>
      </c>
      <c r="N82" s="25"/>
      <c r="O82" s="25" t="s">
        <v>39</v>
      </c>
      <c r="P82" s="25" t="s">
        <v>846</v>
      </c>
      <c r="Q82" s="115" t="s">
        <v>1978</v>
      </c>
      <c r="R82" s="115" t="s">
        <v>47</v>
      </c>
      <c r="S82" s="115" t="s">
        <v>1159</v>
      </c>
      <c r="T82" s="115" t="s">
        <v>1979</v>
      </c>
      <c r="U82" s="115" t="s">
        <v>1980</v>
      </c>
    </row>
    <row r="83" spans="1:21">
      <c r="A83" s="18" t="s">
        <v>851</v>
      </c>
      <c r="B83" s="19"/>
      <c r="C83" s="69">
        <v>45843</v>
      </c>
      <c r="D83" s="70">
        <v>0.45347222222222222</v>
      </c>
      <c r="E83" s="25" t="s">
        <v>852</v>
      </c>
      <c r="F83" s="18" t="s">
        <v>57</v>
      </c>
      <c r="G83" s="18" t="s">
        <v>33</v>
      </c>
      <c r="H83" s="25" t="s">
        <v>75</v>
      </c>
      <c r="I83" s="25" t="str">
        <f>VLOOKUP(A83,'[1]Data-Upd'!$A:$G,7,FALSE)</f>
        <v>Online</v>
      </c>
      <c r="J83" s="3" t="s">
        <v>853</v>
      </c>
      <c r="K83" s="38" t="s">
        <v>854</v>
      </c>
      <c r="L83" s="31">
        <v>45843.474305555559</v>
      </c>
      <c r="M83" s="25" t="s">
        <v>855</v>
      </c>
      <c r="N83" s="25"/>
      <c r="O83" s="25" t="s">
        <v>856</v>
      </c>
      <c r="P83" s="25" t="s">
        <v>345</v>
      </c>
      <c r="Q83" s="115" t="s">
        <v>1981</v>
      </c>
      <c r="R83" s="115" t="s">
        <v>47</v>
      </c>
      <c r="S83" s="115">
        <v>0</v>
      </c>
      <c r="T83" s="115">
        <v>0</v>
      </c>
      <c r="U83" s="115" t="s">
        <v>1982</v>
      </c>
    </row>
    <row r="84" spans="1:21">
      <c r="A84" s="18" t="s">
        <v>862</v>
      </c>
      <c r="B84" s="19"/>
      <c r="C84" s="69">
        <v>45845</v>
      </c>
      <c r="D84" s="70">
        <v>0.45347222222222222</v>
      </c>
      <c r="E84" s="75" t="s">
        <v>863</v>
      </c>
      <c r="F84" s="18" t="s">
        <v>42</v>
      </c>
      <c r="G84" s="18" t="s">
        <v>33</v>
      </c>
      <c r="H84" s="25" t="s">
        <v>572</v>
      </c>
      <c r="I84" s="25" t="str">
        <f>VLOOKUP(A84,'[1]Data-Upd'!$A:$G,7,FALSE)</f>
        <v>Loyalty</v>
      </c>
      <c r="J84" s="3" t="s">
        <v>864</v>
      </c>
      <c r="K84" s="76" t="s">
        <v>865</v>
      </c>
      <c r="L84" s="31">
        <v>45870.602951388886</v>
      </c>
      <c r="M84" s="25" t="s">
        <v>37</v>
      </c>
      <c r="N84" s="35" t="s">
        <v>866</v>
      </c>
      <c r="O84" s="25" t="s">
        <v>576</v>
      </c>
      <c r="P84" s="25" t="s">
        <v>339</v>
      </c>
      <c r="Q84" s="115" t="s">
        <v>1983</v>
      </c>
      <c r="R84" s="115" t="s">
        <v>47</v>
      </c>
      <c r="S84" s="115">
        <v>0</v>
      </c>
      <c r="T84" s="115">
        <v>0</v>
      </c>
      <c r="U84" s="115" t="s">
        <v>1984</v>
      </c>
    </row>
    <row r="85" spans="1:21">
      <c r="A85" s="18" t="s">
        <v>896</v>
      </c>
      <c r="B85" s="19"/>
      <c r="C85" s="69">
        <v>45847</v>
      </c>
      <c r="D85" s="70">
        <v>0.5625</v>
      </c>
      <c r="E85" s="25" t="s">
        <v>897</v>
      </c>
      <c r="F85" s="18" t="s">
        <v>57</v>
      </c>
      <c r="G85" s="18" t="s">
        <v>33</v>
      </c>
      <c r="H85" s="25" t="s">
        <v>58</v>
      </c>
      <c r="I85" s="25" t="str">
        <f>VLOOKUP(A85,'[1]Data-Upd'!$A:$G,7,FALSE)</f>
        <v>Infrastructure</v>
      </c>
      <c r="J85" s="3" t="s">
        <v>898</v>
      </c>
      <c r="K85" s="38" t="s">
        <v>899</v>
      </c>
      <c r="L85" s="31">
        <v>45852.699305555558</v>
      </c>
      <c r="M85" s="25" t="s">
        <v>900</v>
      </c>
      <c r="N85" s="25"/>
      <c r="O85" s="25" t="s">
        <v>901</v>
      </c>
      <c r="P85" s="25" t="s">
        <v>339</v>
      </c>
      <c r="Q85" s="115" t="s">
        <v>1985</v>
      </c>
      <c r="R85" s="115" t="s">
        <v>47</v>
      </c>
      <c r="S85" s="115">
        <v>0</v>
      </c>
      <c r="T85" s="115">
        <v>0</v>
      </c>
      <c r="U85" s="115" t="s">
        <v>1982</v>
      </c>
    </row>
    <row r="86" spans="1:21">
      <c r="A86" s="18" t="s">
        <v>932</v>
      </c>
      <c r="B86" s="19"/>
      <c r="C86" s="69">
        <v>45849</v>
      </c>
      <c r="D86" s="70">
        <v>0.76041666666666663</v>
      </c>
      <c r="E86" s="25" t="s">
        <v>933</v>
      </c>
      <c r="F86" s="18" t="s">
        <v>57</v>
      </c>
      <c r="G86" s="18" t="s">
        <v>33</v>
      </c>
      <c r="H86" s="25" t="s">
        <v>34</v>
      </c>
      <c r="I86" s="25" t="str">
        <f>VLOOKUP(A86,'[1]Data-Upd'!$A:$G,7,FALSE)</f>
        <v>Food</v>
      </c>
      <c r="J86" s="3" t="s">
        <v>934</v>
      </c>
      <c r="K86" s="38" t="s">
        <v>935</v>
      </c>
      <c r="L86" s="31">
        <v>45852.625</v>
      </c>
      <c r="M86" s="25" t="s">
        <v>936</v>
      </c>
      <c r="N86" s="25"/>
      <c r="O86" s="25" t="s">
        <v>937</v>
      </c>
      <c r="P86" s="25" t="s">
        <v>339</v>
      </c>
      <c r="Q86" s="115" t="s">
        <v>1986</v>
      </c>
      <c r="R86" s="115" t="s">
        <v>47</v>
      </c>
      <c r="S86" s="115" t="s">
        <v>1159</v>
      </c>
      <c r="T86" s="115" t="s">
        <v>47</v>
      </c>
      <c r="U86" s="115" t="s">
        <v>1987</v>
      </c>
    </row>
    <row r="87" spans="1:21">
      <c r="A87" s="18" t="s">
        <v>938</v>
      </c>
      <c r="B87" s="19"/>
      <c r="C87" s="69">
        <v>45850</v>
      </c>
      <c r="D87" s="70">
        <v>0.58333333333333337</v>
      </c>
      <c r="E87" s="79" t="s">
        <v>939</v>
      </c>
      <c r="F87" s="18" t="s">
        <v>57</v>
      </c>
      <c r="G87" s="18" t="s">
        <v>33</v>
      </c>
      <c r="H87" s="25" t="s">
        <v>75</v>
      </c>
      <c r="I87" s="25" t="str">
        <f>VLOOKUP(A87,'[1]Data-Upd'!$A:$G,7,FALSE)</f>
        <v>Online</v>
      </c>
      <c r="J87" s="3" t="s">
        <v>940</v>
      </c>
      <c r="K87" s="38" t="s">
        <v>941</v>
      </c>
      <c r="L87" s="31">
        <v>45850.590277777781</v>
      </c>
      <c r="M87" s="25" t="s">
        <v>371</v>
      </c>
      <c r="N87" s="25"/>
      <c r="O87" s="25" t="s">
        <v>943</v>
      </c>
      <c r="P87" s="25" t="s">
        <v>345</v>
      </c>
      <c r="Q87" s="115" t="s">
        <v>1988</v>
      </c>
      <c r="R87" s="115" t="s">
        <v>1159</v>
      </c>
      <c r="S87" s="115">
        <v>0</v>
      </c>
      <c r="T87" s="115">
        <v>0</v>
      </c>
      <c r="U87" s="115" t="s">
        <v>1976</v>
      </c>
    </row>
    <row r="88" spans="1:21">
      <c r="A88" s="18" t="s">
        <v>944</v>
      </c>
      <c r="B88" s="19"/>
      <c r="C88" s="69">
        <v>45851</v>
      </c>
      <c r="D88" s="70">
        <v>0.49305555555555558</v>
      </c>
      <c r="E88" s="25" t="s">
        <v>945</v>
      </c>
      <c r="F88" s="18" t="s">
        <v>57</v>
      </c>
      <c r="G88" s="18" t="s">
        <v>33</v>
      </c>
      <c r="H88" s="25" t="s">
        <v>324</v>
      </c>
      <c r="I88" s="25" t="str">
        <f>VLOOKUP(A88,'[1]Data-Upd'!$A:$G,7,FALSE)</f>
        <v>HR</v>
      </c>
      <c r="J88" s="3" t="s">
        <v>946</v>
      </c>
      <c r="K88" s="38" t="s">
        <v>947</v>
      </c>
      <c r="L88" s="31">
        <v>45852.427083333336</v>
      </c>
      <c r="M88" s="25" t="s">
        <v>581</v>
      </c>
      <c r="N88" s="25"/>
      <c r="O88" s="25" t="s">
        <v>949</v>
      </c>
      <c r="P88" s="25" t="s">
        <v>345</v>
      </c>
      <c r="Q88" s="115" t="s">
        <v>1989</v>
      </c>
      <c r="R88" s="115" t="s">
        <v>47</v>
      </c>
      <c r="S88" s="115">
        <v>0</v>
      </c>
      <c r="T88" s="115">
        <v>0</v>
      </c>
      <c r="U88" s="115" t="s">
        <v>1990</v>
      </c>
    </row>
    <row r="89" spans="1:21">
      <c r="A89" s="18" t="s">
        <v>950</v>
      </c>
      <c r="B89" s="19"/>
      <c r="C89" s="69">
        <v>45852</v>
      </c>
      <c r="D89" s="70">
        <v>0.29166666666666669</v>
      </c>
      <c r="E89" s="25" t="s">
        <v>951</v>
      </c>
      <c r="F89" s="18" t="s">
        <v>42</v>
      </c>
      <c r="G89" s="18" t="s">
        <v>33</v>
      </c>
      <c r="H89" s="25" t="s">
        <v>34</v>
      </c>
      <c r="I89" s="25" t="str">
        <f>VLOOKUP(A89,'[1]Data-Upd'!$A:$G,7,FALSE)</f>
        <v>Supply Chain</v>
      </c>
      <c r="J89" s="3" t="s">
        <v>952</v>
      </c>
      <c r="K89" s="38" t="s">
        <v>953</v>
      </c>
      <c r="L89" s="31">
        <v>45852.677777777775</v>
      </c>
      <c r="M89" s="19" t="s">
        <v>725</v>
      </c>
      <c r="N89" s="25"/>
      <c r="O89" s="25" t="s">
        <v>955</v>
      </c>
      <c r="P89" s="25" t="s">
        <v>345</v>
      </c>
      <c r="Q89" s="115" t="s">
        <v>1991</v>
      </c>
      <c r="R89" s="115" t="s">
        <v>47</v>
      </c>
      <c r="S89" s="115" t="s">
        <v>47</v>
      </c>
      <c r="T89" s="115" t="s">
        <v>47</v>
      </c>
      <c r="U89" s="115" t="s">
        <v>1992</v>
      </c>
    </row>
    <row r="90" spans="1:21">
      <c r="A90" s="18" t="s">
        <v>981</v>
      </c>
      <c r="B90" s="19"/>
      <c r="C90" s="69">
        <v>45853</v>
      </c>
      <c r="D90" s="70">
        <v>0.82986111111111116</v>
      </c>
      <c r="E90" s="25" t="s">
        <v>982</v>
      </c>
      <c r="F90" s="18" t="s">
        <v>57</v>
      </c>
      <c r="G90" s="18" t="s">
        <v>33</v>
      </c>
      <c r="H90" s="25" t="s">
        <v>43</v>
      </c>
      <c r="I90" s="25" t="str">
        <f>VLOOKUP(A90,'[1]Data-Upd'!$A:$G,7,FALSE)</f>
        <v>Stores</v>
      </c>
      <c r="J90" s="3" t="s">
        <v>983</v>
      </c>
      <c r="K90" s="38" t="s">
        <v>984</v>
      </c>
      <c r="L90" s="31">
        <v>45859.5</v>
      </c>
      <c r="M90" s="25" t="s">
        <v>37</v>
      </c>
      <c r="N90" s="25"/>
      <c r="O90" s="25" t="s">
        <v>84</v>
      </c>
      <c r="P90" s="25" t="s">
        <v>339</v>
      </c>
      <c r="Q90" s="115" t="s">
        <v>1993</v>
      </c>
      <c r="R90" s="115" t="s">
        <v>47</v>
      </c>
      <c r="S90" s="115">
        <v>0</v>
      </c>
      <c r="T90" s="115">
        <v>0</v>
      </c>
      <c r="U90" s="115" t="s">
        <v>1994</v>
      </c>
    </row>
    <row r="91" spans="1:21">
      <c r="A91" s="18" t="s">
        <v>985</v>
      </c>
      <c r="B91" s="19"/>
      <c r="C91" s="69">
        <v>45854</v>
      </c>
      <c r="D91" s="70">
        <v>0.35069444444444442</v>
      </c>
      <c r="E91" s="25" t="s">
        <v>986</v>
      </c>
      <c r="F91" s="18" t="s">
        <v>42</v>
      </c>
      <c r="G91" s="18" t="s">
        <v>33</v>
      </c>
      <c r="H91" s="25" t="s">
        <v>34</v>
      </c>
      <c r="I91" s="25" t="str">
        <f>VLOOKUP(A91,'[1]Data-Upd'!$A:$G,7,FALSE)</f>
        <v>Supply Chain</v>
      </c>
      <c r="J91" s="3" t="s">
        <v>987</v>
      </c>
      <c r="K91" s="38" t="s">
        <v>988</v>
      </c>
      <c r="L91" s="31">
        <v>45854.625</v>
      </c>
      <c r="M91" s="19" t="s">
        <v>725</v>
      </c>
      <c r="N91" s="25"/>
      <c r="O91" s="25" t="s">
        <v>39</v>
      </c>
      <c r="P91" s="25" t="s">
        <v>345</v>
      </c>
      <c r="Q91" s="115" t="s">
        <v>1991</v>
      </c>
      <c r="R91" s="115" t="s">
        <v>47</v>
      </c>
      <c r="S91" s="115" t="s">
        <v>47</v>
      </c>
      <c r="T91" s="115" t="s">
        <v>47</v>
      </c>
      <c r="U91" s="115" t="s">
        <v>1992</v>
      </c>
    </row>
    <row r="92" spans="1:21">
      <c r="A92" s="18" t="s">
        <v>989</v>
      </c>
      <c r="B92" s="19"/>
      <c r="C92" s="69">
        <v>45854</v>
      </c>
      <c r="D92" s="70">
        <v>0.4826388888888889</v>
      </c>
      <c r="E92" s="25" t="s">
        <v>990</v>
      </c>
      <c r="F92" s="18" t="s">
        <v>57</v>
      </c>
      <c r="G92" s="18" t="s">
        <v>410</v>
      </c>
      <c r="H92" s="25" t="s">
        <v>34</v>
      </c>
      <c r="I92" s="25" t="s">
        <v>34</v>
      </c>
      <c r="J92" s="3" t="s">
        <v>991</v>
      </c>
      <c r="K92" s="38" t="s">
        <v>992</v>
      </c>
      <c r="L92" s="24"/>
      <c r="M92" s="25" t="s">
        <v>410</v>
      </c>
      <c r="N92" s="25"/>
      <c r="O92" s="25" t="s">
        <v>54</v>
      </c>
      <c r="P92" s="25" t="s">
        <v>339</v>
      </c>
      <c r="Q92" s="115" t="e">
        <v>#N/A</v>
      </c>
      <c r="R92" s="115" t="e">
        <v>#N/A</v>
      </c>
      <c r="S92" s="115" t="e">
        <v>#N/A</v>
      </c>
      <c r="T92" s="115" t="e">
        <v>#N/A</v>
      </c>
      <c r="U92" s="115" t="e">
        <v>#N/A</v>
      </c>
    </row>
    <row r="93" spans="1:21">
      <c r="A93" s="18" t="s">
        <v>1008</v>
      </c>
      <c r="B93" s="19"/>
      <c r="C93" s="69">
        <v>45856</v>
      </c>
      <c r="D93" s="70">
        <v>0.50624999999999998</v>
      </c>
      <c r="E93" s="25" t="s">
        <v>1009</v>
      </c>
      <c r="F93" s="18" t="s">
        <v>42</v>
      </c>
      <c r="G93" s="18" t="s">
        <v>33</v>
      </c>
      <c r="H93" s="25" t="s">
        <v>415</v>
      </c>
      <c r="I93" s="25" t="str">
        <f>VLOOKUP(A93,'[1]Data-Upd'!$A:$G,7,FALSE)</f>
        <v>Finance</v>
      </c>
      <c r="J93" s="3" t="s">
        <v>1010</v>
      </c>
      <c r="K93" s="38" t="s">
        <v>1011</v>
      </c>
      <c r="L93" s="31">
        <v>45859.458333333336</v>
      </c>
      <c r="M93" s="25" t="s">
        <v>37</v>
      </c>
      <c r="N93" s="25"/>
      <c r="O93" s="25" t="s">
        <v>418</v>
      </c>
      <c r="P93" s="25" t="s">
        <v>339</v>
      </c>
      <c r="Q93" s="115" t="s">
        <v>1995</v>
      </c>
      <c r="R93" s="115" t="s">
        <v>47</v>
      </c>
      <c r="S93" s="115" t="s">
        <v>47</v>
      </c>
      <c r="T93" s="115" t="s">
        <v>47</v>
      </c>
      <c r="U93" s="115" t="s">
        <v>1976</v>
      </c>
    </row>
    <row r="94" spans="1:21">
      <c r="A94" s="18" t="s">
        <v>1016</v>
      </c>
      <c r="B94" s="19"/>
      <c r="C94" s="69">
        <v>45858</v>
      </c>
      <c r="D94" s="70">
        <v>0.10416666666666667</v>
      </c>
      <c r="E94" s="25" t="s">
        <v>1017</v>
      </c>
      <c r="F94" s="18" t="s">
        <v>42</v>
      </c>
      <c r="G94" s="18" t="s">
        <v>33</v>
      </c>
      <c r="H94" s="25" t="s">
        <v>34</v>
      </c>
      <c r="I94" s="25" t="str">
        <f>VLOOKUP(A94,'[1]Data-Upd'!$A:$G,7,FALSE)</f>
        <v>Supply Chain</v>
      </c>
      <c r="J94" s="3" t="s">
        <v>1018</v>
      </c>
      <c r="K94" s="38" t="s">
        <v>1019</v>
      </c>
      <c r="L94" s="31">
        <v>45859.458333333336</v>
      </c>
      <c r="M94" s="25" t="s">
        <v>446</v>
      </c>
      <c r="N94" s="25"/>
      <c r="O94" s="25" t="s">
        <v>54</v>
      </c>
      <c r="P94" s="25" t="s">
        <v>345</v>
      </c>
      <c r="Q94" s="115" t="s">
        <v>1996</v>
      </c>
      <c r="R94" s="115" t="s">
        <v>47</v>
      </c>
      <c r="S94" s="115" t="s">
        <v>47</v>
      </c>
      <c r="T94" s="115">
        <v>0</v>
      </c>
      <c r="U94" s="115" t="s">
        <v>1990</v>
      </c>
    </row>
    <row r="95" spans="1:21">
      <c r="A95" s="18" t="s">
        <v>1020</v>
      </c>
      <c r="B95" s="19"/>
      <c r="C95" s="69">
        <v>45859</v>
      </c>
      <c r="D95" s="70">
        <v>0.3611111111111111</v>
      </c>
      <c r="E95" s="25" t="s">
        <v>1021</v>
      </c>
      <c r="F95" s="18" t="s">
        <v>42</v>
      </c>
      <c r="G95" s="18" t="s">
        <v>33</v>
      </c>
      <c r="H95" s="25" t="s">
        <v>43</v>
      </c>
      <c r="I95" s="25" t="str">
        <f>VLOOKUP(A95,'[1]Data-Upd'!$A:$G,7,FALSE)</f>
        <v>Stores</v>
      </c>
      <c r="J95" s="3" t="s">
        <v>1022</v>
      </c>
      <c r="K95" s="38" t="s">
        <v>1023</v>
      </c>
      <c r="L95" s="31">
        <v>45859.6875</v>
      </c>
      <c r="M95" s="25" t="s">
        <v>37</v>
      </c>
      <c r="N95" s="25"/>
      <c r="O95" s="25" t="s">
        <v>616</v>
      </c>
      <c r="P95" s="25" t="s">
        <v>345</v>
      </c>
      <c r="Q95" s="115" t="s">
        <v>1997</v>
      </c>
      <c r="R95" s="115" t="s">
        <v>1159</v>
      </c>
      <c r="S95" s="115">
        <v>0</v>
      </c>
      <c r="T95" s="115">
        <v>0</v>
      </c>
      <c r="U95" s="115" t="s">
        <v>1990</v>
      </c>
    </row>
    <row r="96" spans="1:21">
      <c r="A96" s="18" t="s">
        <v>1024</v>
      </c>
      <c r="B96" s="19"/>
      <c r="C96" s="69">
        <v>45859</v>
      </c>
      <c r="D96" s="70">
        <v>0.41319444444444442</v>
      </c>
      <c r="E96" s="25" t="s">
        <v>1025</v>
      </c>
      <c r="F96" s="18" t="s">
        <v>57</v>
      </c>
      <c r="G96" s="18" t="s">
        <v>33</v>
      </c>
      <c r="H96" s="25" t="s">
        <v>34</v>
      </c>
      <c r="I96" s="25" t="str">
        <f>VLOOKUP(A96,'[1]Data-Upd'!$A:$G,7,FALSE)</f>
        <v>Supply Chain</v>
      </c>
      <c r="J96" s="3" t="s">
        <v>1026</v>
      </c>
      <c r="K96" s="38" t="s">
        <v>1027</v>
      </c>
      <c r="L96" s="31">
        <v>45860.666666666664</v>
      </c>
      <c r="M96" s="25" t="s">
        <v>430</v>
      </c>
      <c r="N96" s="25"/>
      <c r="O96" s="25" t="s">
        <v>54</v>
      </c>
      <c r="P96" s="25" t="s">
        <v>345</v>
      </c>
      <c r="Q96" s="115" t="s">
        <v>1998</v>
      </c>
      <c r="R96" s="115" t="s">
        <v>47</v>
      </c>
      <c r="S96" s="115" t="s">
        <v>1159</v>
      </c>
      <c r="T96" s="115" t="s">
        <v>1979</v>
      </c>
      <c r="U96" s="115" t="s">
        <v>1999</v>
      </c>
    </row>
    <row r="97" spans="1:21">
      <c r="A97" s="18" t="s">
        <v>1028</v>
      </c>
      <c r="B97" s="19"/>
      <c r="C97" s="69">
        <v>45859</v>
      </c>
      <c r="D97" s="70">
        <v>0.46597222222222223</v>
      </c>
      <c r="E97" s="25" t="s">
        <v>1029</v>
      </c>
      <c r="F97" s="18" t="s">
        <v>57</v>
      </c>
      <c r="G97" s="18" t="s">
        <v>33</v>
      </c>
      <c r="H97" s="25" t="s">
        <v>572</v>
      </c>
      <c r="I97" s="25" t="str">
        <f>VLOOKUP(A97,'[1]Data-Upd'!$A:$G,7,FALSE)</f>
        <v>Loyalty</v>
      </c>
      <c r="J97" s="3" t="s">
        <v>1030</v>
      </c>
      <c r="K97" s="76" t="s">
        <v>1031</v>
      </c>
      <c r="L97" s="31">
        <v>45878.680555555555</v>
      </c>
      <c r="M97" s="25" t="s">
        <v>37</v>
      </c>
      <c r="N97" s="25" t="s">
        <v>1032</v>
      </c>
      <c r="O97" s="25" t="s">
        <v>709</v>
      </c>
      <c r="P97" s="25" t="s">
        <v>339</v>
      </c>
      <c r="Q97" s="115" t="s">
        <v>2000</v>
      </c>
      <c r="R97" s="115" t="s">
        <v>47</v>
      </c>
      <c r="S97" s="115">
        <v>0</v>
      </c>
      <c r="T97" s="115">
        <v>0</v>
      </c>
      <c r="U97" s="115" t="s">
        <v>1994</v>
      </c>
    </row>
    <row r="98" spans="1:21">
      <c r="A98" s="18" t="s">
        <v>1033</v>
      </c>
      <c r="B98" s="19"/>
      <c r="C98" s="69">
        <v>45860</v>
      </c>
      <c r="D98" s="70">
        <v>0.43055555555555558</v>
      </c>
      <c r="E98" s="25" t="s">
        <v>1034</v>
      </c>
      <c r="F98" s="18" t="s">
        <v>42</v>
      </c>
      <c r="G98" s="18" t="s">
        <v>33</v>
      </c>
      <c r="H98" s="25" t="s">
        <v>34</v>
      </c>
      <c r="I98" s="25" t="str">
        <f>VLOOKUP(A98,'[1]Data-Upd'!$A:$G,7,FALSE)</f>
        <v>Supply Chain</v>
      </c>
      <c r="J98" s="3" t="s">
        <v>1035</v>
      </c>
      <c r="K98" s="38" t="s">
        <v>1036</v>
      </c>
      <c r="L98" s="31">
        <v>45860.5625</v>
      </c>
      <c r="M98" s="25" t="s">
        <v>734</v>
      </c>
      <c r="N98" s="25"/>
      <c r="O98" s="25" t="s">
        <v>1037</v>
      </c>
      <c r="P98" s="25" t="s">
        <v>345</v>
      </c>
      <c r="Q98" s="115" t="s">
        <v>2001</v>
      </c>
      <c r="R98" s="115" t="s">
        <v>47</v>
      </c>
      <c r="S98" s="115" t="s">
        <v>1159</v>
      </c>
      <c r="T98" s="115" t="s">
        <v>1159</v>
      </c>
      <c r="U98" s="115" t="s">
        <v>1982</v>
      </c>
    </row>
    <row r="99" spans="1:21">
      <c r="A99" s="18" t="s">
        <v>1043</v>
      </c>
      <c r="B99" s="19"/>
      <c r="C99" s="69">
        <v>45861</v>
      </c>
      <c r="D99" s="70">
        <v>0.68194444444444446</v>
      </c>
      <c r="E99" s="25" t="s">
        <v>1044</v>
      </c>
      <c r="F99" s="18" t="s">
        <v>42</v>
      </c>
      <c r="G99" s="18" t="s">
        <v>33</v>
      </c>
      <c r="H99" s="25" t="s">
        <v>34</v>
      </c>
      <c r="I99" s="25" t="str">
        <f>VLOOKUP(A99,'[1]Data-Upd'!$A:$G,7,FALSE)</f>
        <v>Supply Chain</v>
      </c>
      <c r="J99" s="3" t="s">
        <v>1045</v>
      </c>
      <c r="K99" s="38" t="s">
        <v>1046</v>
      </c>
      <c r="L99" s="31">
        <v>45862.458333333336</v>
      </c>
      <c r="M99" s="19" t="s">
        <v>725</v>
      </c>
      <c r="N99" s="25"/>
      <c r="O99" s="78" t="s">
        <v>39</v>
      </c>
      <c r="P99" s="25" t="s">
        <v>345</v>
      </c>
      <c r="Q99" s="115" t="s">
        <v>2002</v>
      </c>
      <c r="R99" s="115" t="s">
        <v>47</v>
      </c>
      <c r="S99" s="115" t="s">
        <v>1159</v>
      </c>
      <c r="T99" s="115" t="s">
        <v>47</v>
      </c>
      <c r="U99" s="115" t="s">
        <v>1994</v>
      </c>
    </row>
    <row r="100" spans="1:21">
      <c r="A100" s="18" t="s">
        <v>1079</v>
      </c>
      <c r="B100" s="19"/>
      <c r="C100" s="69">
        <v>45863</v>
      </c>
      <c r="D100" s="70">
        <v>0.47222222222222221</v>
      </c>
      <c r="E100" s="25" t="s">
        <v>1013</v>
      </c>
      <c r="F100" s="18" t="s">
        <v>57</v>
      </c>
      <c r="G100" s="18" t="s">
        <v>33</v>
      </c>
      <c r="H100" s="25" t="s">
        <v>34</v>
      </c>
      <c r="I100" s="25" t="str">
        <f>VLOOKUP(A100,'[1]Data-Upd'!$A:$G,7,FALSE)</f>
        <v>Supply Chain</v>
      </c>
      <c r="J100" s="3" t="s">
        <v>1080</v>
      </c>
      <c r="K100" s="38" t="s">
        <v>1081</v>
      </c>
      <c r="L100" s="31">
        <v>45867.694444444445</v>
      </c>
      <c r="M100" s="25" t="s">
        <v>37</v>
      </c>
      <c r="N100" s="25" t="s">
        <v>1082</v>
      </c>
      <c r="O100" s="25" t="s">
        <v>1083</v>
      </c>
      <c r="P100" s="25" t="s">
        <v>345</v>
      </c>
      <c r="Q100" s="115" t="s">
        <v>2003</v>
      </c>
      <c r="R100" s="115" t="s">
        <v>47</v>
      </c>
      <c r="S100" s="115" t="s">
        <v>47</v>
      </c>
      <c r="T100" s="115">
        <v>0</v>
      </c>
      <c r="U100" s="115" t="s">
        <v>1994</v>
      </c>
    </row>
    <row r="101" spans="1:21">
      <c r="A101" s="18" t="s">
        <v>1110</v>
      </c>
      <c r="B101" s="19"/>
      <c r="C101" s="69">
        <v>45866</v>
      </c>
      <c r="D101" s="70">
        <v>0.70833333333333337</v>
      </c>
      <c r="E101" s="25" t="s">
        <v>1111</v>
      </c>
      <c r="F101" s="18" t="s">
        <v>57</v>
      </c>
      <c r="G101" s="18" t="s">
        <v>33</v>
      </c>
      <c r="H101" s="25" t="s">
        <v>324</v>
      </c>
      <c r="I101" s="25" t="str">
        <f>VLOOKUP(A101,'[1]Data-Upd'!$A:$G,7,FALSE)</f>
        <v>HR</v>
      </c>
      <c r="J101" s="3" t="s">
        <v>1112</v>
      </c>
      <c r="K101" s="38" t="s">
        <v>1113</v>
      </c>
      <c r="L101" s="30">
        <v>45867.541666666664</v>
      </c>
      <c r="M101" s="25" t="s">
        <v>1114</v>
      </c>
      <c r="N101" s="25"/>
      <c r="O101" s="25" t="s">
        <v>949</v>
      </c>
      <c r="P101" s="25" t="s">
        <v>339</v>
      </c>
      <c r="Q101" s="115" t="s">
        <v>2004</v>
      </c>
      <c r="R101" s="115" t="s">
        <v>47</v>
      </c>
      <c r="S101" s="115" t="s">
        <v>1159</v>
      </c>
      <c r="T101" s="115" t="s">
        <v>2005</v>
      </c>
      <c r="U101" s="115" t="s">
        <v>1999</v>
      </c>
    </row>
    <row r="102" spans="1:21">
      <c r="A102" s="18" t="s">
        <v>1119</v>
      </c>
      <c r="B102" s="19"/>
      <c r="C102" s="69">
        <v>45867</v>
      </c>
      <c r="D102" s="70">
        <v>0.37222222222222223</v>
      </c>
      <c r="E102" s="25" t="s">
        <v>1120</v>
      </c>
      <c r="F102" s="18" t="s">
        <v>42</v>
      </c>
      <c r="G102" s="18" t="s">
        <v>33</v>
      </c>
      <c r="H102" s="25" t="s">
        <v>43</v>
      </c>
      <c r="I102" s="25" t="str">
        <f>VLOOKUP(A102,'[1]Data-Upd'!$A:$G,7,FALSE)</f>
        <v>Stores</v>
      </c>
      <c r="J102" s="3" t="s">
        <v>1121</v>
      </c>
      <c r="K102" s="38" t="s">
        <v>1122</v>
      </c>
      <c r="L102" s="30">
        <v>45868.541666666664</v>
      </c>
      <c r="M102" s="25" t="s">
        <v>37</v>
      </c>
      <c r="N102" s="25" t="s">
        <v>1124</v>
      </c>
      <c r="O102" s="25" t="s">
        <v>84</v>
      </c>
      <c r="P102" s="25" t="s">
        <v>339</v>
      </c>
      <c r="Q102" s="115" t="s">
        <v>2006</v>
      </c>
      <c r="R102" s="115" t="s">
        <v>47</v>
      </c>
      <c r="S102" s="115">
        <v>0</v>
      </c>
      <c r="T102" s="115">
        <v>0</v>
      </c>
      <c r="U102" s="115" t="s">
        <v>1976</v>
      </c>
    </row>
    <row r="103" spans="1:21">
      <c r="A103" s="84" t="s">
        <v>1126</v>
      </c>
      <c r="B103" s="19"/>
      <c r="C103" s="85">
        <v>45867</v>
      </c>
      <c r="D103" s="70">
        <v>0.44444444444444442</v>
      </c>
      <c r="E103" s="25" t="s">
        <v>1127</v>
      </c>
      <c r="F103" s="18" t="s">
        <v>57</v>
      </c>
      <c r="G103" s="18" t="s">
        <v>33</v>
      </c>
      <c r="H103" s="25" t="s">
        <v>75</v>
      </c>
      <c r="I103" s="25" t="str">
        <f>VLOOKUP(A103,'[1]Data-Upd'!$A:$G,7,FALSE)</f>
        <v>Online</v>
      </c>
      <c r="J103" s="3" t="s">
        <v>1128</v>
      </c>
      <c r="K103" s="38" t="s">
        <v>1129</v>
      </c>
      <c r="L103" s="30">
        <v>45867.597222222219</v>
      </c>
      <c r="M103" s="25" t="s">
        <v>1131</v>
      </c>
      <c r="N103" s="25"/>
      <c r="O103" s="25" t="s">
        <v>1133</v>
      </c>
      <c r="P103" s="25" t="s">
        <v>345</v>
      </c>
      <c r="Q103" s="115" t="s">
        <v>2007</v>
      </c>
      <c r="R103" s="115" t="s">
        <v>47</v>
      </c>
      <c r="S103" s="115">
        <v>0</v>
      </c>
      <c r="T103" s="115">
        <v>0</v>
      </c>
      <c r="U103" s="115" t="s">
        <v>1976</v>
      </c>
    </row>
    <row r="104" spans="1:21">
      <c r="A104" s="84" t="s">
        <v>1134</v>
      </c>
      <c r="B104" s="19"/>
      <c r="C104" s="69">
        <v>45867</v>
      </c>
      <c r="D104" s="70">
        <v>0.49305555555555558</v>
      </c>
      <c r="E104" s="25" t="s">
        <v>1135</v>
      </c>
      <c r="F104" s="18" t="s">
        <v>57</v>
      </c>
      <c r="G104" s="18" t="s">
        <v>33</v>
      </c>
      <c r="H104" s="25" t="s">
        <v>324</v>
      </c>
      <c r="I104" s="25" t="str">
        <f>VLOOKUP(A104,'[1]Data-Upd'!$A:$G,7,FALSE)</f>
        <v>HR</v>
      </c>
      <c r="J104" s="3" t="s">
        <v>1136</v>
      </c>
      <c r="K104" s="38" t="s">
        <v>1137</v>
      </c>
      <c r="L104" s="30">
        <v>45868.5</v>
      </c>
      <c r="M104" s="25" t="s">
        <v>324</v>
      </c>
      <c r="N104" s="25"/>
      <c r="O104" s="25" t="s">
        <v>949</v>
      </c>
      <c r="P104" s="25" t="s">
        <v>345</v>
      </c>
      <c r="Q104" s="115" t="s">
        <v>2008</v>
      </c>
      <c r="R104" s="115" t="s">
        <v>47</v>
      </c>
      <c r="S104" s="115">
        <v>0</v>
      </c>
      <c r="T104" s="115">
        <v>0</v>
      </c>
      <c r="U104" s="115" t="s">
        <v>1987</v>
      </c>
    </row>
    <row r="105" spans="1:21">
      <c r="A105" s="84" t="s">
        <v>1138</v>
      </c>
      <c r="B105" s="19"/>
      <c r="C105" s="85">
        <v>45867</v>
      </c>
      <c r="D105" s="86">
        <v>0.54166666666666663</v>
      </c>
      <c r="E105" s="25" t="s">
        <v>1139</v>
      </c>
      <c r="F105" s="18" t="s">
        <v>57</v>
      </c>
      <c r="G105" s="18" t="s">
        <v>33</v>
      </c>
      <c r="H105" s="25" t="s">
        <v>75</v>
      </c>
      <c r="I105" s="25" t="str">
        <f>VLOOKUP(A105,'[1]Data-Upd'!$A:$G,7,FALSE)</f>
        <v>Online</v>
      </c>
      <c r="J105" s="3" t="s">
        <v>1140</v>
      </c>
      <c r="K105" s="38" t="s">
        <v>1141</v>
      </c>
      <c r="L105" s="30">
        <v>45868.5</v>
      </c>
      <c r="M105" s="25" t="s">
        <v>1142</v>
      </c>
      <c r="N105" s="25"/>
      <c r="O105" s="25" t="s">
        <v>1059</v>
      </c>
      <c r="P105" s="25" t="s">
        <v>345</v>
      </c>
      <c r="Q105" s="115" t="s">
        <v>2009</v>
      </c>
      <c r="R105" s="115" t="s">
        <v>47</v>
      </c>
      <c r="S105" s="115">
        <v>0</v>
      </c>
      <c r="T105" s="115">
        <v>0</v>
      </c>
      <c r="U105" s="115" t="s">
        <v>1987</v>
      </c>
    </row>
    <row r="106" spans="1:21">
      <c r="A106" s="84" t="s">
        <v>1149</v>
      </c>
      <c r="B106" s="19"/>
      <c r="C106" s="69">
        <v>45868</v>
      </c>
      <c r="D106" s="70">
        <v>0.47430555555555554</v>
      </c>
      <c r="E106" s="35" t="s">
        <v>1150</v>
      </c>
      <c r="F106" s="18" t="s">
        <v>57</v>
      </c>
      <c r="G106" s="18" t="s">
        <v>33</v>
      </c>
      <c r="H106" s="25" t="s">
        <v>75</v>
      </c>
      <c r="I106" s="25" t="str">
        <f>VLOOKUP(A106,'[1]Data-Upd'!$A:$G,7,FALSE)</f>
        <v>Online</v>
      </c>
      <c r="J106" s="4" t="s">
        <v>1151</v>
      </c>
      <c r="K106" s="38" t="s">
        <v>1152</v>
      </c>
      <c r="L106" s="30">
        <v>45870.708333333336</v>
      </c>
      <c r="M106" s="25" t="s">
        <v>1153</v>
      </c>
      <c r="N106" s="25"/>
      <c r="O106" s="25" t="s">
        <v>616</v>
      </c>
      <c r="P106" s="25" t="s">
        <v>345</v>
      </c>
      <c r="Q106" s="115" t="s">
        <v>2010</v>
      </c>
      <c r="R106" s="115" t="s">
        <v>47</v>
      </c>
      <c r="S106" s="115">
        <v>0</v>
      </c>
      <c r="T106" s="115">
        <v>0</v>
      </c>
      <c r="U106" s="115" t="s">
        <v>1999</v>
      </c>
    </row>
    <row r="107" spans="1:21">
      <c r="A107" s="84" t="s">
        <v>1154</v>
      </c>
      <c r="B107" s="19"/>
      <c r="C107" s="69">
        <v>45868</v>
      </c>
      <c r="D107" s="70">
        <v>0.85138888888888886</v>
      </c>
      <c r="E107" s="25" t="s">
        <v>1155</v>
      </c>
      <c r="F107" s="18" t="s">
        <v>42</v>
      </c>
      <c r="G107" s="18" t="s">
        <v>33</v>
      </c>
      <c r="H107" s="25" t="s">
        <v>34</v>
      </c>
      <c r="I107" s="25" t="str">
        <f>VLOOKUP(A107,'[1]Data-Upd'!$A:$G,7,FALSE)</f>
        <v>Supply Chain</v>
      </c>
      <c r="J107" s="3" t="s">
        <v>1156</v>
      </c>
      <c r="K107" s="38" t="s">
        <v>1157</v>
      </c>
      <c r="L107" s="30">
        <v>45869.70208333333</v>
      </c>
      <c r="M107" s="25" t="s">
        <v>1158</v>
      </c>
      <c r="N107" s="25"/>
      <c r="O107" s="25" t="s">
        <v>54</v>
      </c>
      <c r="P107" s="25" t="s">
        <v>345</v>
      </c>
      <c r="Q107" s="115" t="s">
        <v>2011</v>
      </c>
      <c r="R107" s="115" t="s">
        <v>47</v>
      </c>
      <c r="S107" s="115" t="s">
        <v>1159</v>
      </c>
      <c r="T107" s="115" t="s">
        <v>47</v>
      </c>
      <c r="U107" s="115" t="s">
        <v>2012</v>
      </c>
    </row>
    <row r="108" spans="1:21">
      <c r="A108" s="92" t="s">
        <v>1161</v>
      </c>
      <c r="B108" s="19"/>
      <c r="C108" s="69">
        <v>45869</v>
      </c>
      <c r="D108" s="70">
        <v>0.3263888888888889</v>
      </c>
      <c r="E108" s="35" t="s">
        <v>1162</v>
      </c>
      <c r="F108" s="57" t="s">
        <v>42</v>
      </c>
      <c r="G108" s="18" t="s">
        <v>33</v>
      </c>
      <c r="H108" s="35" t="s">
        <v>34</v>
      </c>
      <c r="I108" s="25" t="str">
        <f>VLOOKUP(A108,'[1]Data-Upd'!$A:$G,7,FALSE)</f>
        <v>Supply Chain</v>
      </c>
      <c r="J108" s="4" t="s">
        <v>1163</v>
      </c>
      <c r="K108" s="89" t="s">
        <v>1164</v>
      </c>
      <c r="L108" s="30">
        <v>45870.458333333336</v>
      </c>
      <c r="M108" s="25" t="s">
        <v>734</v>
      </c>
      <c r="N108" s="35"/>
      <c r="O108" s="35" t="s">
        <v>1166</v>
      </c>
      <c r="P108" s="25" t="s">
        <v>345</v>
      </c>
      <c r="Q108" s="115" t="s">
        <v>2013</v>
      </c>
      <c r="R108" s="115" t="s">
        <v>47</v>
      </c>
      <c r="S108" s="115" t="s">
        <v>1159</v>
      </c>
      <c r="T108" s="115" t="s">
        <v>1159</v>
      </c>
      <c r="U108" s="115" t="s">
        <v>1982</v>
      </c>
    </row>
    <row r="109" spans="1:21">
      <c r="A109" s="92" t="s">
        <v>1172</v>
      </c>
      <c r="B109" s="19"/>
      <c r="C109" s="85">
        <v>45873</v>
      </c>
      <c r="D109" s="86">
        <v>0.65694444444444444</v>
      </c>
      <c r="E109" s="35" t="s">
        <v>1173</v>
      </c>
      <c r="F109" s="57" t="s">
        <v>57</v>
      </c>
      <c r="G109" s="18" t="s">
        <v>33</v>
      </c>
      <c r="H109" s="35" t="s">
        <v>415</v>
      </c>
      <c r="I109" s="25" t="str">
        <f>VLOOKUP(A109,'[1]Data-Upd'!$A:$G,7,FALSE)</f>
        <v>Finance</v>
      </c>
      <c r="J109" s="3" t="s">
        <v>1174</v>
      </c>
      <c r="K109" s="76" t="s">
        <v>1175</v>
      </c>
      <c r="L109" s="30">
        <v>45873.708333333336</v>
      </c>
      <c r="M109" s="25" t="s">
        <v>37</v>
      </c>
      <c r="N109" s="35"/>
      <c r="O109" s="35" t="s">
        <v>1176</v>
      </c>
      <c r="P109" s="3" t="s">
        <v>339</v>
      </c>
      <c r="Q109" s="115" t="s">
        <v>2004</v>
      </c>
      <c r="R109" s="115" t="s">
        <v>47</v>
      </c>
      <c r="S109" s="115" t="s">
        <v>47</v>
      </c>
      <c r="T109" s="115" t="s">
        <v>47</v>
      </c>
      <c r="U109" s="115" t="s">
        <v>1994</v>
      </c>
    </row>
    <row r="110" spans="1:21">
      <c r="A110" s="84" t="s">
        <v>1177</v>
      </c>
      <c r="B110" s="19" t="s">
        <v>1178</v>
      </c>
      <c r="C110" s="69">
        <v>45873</v>
      </c>
      <c r="D110" s="70">
        <v>0.70208333333333328</v>
      </c>
      <c r="E110" s="25" t="s">
        <v>1179</v>
      </c>
      <c r="F110" s="18" t="s">
        <v>42</v>
      </c>
      <c r="G110" s="18" t="s">
        <v>33</v>
      </c>
      <c r="H110" s="25" t="s">
        <v>34</v>
      </c>
      <c r="I110" s="25" t="str">
        <f>VLOOKUP(A110,'[1]Data-Upd'!$A:$G,7,FALSE)</f>
        <v>Supply Chain</v>
      </c>
      <c r="J110" s="4" t="s">
        <v>1180</v>
      </c>
      <c r="K110" s="45" t="s">
        <v>1181</v>
      </c>
      <c r="L110" s="30">
        <v>45874.395833333336</v>
      </c>
      <c r="M110" s="25" t="s">
        <v>1182</v>
      </c>
      <c r="N110" s="25"/>
      <c r="O110" s="25" t="s">
        <v>1184</v>
      </c>
      <c r="P110" s="3" t="s">
        <v>345</v>
      </c>
      <c r="Q110" s="115" t="s">
        <v>2014</v>
      </c>
      <c r="R110" s="115" t="s">
        <v>47</v>
      </c>
      <c r="S110" s="115" t="s">
        <v>47</v>
      </c>
      <c r="T110" s="115">
        <v>0</v>
      </c>
      <c r="U110" s="115" t="s">
        <v>1976</v>
      </c>
    </row>
    <row r="111" spans="1:21">
      <c r="A111" s="84" t="s">
        <v>1191</v>
      </c>
      <c r="B111" s="19"/>
      <c r="C111" s="85">
        <v>45874</v>
      </c>
      <c r="D111" s="86">
        <v>0.52916666666666667</v>
      </c>
      <c r="E111" s="25" t="s">
        <v>1192</v>
      </c>
      <c r="F111" s="18" t="s">
        <v>57</v>
      </c>
      <c r="G111" s="18" t="s">
        <v>33</v>
      </c>
      <c r="H111" s="25" t="s">
        <v>619</v>
      </c>
      <c r="I111" s="25" t="str">
        <f>VLOOKUP(A111,'[1]Data-Upd'!$A:$G,7,FALSE)</f>
        <v>FH&amp;B</v>
      </c>
      <c r="J111" s="3" t="s">
        <v>1193</v>
      </c>
      <c r="K111" s="45" t="s">
        <v>1194</v>
      </c>
      <c r="L111" s="30">
        <v>45875.479166666664</v>
      </c>
      <c r="M111" s="25" t="s">
        <v>37</v>
      </c>
      <c r="N111" s="25" t="s">
        <v>1195</v>
      </c>
      <c r="O111" s="25" t="s">
        <v>1196</v>
      </c>
      <c r="P111" s="3" t="s">
        <v>339</v>
      </c>
      <c r="Q111" s="115" t="s">
        <v>2015</v>
      </c>
      <c r="R111" s="115" t="s">
        <v>47</v>
      </c>
      <c r="S111" s="115">
        <v>0</v>
      </c>
      <c r="T111" s="115">
        <v>0</v>
      </c>
      <c r="U111" s="115" t="s">
        <v>1984</v>
      </c>
    </row>
    <row r="112" spans="1:21">
      <c r="A112" s="84" t="s">
        <v>1205</v>
      </c>
      <c r="B112" s="19"/>
      <c r="C112" s="69">
        <v>45875</v>
      </c>
      <c r="D112" s="70">
        <v>0.37708333333333333</v>
      </c>
      <c r="E112" s="25" t="s">
        <v>1206</v>
      </c>
      <c r="F112" s="18" t="s">
        <v>57</v>
      </c>
      <c r="G112" s="18" t="s">
        <v>33</v>
      </c>
      <c r="H112" s="25" t="s">
        <v>75</v>
      </c>
      <c r="I112" s="25" t="str">
        <f>VLOOKUP(A112,'[1]Data-Upd'!$A:$G,7,FALSE)</f>
        <v>Online</v>
      </c>
      <c r="J112" s="3" t="s">
        <v>1207</v>
      </c>
      <c r="K112" s="45" t="s">
        <v>1208</v>
      </c>
      <c r="L112" s="30">
        <v>45875.513888888891</v>
      </c>
      <c r="M112" s="25" t="s">
        <v>1210</v>
      </c>
      <c r="N112" s="25"/>
      <c r="O112" s="25" t="s">
        <v>519</v>
      </c>
      <c r="P112" s="3" t="s">
        <v>345</v>
      </c>
      <c r="Q112" s="115" t="s">
        <v>2016</v>
      </c>
      <c r="R112" s="115" t="s">
        <v>47</v>
      </c>
      <c r="S112" s="115">
        <v>0</v>
      </c>
      <c r="T112" s="115">
        <v>0</v>
      </c>
      <c r="U112" s="115" t="s">
        <v>1976</v>
      </c>
    </row>
    <row r="113" spans="1:21">
      <c r="A113" s="84" t="s">
        <v>1221</v>
      </c>
      <c r="B113" s="19"/>
      <c r="C113" s="69">
        <v>45876</v>
      </c>
      <c r="D113" s="70">
        <v>0.39583333333333331</v>
      </c>
      <c r="E113" s="25" t="s">
        <v>1222</v>
      </c>
      <c r="F113" s="18" t="s">
        <v>57</v>
      </c>
      <c r="G113" s="18" t="s">
        <v>33</v>
      </c>
      <c r="H113" s="25" t="s">
        <v>75</v>
      </c>
      <c r="I113" s="25" t="str">
        <f>VLOOKUP(A113,'[1]Data-Upd'!$A:$G,7,FALSE)</f>
        <v>Online</v>
      </c>
      <c r="J113" s="3" t="s">
        <v>1223</v>
      </c>
      <c r="K113" s="45" t="s">
        <v>1224</v>
      </c>
      <c r="L113" s="30">
        <v>45876.604166666664</v>
      </c>
      <c r="M113" s="19" t="s">
        <v>371</v>
      </c>
      <c r="N113" s="25"/>
      <c r="O113" s="25" t="s">
        <v>856</v>
      </c>
      <c r="P113" s="3" t="s">
        <v>345</v>
      </c>
      <c r="Q113" s="115" t="s">
        <v>2017</v>
      </c>
      <c r="R113" s="115" t="s">
        <v>47</v>
      </c>
      <c r="S113" s="115" t="s">
        <v>1159</v>
      </c>
      <c r="T113" s="115">
        <v>0</v>
      </c>
      <c r="U113" s="115" t="s">
        <v>2018</v>
      </c>
    </row>
    <row r="114" spans="1:21">
      <c r="A114" s="84" t="s">
        <v>1225</v>
      </c>
      <c r="B114" s="19" t="s">
        <v>1226</v>
      </c>
      <c r="C114" s="69">
        <v>45876</v>
      </c>
      <c r="D114" s="70">
        <v>0.47152777777777777</v>
      </c>
      <c r="E114" s="25" t="s">
        <v>1227</v>
      </c>
      <c r="F114" s="18" t="s">
        <v>42</v>
      </c>
      <c r="G114" s="18" t="s">
        <v>33</v>
      </c>
      <c r="H114" s="25" t="s">
        <v>34</v>
      </c>
      <c r="I114" s="25" t="str">
        <f>VLOOKUP(A114,'[1]Data-Upd'!$A:$G,7,FALSE)</f>
        <v>Supply Chain</v>
      </c>
      <c r="J114" s="3" t="s">
        <v>1228</v>
      </c>
      <c r="K114" s="45" t="s">
        <v>1229</v>
      </c>
      <c r="L114" s="30">
        <v>45876.541666666664</v>
      </c>
      <c r="M114" s="25" t="s">
        <v>37</v>
      </c>
      <c r="N114" s="25"/>
      <c r="O114" s="25" t="s">
        <v>1230</v>
      </c>
      <c r="P114" s="3" t="s">
        <v>345</v>
      </c>
      <c r="Q114" s="115" t="s">
        <v>2019</v>
      </c>
      <c r="R114" s="115" t="s">
        <v>47</v>
      </c>
      <c r="S114" s="115" t="s">
        <v>47</v>
      </c>
      <c r="T114" s="115">
        <v>0</v>
      </c>
      <c r="U114" s="115" t="s">
        <v>1984</v>
      </c>
    </row>
    <row r="115" spans="1:21">
      <c r="A115" s="84" t="s">
        <v>1232</v>
      </c>
      <c r="B115" s="19"/>
      <c r="C115" s="69">
        <v>45876</v>
      </c>
      <c r="D115" s="70">
        <v>0.47361111111111109</v>
      </c>
      <c r="E115" s="25" t="s">
        <v>1233</v>
      </c>
      <c r="F115" s="18" t="s">
        <v>57</v>
      </c>
      <c r="G115" s="18" t="s">
        <v>33</v>
      </c>
      <c r="H115" s="25" t="s">
        <v>75</v>
      </c>
      <c r="I115" s="25" t="str">
        <f>VLOOKUP(A115,'[1]Data-Upd'!$A:$G,7,FALSE)</f>
        <v>Online</v>
      </c>
      <c r="J115" s="3" t="s">
        <v>1234</v>
      </c>
      <c r="K115" s="45" t="s">
        <v>1235</v>
      </c>
      <c r="L115" s="30">
        <v>45876.583333333336</v>
      </c>
      <c r="M115" s="19" t="s">
        <v>355</v>
      </c>
      <c r="N115" s="25"/>
      <c r="O115" s="25" t="s">
        <v>616</v>
      </c>
      <c r="P115" s="3" t="s">
        <v>345</v>
      </c>
      <c r="Q115" s="115" t="s">
        <v>2020</v>
      </c>
      <c r="R115" s="115" t="s">
        <v>47</v>
      </c>
      <c r="S115" s="115">
        <v>0</v>
      </c>
      <c r="T115" s="115">
        <v>0</v>
      </c>
      <c r="U115" s="115" t="s">
        <v>1987</v>
      </c>
    </row>
    <row r="116" spans="1:21">
      <c r="A116" s="84" t="s">
        <v>1236</v>
      </c>
      <c r="B116" s="19"/>
      <c r="C116" s="69">
        <v>45876</v>
      </c>
      <c r="D116" s="70">
        <v>0.4826388888888889</v>
      </c>
      <c r="E116" s="25" t="s">
        <v>1237</v>
      </c>
      <c r="F116" s="18" t="s">
        <v>57</v>
      </c>
      <c r="G116" s="18" t="s">
        <v>33</v>
      </c>
      <c r="H116" s="25" t="s">
        <v>572</v>
      </c>
      <c r="I116" s="25" t="str">
        <f>VLOOKUP(A116,'[1]Data-Upd'!$A:$G,7,FALSE)</f>
        <v>Loyalty</v>
      </c>
      <c r="J116" s="3" t="s">
        <v>1238</v>
      </c>
      <c r="K116" s="45" t="s">
        <v>1239</v>
      </c>
      <c r="L116" s="30">
        <v>45877.520833333336</v>
      </c>
      <c r="M116" s="19" t="s">
        <v>37</v>
      </c>
      <c r="N116" s="25"/>
      <c r="O116" s="25" t="s">
        <v>1240</v>
      </c>
      <c r="P116" s="3" t="s">
        <v>345</v>
      </c>
      <c r="Q116" s="115" t="s">
        <v>2004</v>
      </c>
      <c r="R116" s="115" t="s">
        <v>47</v>
      </c>
      <c r="S116" s="115">
        <v>0</v>
      </c>
      <c r="T116" s="115">
        <v>0</v>
      </c>
      <c r="U116" s="115" t="s">
        <v>1999</v>
      </c>
    </row>
    <row r="117" spans="1:21">
      <c r="A117" s="84" t="s">
        <v>1241</v>
      </c>
      <c r="B117" s="19"/>
      <c r="C117" s="69">
        <v>45876</v>
      </c>
      <c r="D117" s="70">
        <v>0.51527777777777772</v>
      </c>
      <c r="E117" s="25" t="s">
        <v>1242</v>
      </c>
      <c r="F117" s="57" t="s">
        <v>57</v>
      </c>
      <c r="G117" s="18" t="s">
        <v>33</v>
      </c>
      <c r="H117" s="25" t="s">
        <v>34</v>
      </c>
      <c r="I117" s="25" t="str">
        <f>VLOOKUP(A117,'[1]Data-Upd'!$A:$G,7,FALSE)</f>
        <v>Supply Chain</v>
      </c>
      <c r="J117" s="45" t="s">
        <v>1243</v>
      </c>
      <c r="K117" s="45" t="s">
        <v>1244</v>
      </c>
      <c r="L117" s="30">
        <v>45876.694444444445</v>
      </c>
      <c r="M117" s="19" t="s">
        <v>725</v>
      </c>
      <c r="N117" s="25"/>
      <c r="O117" s="25" t="s">
        <v>54</v>
      </c>
      <c r="P117" s="3" t="s">
        <v>345</v>
      </c>
      <c r="Q117" s="115" t="s">
        <v>2021</v>
      </c>
      <c r="R117" s="115" t="s">
        <v>47</v>
      </c>
      <c r="S117" s="115" t="s">
        <v>47</v>
      </c>
      <c r="T117" s="115" t="s">
        <v>47</v>
      </c>
      <c r="U117" s="115" t="s">
        <v>2018</v>
      </c>
    </row>
    <row r="118" spans="1:21">
      <c r="A118" s="84" t="s">
        <v>1246</v>
      </c>
      <c r="B118" s="19"/>
      <c r="C118" s="69">
        <v>45877</v>
      </c>
      <c r="D118" s="70">
        <v>0.28541666666666665</v>
      </c>
      <c r="E118" s="25" t="s">
        <v>1247</v>
      </c>
      <c r="F118" s="57" t="s">
        <v>57</v>
      </c>
      <c r="G118" s="18" t="s">
        <v>33</v>
      </c>
      <c r="H118" s="25" t="s">
        <v>34</v>
      </c>
      <c r="I118" s="25" t="str">
        <f>VLOOKUP(A118,'[1]Data-Upd'!$A:$G,7,FALSE)</f>
        <v>Food</v>
      </c>
      <c r="J118" s="45" t="s">
        <v>1248</v>
      </c>
      <c r="K118" s="45" t="s">
        <v>1249</v>
      </c>
      <c r="L118" s="30">
        <v>45881.416666666664</v>
      </c>
      <c r="M118" s="19" t="s">
        <v>37</v>
      </c>
      <c r="N118" s="25"/>
      <c r="O118" s="25" t="s">
        <v>1250</v>
      </c>
      <c r="P118" s="3" t="s">
        <v>345</v>
      </c>
      <c r="Q118" s="115" t="s">
        <v>2022</v>
      </c>
      <c r="R118" s="115" t="s">
        <v>1159</v>
      </c>
      <c r="S118" s="115" t="s">
        <v>1159</v>
      </c>
      <c r="T118" s="115">
        <v>0</v>
      </c>
      <c r="U118" s="115" t="s">
        <v>1987</v>
      </c>
    </row>
    <row r="119" spans="1:21">
      <c r="A119" s="84" t="s">
        <v>1265</v>
      </c>
      <c r="B119" s="19" t="s">
        <v>1266</v>
      </c>
      <c r="C119" s="85">
        <v>45878</v>
      </c>
      <c r="D119" s="86">
        <v>9.0277777777777776E-2</v>
      </c>
      <c r="E119" s="25" t="s">
        <v>1267</v>
      </c>
      <c r="F119" s="18" t="s">
        <v>42</v>
      </c>
      <c r="G119" s="18" t="s">
        <v>33</v>
      </c>
      <c r="H119" s="25" t="s">
        <v>415</v>
      </c>
      <c r="I119" s="25" t="str">
        <f>VLOOKUP(A119,'[1]Data-Upd'!$A:$G,7,FALSE)</f>
        <v>Finance</v>
      </c>
      <c r="J119" s="3" t="s">
        <v>1268</v>
      </c>
      <c r="K119" s="76" t="s">
        <v>1269</v>
      </c>
      <c r="L119" s="30">
        <v>45879.458333333336</v>
      </c>
      <c r="M119" s="25" t="s">
        <v>1171</v>
      </c>
      <c r="N119" s="25"/>
      <c r="O119" s="97" t="s">
        <v>1270</v>
      </c>
      <c r="P119" s="3" t="s">
        <v>339</v>
      </c>
      <c r="Q119" s="115" t="s">
        <v>2023</v>
      </c>
      <c r="R119" s="115" t="s">
        <v>1159</v>
      </c>
      <c r="S119" s="115" t="s">
        <v>1159</v>
      </c>
      <c r="T119" s="115" t="s">
        <v>47</v>
      </c>
      <c r="U119" s="115" t="s">
        <v>2024</v>
      </c>
    </row>
    <row r="120" spans="1:21">
      <c r="A120" s="84" t="s">
        <v>1277</v>
      </c>
      <c r="B120" s="19" t="s">
        <v>1278</v>
      </c>
      <c r="C120" s="69">
        <v>45878</v>
      </c>
      <c r="D120" s="70">
        <v>0.44791666666666669</v>
      </c>
      <c r="E120" s="25" t="s">
        <v>1279</v>
      </c>
      <c r="F120" s="18" t="s">
        <v>42</v>
      </c>
      <c r="G120" s="18" t="s">
        <v>33</v>
      </c>
      <c r="H120" s="25" t="s">
        <v>43</v>
      </c>
      <c r="I120" s="25" t="str">
        <f>VLOOKUP(A120,'[1]Data-Upd'!$A:$G,7,FALSE)</f>
        <v>Stores</v>
      </c>
      <c r="J120" s="3" t="s">
        <v>1280</v>
      </c>
      <c r="K120" s="45" t="s">
        <v>1281</v>
      </c>
      <c r="L120" s="30">
        <v>45878.701388888891</v>
      </c>
      <c r="M120" s="19" t="s">
        <v>37</v>
      </c>
      <c r="N120" s="25"/>
      <c r="O120" s="25" t="s">
        <v>1282</v>
      </c>
      <c r="P120" s="3" t="s">
        <v>339</v>
      </c>
      <c r="Q120" s="115" t="s">
        <v>2025</v>
      </c>
      <c r="R120" s="115" t="s">
        <v>47</v>
      </c>
      <c r="S120" s="115" t="s">
        <v>1159</v>
      </c>
      <c r="T120" s="115">
        <v>0</v>
      </c>
      <c r="U120" s="115" t="s">
        <v>1994</v>
      </c>
    </row>
    <row r="121" spans="1:21">
      <c r="A121" s="84" t="s">
        <v>1284</v>
      </c>
      <c r="B121" s="19"/>
      <c r="C121" s="85">
        <v>45879</v>
      </c>
      <c r="D121" s="86">
        <v>0.69791666666666663</v>
      </c>
      <c r="E121" s="25" t="s">
        <v>1285</v>
      </c>
      <c r="F121" s="18" t="s">
        <v>57</v>
      </c>
      <c r="G121" s="18" t="s">
        <v>33</v>
      </c>
      <c r="H121" s="25" t="s">
        <v>415</v>
      </c>
      <c r="I121" s="25" t="str">
        <f>VLOOKUP(A121,'[1]Data-Upd'!$A:$G,7,FALSE)</f>
        <v>Finance</v>
      </c>
      <c r="J121" s="3" t="s">
        <v>1286</v>
      </c>
      <c r="K121" s="45" t="s">
        <v>1287</v>
      </c>
      <c r="L121" s="30">
        <v>45879.739583333336</v>
      </c>
      <c r="M121" s="19" t="s">
        <v>1288</v>
      </c>
      <c r="N121" s="25"/>
      <c r="O121" s="25" t="s">
        <v>1276</v>
      </c>
      <c r="P121" s="3" t="s">
        <v>339</v>
      </c>
      <c r="Q121" s="115" t="s">
        <v>2026</v>
      </c>
      <c r="R121" s="115" t="s">
        <v>47</v>
      </c>
      <c r="S121" s="115" t="s">
        <v>47</v>
      </c>
      <c r="T121" s="115" t="s">
        <v>2005</v>
      </c>
      <c r="U121" s="115" t="s">
        <v>2024</v>
      </c>
    </row>
    <row r="122" spans="1:21">
      <c r="A122" s="84" t="s">
        <v>1289</v>
      </c>
      <c r="B122" s="19"/>
      <c r="C122" s="69">
        <v>45880</v>
      </c>
      <c r="D122" s="70">
        <v>0.47152777777777777</v>
      </c>
      <c r="E122" s="25" t="s">
        <v>1290</v>
      </c>
      <c r="F122" s="18" t="s">
        <v>57</v>
      </c>
      <c r="G122" s="18" t="s">
        <v>33</v>
      </c>
      <c r="H122" s="25" t="s">
        <v>34</v>
      </c>
      <c r="I122" s="25" t="str">
        <f>VLOOKUP(A122,'[1]Data-Upd'!$A:$G,7,FALSE)</f>
        <v>Supply Chain</v>
      </c>
      <c r="J122" s="3" t="s">
        <v>1291</v>
      </c>
      <c r="K122" s="45" t="s">
        <v>1292</v>
      </c>
      <c r="L122" s="30">
        <v>45880.681944444441</v>
      </c>
      <c r="M122" s="19" t="s">
        <v>725</v>
      </c>
      <c r="N122" s="25"/>
      <c r="O122" s="25" t="s">
        <v>54</v>
      </c>
      <c r="P122" s="3" t="s">
        <v>345</v>
      </c>
      <c r="Q122" s="115" t="s">
        <v>2027</v>
      </c>
      <c r="R122" s="115" t="s">
        <v>47</v>
      </c>
      <c r="S122" s="115" t="s">
        <v>47</v>
      </c>
      <c r="T122" s="115" t="s">
        <v>47</v>
      </c>
      <c r="U122" s="115" t="s">
        <v>2018</v>
      </c>
    </row>
    <row r="123" spans="1:21">
      <c r="A123" s="84" t="s">
        <v>1298</v>
      </c>
      <c r="B123" s="19" t="s">
        <v>1299</v>
      </c>
      <c r="C123" s="69">
        <v>45881</v>
      </c>
      <c r="D123" s="70">
        <v>0.2638888888888889</v>
      </c>
      <c r="E123" s="25" t="s">
        <v>1300</v>
      </c>
      <c r="F123" s="18" t="s">
        <v>42</v>
      </c>
      <c r="G123" s="18" t="s">
        <v>33</v>
      </c>
      <c r="H123" s="25" t="s">
        <v>43</v>
      </c>
      <c r="I123" s="25" t="str">
        <f>VLOOKUP(A123,'[1]Data-Upd'!$A:$G,7,FALSE)</f>
        <v>Stores</v>
      </c>
      <c r="J123" s="3" t="s">
        <v>1301</v>
      </c>
      <c r="K123" s="45" t="s">
        <v>1302</v>
      </c>
      <c r="L123" s="30">
        <v>45881.322916666664</v>
      </c>
      <c r="M123" s="19" t="s">
        <v>169</v>
      </c>
      <c r="N123" s="25"/>
      <c r="O123" s="25" t="s">
        <v>1303</v>
      </c>
      <c r="P123" s="3" t="s">
        <v>339</v>
      </c>
      <c r="Q123" s="115" t="s">
        <v>2028</v>
      </c>
      <c r="R123" s="115" t="s">
        <v>47</v>
      </c>
      <c r="S123" s="115" t="s">
        <v>47</v>
      </c>
      <c r="T123" s="115" t="s">
        <v>1159</v>
      </c>
      <c r="U123" s="115" t="s">
        <v>1999</v>
      </c>
    </row>
    <row r="124" spans="1:21">
      <c r="A124" s="84" t="s">
        <v>1321</v>
      </c>
      <c r="B124" s="19"/>
      <c r="C124" s="69">
        <v>45881</v>
      </c>
      <c r="D124" s="70">
        <v>0.75</v>
      </c>
      <c r="E124" s="35" t="s">
        <v>1322</v>
      </c>
      <c r="F124" s="18" t="s">
        <v>57</v>
      </c>
      <c r="G124" s="18" t="s">
        <v>33</v>
      </c>
      <c r="H124" s="25" t="s">
        <v>34</v>
      </c>
      <c r="I124" s="25" t="str">
        <f>VLOOKUP(A124,'[1]Data-Upd'!$A:$G,7,FALSE)</f>
        <v>Supply Chain</v>
      </c>
      <c r="J124" s="3" t="s">
        <v>1323</v>
      </c>
      <c r="K124" s="45" t="s">
        <v>1324</v>
      </c>
      <c r="L124" s="30">
        <v>45882.388888888891</v>
      </c>
      <c r="M124" s="25" t="s">
        <v>1158</v>
      </c>
      <c r="N124" s="25"/>
      <c r="O124" s="25" t="s">
        <v>54</v>
      </c>
      <c r="P124" s="3" t="s">
        <v>345</v>
      </c>
      <c r="Q124" s="115" t="s">
        <v>2029</v>
      </c>
      <c r="R124" s="115" t="s">
        <v>47</v>
      </c>
      <c r="S124" s="115" t="s">
        <v>1159</v>
      </c>
      <c r="T124" s="115" t="s">
        <v>47</v>
      </c>
      <c r="U124" s="115" t="s">
        <v>2012</v>
      </c>
    </row>
    <row r="125" spans="1:21">
      <c r="A125" s="84" t="s">
        <v>1325</v>
      </c>
      <c r="B125" s="19"/>
      <c r="C125" s="69">
        <v>45882</v>
      </c>
      <c r="D125" s="70">
        <v>0.41319444444444442</v>
      </c>
      <c r="E125" s="25" t="s">
        <v>1326</v>
      </c>
      <c r="F125" s="18" t="s">
        <v>57</v>
      </c>
      <c r="G125" s="18" t="s">
        <v>33</v>
      </c>
      <c r="H125" s="25" t="s">
        <v>75</v>
      </c>
      <c r="I125" s="25" t="str">
        <f>VLOOKUP(A125,'[1]Data-Upd'!$A:$G,7,FALSE)</f>
        <v>Online</v>
      </c>
      <c r="J125" s="3" t="s">
        <v>1327</v>
      </c>
      <c r="K125" s="45" t="s">
        <v>1328</v>
      </c>
      <c r="L125" s="30">
        <v>45883.541666666664</v>
      </c>
      <c r="M125" s="19" t="s">
        <v>371</v>
      </c>
      <c r="N125" s="25"/>
      <c r="O125" s="25" t="s">
        <v>856</v>
      </c>
      <c r="P125" s="3" t="s">
        <v>345</v>
      </c>
      <c r="Q125" s="115" t="s">
        <v>2030</v>
      </c>
      <c r="R125" s="115" t="s">
        <v>47</v>
      </c>
      <c r="S125" s="115">
        <v>0</v>
      </c>
      <c r="T125" s="115">
        <v>0</v>
      </c>
      <c r="U125" s="115" t="s">
        <v>1987</v>
      </c>
    </row>
    <row r="126" spans="1:21">
      <c r="A126" s="84" t="s">
        <v>1340</v>
      </c>
      <c r="B126" s="19" t="s">
        <v>1341</v>
      </c>
      <c r="C126" s="69">
        <v>45884</v>
      </c>
      <c r="D126" s="70">
        <v>0.74305555555555558</v>
      </c>
      <c r="E126" s="25" t="s">
        <v>1342</v>
      </c>
      <c r="F126" s="18" t="s">
        <v>42</v>
      </c>
      <c r="G126" s="18" t="s">
        <v>33</v>
      </c>
      <c r="H126" s="25" t="s">
        <v>572</v>
      </c>
      <c r="I126" s="25" t="str">
        <f>VLOOKUP(A126,'[1]Data-Upd'!$A:$G,7,FALSE)</f>
        <v>Loyalty</v>
      </c>
      <c r="J126" s="3" t="s">
        <v>1343</v>
      </c>
      <c r="K126" s="45" t="s">
        <v>1344</v>
      </c>
      <c r="L126" s="30">
        <v>45885.69027777778</v>
      </c>
      <c r="M126" s="25" t="s">
        <v>1345</v>
      </c>
      <c r="N126" s="25"/>
      <c r="O126" s="25" t="s">
        <v>576</v>
      </c>
      <c r="P126" s="3" t="s">
        <v>345</v>
      </c>
      <c r="Q126" s="115" t="s">
        <v>2031</v>
      </c>
      <c r="R126" s="115" t="s">
        <v>47</v>
      </c>
      <c r="S126" s="115">
        <v>0</v>
      </c>
      <c r="T126" s="115">
        <v>0</v>
      </c>
      <c r="U126" s="115" t="s">
        <v>1976</v>
      </c>
    </row>
    <row r="127" spans="1:21">
      <c r="A127" s="84" t="s">
        <v>1358</v>
      </c>
      <c r="B127" s="19" t="s">
        <v>1359</v>
      </c>
      <c r="C127" s="69">
        <v>45887</v>
      </c>
      <c r="D127" s="70">
        <v>0.55902777777777779</v>
      </c>
      <c r="E127" s="25" t="s">
        <v>1360</v>
      </c>
      <c r="F127" s="18" t="s">
        <v>42</v>
      </c>
      <c r="G127" s="18" t="s">
        <v>33</v>
      </c>
      <c r="H127" s="25" t="s">
        <v>1199</v>
      </c>
      <c r="I127" s="25" t="str">
        <f>VLOOKUP(A127,'[1]Data-Upd'!$A:$G,7,FALSE)</f>
        <v>Food</v>
      </c>
      <c r="J127" s="3" t="s">
        <v>1361</v>
      </c>
      <c r="K127" s="45" t="s">
        <v>1362</v>
      </c>
      <c r="L127" s="30">
        <v>45887.634027777778</v>
      </c>
      <c r="M127" s="25" t="s">
        <v>581</v>
      </c>
      <c r="N127" s="25"/>
      <c r="O127" s="25" t="s">
        <v>1314</v>
      </c>
      <c r="P127" s="3" t="s">
        <v>345</v>
      </c>
      <c r="Q127" s="115" t="s">
        <v>2032</v>
      </c>
      <c r="R127" s="115" t="s">
        <v>47</v>
      </c>
      <c r="S127" s="115" t="s">
        <v>47</v>
      </c>
      <c r="T127" s="115">
        <v>0</v>
      </c>
      <c r="U127" s="115" t="s">
        <v>1990</v>
      </c>
    </row>
    <row r="128" spans="1:21">
      <c r="A128" s="84" t="s">
        <v>1375</v>
      </c>
      <c r="B128" s="19"/>
      <c r="C128" s="69">
        <v>45887</v>
      </c>
      <c r="D128" s="70">
        <v>0.91319444444444442</v>
      </c>
      <c r="E128" s="25" t="s">
        <v>1376</v>
      </c>
      <c r="F128" s="18" t="s">
        <v>57</v>
      </c>
      <c r="G128" s="18" t="s">
        <v>33</v>
      </c>
      <c r="H128" s="25" t="s">
        <v>75</v>
      </c>
      <c r="I128" s="25" t="str">
        <f>VLOOKUP(A128,'[1]Data-Upd'!$A:$G,7,FALSE)</f>
        <v>Online</v>
      </c>
      <c r="J128" s="3" t="s">
        <v>1377</v>
      </c>
      <c r="K128" s="45" t="s">
        <v>1378</v>
      </c>
      <c r="L128" s="30">
        <v>45887.956250000003</v>
      </c>
      <c r="M128" s="25" t="s">
        <v>871</v>
      </c>
      <c r="N128" s="25"/>
      <c r="O128" s="25" t="s">
        <v>1379</v>
      </c>
      <c r="P128" s="3" t="s">
        <v>345</v>
      </c>
      <c r="Q128" s="115" t="s">
        <v>2033</v>
      </c>
      <c r="R128" s="115" t="s">
        <v>1159</v>
      </c>
      <c r="S128" s="115">
        <v>0</v>
      </c>
      <c r="T128" s="115">
        <v>0</v>
      </c>
      <c r="U128" s="115" t="s">
        <v>1990</v>
      </c>
    </row>
    <row r="129" spans="1:21">
      <c r="A129" s="84" t="s">
        <v>1380</v>
      </c>
      <c r="B129" s="19"/>
      <c r="C129" s="69">
        <v>45888</v>
      </c>
      <c r="D129" s="70">
        <v>0.37847222222222221</v>
      </c>
      <c r="E129" s="25" t="s">
        <v>1381</v>
      </c>
      <c r="F129" s="18" t="s">
        <v>57</v>
      </c>
      <c r="G129" s="18" t="s">
        <v>33</v>
      </c>
      <c r="H129" s="25" t="s">
        <v>75</v>
      </c>
      <c r="I129" s="25" t="str">
        <f>VLOOKUP(A129,'[1]Data-Upd'!$A:$G,7,FALSE)</f>
        <v>Online</v>
      </c>
      <c r="J129" s="3" t="s">
        <v>1382</v>
      </c>
      <c r="K129" s="45" t="s">
        <v>1383</v>
      </c>
      <c r="L129" s="30">
        <v>45888.6875</v>
      </c>
      <c r="M129" s="25" t="s">
        <v>371</v>
      </c>
      <c r="N129" s="35" t="s">
        <v>1384</v>
      </c>
      <c r="O129" s="25" t="s">
        <v>519</v>
      </c>
      <c r="P129" s="3" t="s">
        <v>339</v>
      </c>
      <c r="Q129" s="115" t="s">
        <v>2004</v>
      </c>
      <c r="R129" s="115" t="s">
        <v>47</v>
      </c>
      <c r="S129" s="115">
        <v>0</v>
      </c>
      <c r="T129" s="115">
        <v>0</v>
      </c>
      <c r="U129" s="115" t="s">
        <v>1999</v>
      </c>
    </row>
    <row r="130" spans="1:21">
      <c r="A130" s="84" t="s">
        <v>1395</v>
      </c>
      <c r="B130" s="19"/>
      <c r="C130" s="69">
        <v>45888</v>
      </c>
      <c r="D130" s="70">
        <v>0.58333333333333337</v>
      </c>
      <c r="E130" s="25" t="s">
        <v>1396</v>
      </c>
      <c r="F130" s="18" t="s">
        <v>57</v>
      </c>
      <c r="G130" s="18" t="s">
        <v>33</v>
      </c>
      <c r="H130" s="25" t="s">
        <v>34</v>
      </c>
      <c r="I130" s="25" t="str">
        <f>VLOOKUP(A130,'[1]Data-Upd'!$A:$G,7,FALSE)</f>
        <v>Supply Chain</v>
      </c>
      <c r="J130" s="3" t="s">
        <v>1397</v>
      </c>
      <c r="K130" s="45" t="s">
        <v>1398</v>
      </c>
      <c r="L130" s="30">
        <v>45917.666666666664</v>
      </c>
      <c r="M130" s="25" t="s">
        <v>1171</v>
      </c>
      <c r="N130" s="25"/>
      <c r="O130" s="25" t="s">
        <v>1399</v>
      </c>
      <c r="P130" s="3" t="s">
        <v>339</v>
      </c>
      <c r="Q130" s="115" t="s">
        <v>2034</v>
      </c>
      <c r="R130" s="115" t="s">
        <v>47</v>
      </c>
      <c r="S130" s="115" t="s">
        <v>1159</v>
      </c>
      <c r="T130" s="115" t="s">
        <v>47</v>
      </c>
      <c r="U130" s="115" t="s">
        <v>1982</v>
      </c>
    </row>
    <row r="131" spans="1:21">
      <c r="A131" s="84" t="s">
        <v>1400</v>
      </c>
      <c r="B131" s="19"/>
      <c r="C131" s="69">
        <v>45888</v>
      </c>
      <c r="D131" s="70">
        <v>0.59305555555555556</v>
      </c>
      <c r="E131" s="25" t="s">
        <v>1401</v>
      </c>
      <c r="F131" s="18" t="s">
        <v>57</v>
      </c>
      <c r="G131" s="18" t="s">
        <v>33</v>
      </c>
      <c r="H131" s="25" t="s">
        <v>34</v>
      </c>
      <c r="I131" s="25" t="str">
        <f>VLOOKUP(A131,'[1]Data-Upd'!$A:$G,7,FALSE)</f>
        <v>Supply Chain</v>
      </c>
      <c r="J131" s="3" t="s">
        <v>1402</v>
      </c>
      <c r="K131" s="53" t="s">
        <v>1403</v>
      </c>
      <c r="L131" s="30">
        <v>45917.666666666664</v>
      </c>
      <c r="M131" s="25" t="s">
        <v>1171</v>
      </c>
      <c r="N131" s="25"/>
      <c r="O131" s="25" t="s">
        <v>1404</v>
      </c>
      <c r="P131" s="3" t="s">
        <v>339</v>
      </c>
      <c r="Q131" s="115" t="s">
        <v>2035</v>
      </c>
      <c r="R131" s="115" t="s">
        <v>47</v>
      </c>
      <c r="S131" s="115" t="s">
        <v>1159</v>
      </c>
      <c r="T131" s="115">
        <v>0</v>
      </c>
      <c r="U131" s="115" t="s">
        <v>1982</v>
      </c>
    </row>
    <row r="132" spans="1:21">
      <c r="A132" s="84" t="s">
        <v>1411</v>
      </c>
      <c r="B132" s="19"/>
      <c r="C132" s="69">
        <v>45888</v>
      </c>
      <c r="D132" s="70">
        <v>0.6875</v>
      </c>
      <c r="E132" s="25" t="s">
        <v>1412</v>
      </c>
      <c r="F132" s="18" t="s">
        <v>57</v>
      </c>
      <c r="G132" s="74" t="s">
        <v>33</v>
      </c>
      <c r="H132" s="25" t="s">
        <v>75</v>
      </c>
      <c r="I132" s="25" t="str">
        <f>VLOOKUP(A132,'[1]Data-Upd'!$A:$G,7,FALSE)</f>
        <v>Online</v>
      </c>
      <c r="J132" s="3" t="s">
        <v>1413</v>
      </c>
      <c r="K132" s="45" t="s">
        <v>1414</v>
      </c>
      <c r="L132" s="30">
        <v>45889.527083333334</v>
      </c>
      <c r="M132" s="25" t="s">
        <v>1415</v>
      </c>
      <c r="N132" s="25"/>
      <c r="O132" s="25" t="s">
        <v>1416</v>
      </c>
      <c r="P132" s="3" t="s">
        <v>345</v>
      </c>
      <c r="Q132" s="115" t="s">
        <v>2036</v>
      </c>
      <c r="R132" s="115" t="s">
        <v>47</v>
      </c>
      <c r="S132" s="115">
        <v>0</v>
      </c>
      <c r="T132" s="115">
        <v>0</v>
      </c>
      <c r="U132" s="115" t="s">
        <v>1987</v>
      </c>
    </row>
    <row r="133" spans="1:21">
      <c r="A133" s="84" t="s">
        <v>1423</v>
      </c>
      <c r="B133" s="19" t="s">
        <v>1424</v>
      </c>
      <c r="C133" s="69">
        <v>45889</v>
      </c>
      <c r="D133" s="70">
        <v>0.72916666666666663</v>
      </c>
      <c r="E133" s="25" t="s">
        <v>1425</v>
      </c>
      <c r="F133" s="18" t="s">
        <v>42</v>
      </c>
      <c r="G133" s="74" t="s">
        <v>33</v>
      </c>
      <c r="H133" s="25" t="s">
        <v>572</v>
      </c>
      <c r="I133" s="25" t="str">
        <f>VLOOKUP(A133,'[1]Data-Upd'!$A:$G,7,FALSE)</f>
        <v>Loyalty</v>
      </c>
      <c r="J133" s="3" t="s">
        <v>1426</v>
      </c>
      <c r="K133" s="45" t="s">
        <v>1427</v>
      </c>
      <c r="L133" s="30">
        <v>45890.444444444445</v>
      </c>
      <c r="M133" s="25" t="s">
        <v>37</v>
      </c>
      <c r="N133" s="25" t="s">
        <v>1428</v>
      </c>
      <c r="O133" s="25" t="s">
        <v>1429</v>
      </c>
      <c r="P133" s="3" t="s">
        <v>345</v>
      </c>
      <c r="Q133" s="115" t="s">
        <v>2037</v>
      </c>
      <c r="R133" s="115" t="s">
        <v>47</v>
      </c>
      <c r="S133" s="115">
        <v>0</v>
      </c>
      <c r="T133" s="115">
        <v>0</v>
      </c>
      <c r="U133" s="115" t="s">
        <v>1984</v>
      </c>
    </row>
    <row r="134" spans="1:21">
      <c r="A134" s="84" t="s">
        <v>1430</v>
      </c>
      <c r="B134" s="19"/>
      <c r="C134" s="69">
        <v>45890</v>
      </c>
      <c r="D134" s="70">
        <v>0.17083333333333334</v>
      </c>
      <c r="E134" s="25" t="s">
        <v>1431</v>
      </c>
      <c r="F134" s="18" t="s">
        <v>57</v>
      </c>
      <c r="G134" s="74" t="s">
        <v>33</v>
      </c>
      <c r="H134" s="25" t="s">
        <v>34</v>
      </c>
      <c r="I134" s="25" t="str">
        <f>VLOOKUP(A134,'[1]Data-Upd'!$A:$G,7,FALSE)</f>
        <v>Supply Chain</v>
      </c>
      <c r="J134" s="3" t="s">
        <v>1432</v>
      </c>
      <c r="K134" s="76" t="s">
        <v>1433</v>
      </c>
      <c r="L134" s="30">
        <v>45891.450694444444</v>
      </c>
      <c r="M134" s="25" t="s">
        <v>430</v>
      </c>
      <c r="N134" s="25"/>
      <c r="O134" s="25" t="s">
        <v>54</v>
      </c>
      <c r="P134" s="3" t="s">
        <v>345</v>
      </c>
      <c r="Q134" s="115" t="s">
        <v>2038</v>
      </c>
      <c r="R134" s="115" t="s">
        <v>47</v>
      </c>
      <c r="S134" s="115">
        <v>0</v>
      </c>
      <c r="T134" s="115">
        <v>0</v>
      </c>
      <c r="U134" s="115" t="s">
        <v>2018</v>
      </c>
    </row>
    <row r="135" spans="1:21">
      <c r="A135" s="84" t="s">
        <v>1434</v>
      </c>
      <c r="B135" s="19"/>
      <c r="C135" s="69">
        <v>45890</v>
      </c>
      <c r="D135" s="70">
        <v>0.34930555555555554</v>
      </c>
      <c r="E135" s="25" t="s">
        <v>1435</v>
      </c>
      <c r="F135" s="18" t="s">
        <v>57</v>
      </c>
      <c r="G135" s="74" t="s">
        <v>33</v>
      </c>
      <c r="H135" s="35" t="s">
        <v>1436</v>
      </c>
      <c r="I135" s="25" t="str">
        <f>VLOOKUP(A135,'[1]Data-Upd'!$A:$G,7,FALSE)</f>
        <v>Finance</v>
      </c>
      <c r="J135" s="3" t="s">
        <v>1437</v>
      </c>
      <c r="K135" s="76" t="s">
        <v>1438</v>
      </c>
      <c r="L135" s="30">
        <v>45892.520833333336</v>
      </c>
      <c r="M135" s="25" t="s">
        <v>1171</v>
      </c>
      <c r="N135" s="25"/>
      <c r="O135" s="25" t="s">
        <v>1439</v>
      </c>
      <c r="P135" s="3" t="s">
        <v>339</v>
      </c>
      <c r="Q135" s="115" t="s">
        <v>2039</v>
      </c>
      <c r="R135" s="115" t="s">
        <v>47</v>
      </c>
      <c r="S135" s="115" t="s">
        <v>1159</v>
      </c>
      <c r="T135" s="115" t="s">
        <v>47</v>
      </c>
      <c r="U135" s="115" t="s">
        <v>1994</v>
      </c>
    </row>
    <row r="136" spans="1:21">
      <c r="A136" s="84" t="s">
        <v>1444</v>
      </c>
      <c r="B136" s="35"/>
      <c r="C136" s="69">
        <v>45890</v>
      </c>
      <c r="D136" s="70">
        <v>0.72638888888888886</v>
      </c>
      <c r="E136" s="25" t="s">
        <v>1445</v>
      </c>
      <c r="F136" s="18" t="s">
        <v>57</v>
      </c>
      <c r="G136" s="74" t="s">
        <v>33</v>
      </c>
      <c r="H136" s="25" t="s">
        <v>75</v>
      </c>
      <c r="I136" s="25" t="str">
        <f>VLOOKUP(A136,'[1]Data-Upd'!$A:$G,7,FALSE)</f>
        <v>Online</v>
      </c>
      <c r="J136" s="3" t="s">
        <v>1446</v>
      </c>
      <c r="K136" s="45" t="s">
        <v>1447</v>
      </c>
      <c r="L136" s="30">
        <v>45891.538194444445</v>
      </c>
      <c r="M136" s="25" t="s">
        <v>1448</v>
      </c>
      <c r="N136" s="25"/>
      <c r="O136" s="25" t="s">
        <v>616</v>
      </c>
      <c r="P136" s="3" t="s">
        <v>339</v>
      </c>
      <c r="Q136" s="115" t="s">
        <v>2040</v>
      </c>
      <c r="R136" s="115" t="s">
        <v>47</v>
      </c>
      <c r="S136" s="115" t="s">
        <v>1159</v>
      </c>
      <c r="T136" s="115" t="s">
        <v>2005</v>
      </c>
      <c r="U136" s="115" t="s">
        <v>2024</v>
      </c>
    </row>
    <row r="137" spans="1:21">
      <c r="A137" s="84" t="s">
        <v>1449</v>
      </c>
      <c r="B137" s="35"/>
      <c r="C137" s="69">
        <v>45890</v>
      </c>
      <c r="D137" s="70">
        <v>0.7319444444444444</v>
      </c>
      <c r="E137" s="25" t="s">
        <v>1450</v>
      </c>
      <c r="F137" s="18" t="s">
        <v>57</v>
      </c>
      <c r="G137" s="74" t="s">
        <v>33</v>
      </c>
      <c r="H137" s="25" t="s">
        <v>1199</v>
      </c>
      <c r="I137" s="25" t="str">
        <f>VLOOKUP(A137,'[1]Data-Upd'!$A:$G,7,FALSE)</f>
        <v>Food</v>
      </c>
      <c r="J137" s="3" t="s">
        <v>1451</v>
      </c>
      <c r="K137" s="45" t="s">
        <v>1452</v>
      </c>
      <c r="L137" s="30">
        <v>45892.751388888886</v>
      </c>
      <c r="M137" s="25" t="s">
        <v>1158</v>
      </c>
      <c r="N137" s="25"/>
      <c r="O137" s="25" t="s">
        <v>1314</v>
      </c>
      <c r="P137" s="3" t="s">
        <v>339</v>
      </c>
      <c r="Q137" s="115" t="s">
        <v>2041</v>
      </c>
      <c r="R137" s="115" t="s">
        <v>47</v>
      </c>
      <c r="S137" s="115" t="s">
        <v>1159</v>
      </c>
      <c r="T137" s="115" t="s">
        <v>47</v>
      </c>
      <c r="U137" s="115" t="s">
        <v>2024</v>
      </c>
    </row>
    <row r="138" spans="1:21">
      <c r="A138" s="84" t="s">
        <v>1454</v>
      </c>
      <c r="B138" s="35"/>
      <c r="C138" s="69">
        <v>45890</v>
      </c>
      <c r="D138" s="70">
        <v>0.81458333333333333</v>
      </c>
      <c r="E138" s="25" t="s">
        <v>1455</v>
      </c>
      <c r="F138" s="18" t="s">
        <v>42</v>
      </c>
      <c r="G138" s="74" t="s">
        <v>33</v>
      </c>
      <c r="H138" s="25" t="s">
        <v>34</v>
      </c>
      <c r="I138" s="25" t="str">
        <f>VLOOKUP(A138,'[1]Data-Upd'!$A:$G,7,FALSE)</f>
        <v>Supply Chain</v>
      </c>
      <c r="J138" s="3" t="s">
        <v>1456</v>
      </c>
      <c r="K138" s="45" t="s">
        <v>1457</v>
      </c>
      <c r="L138" s="30">
        <v>45891.800694444442</v>
      </c>
      <c r="M138" s="25" t="s">
        <v>37</v>
      </c>
      <c r="N138" s="25"/>
      <c r="O138" s="25" t="s">
        <v>1459</v>
      </c>
      <c r="P138" s="3" t="s">
        <v>345</v>
      </c>
      <c r="Q138" s="115" t="s">
        <v>2042</v>
      </c>
      <c r="R138" s="115" t="s">
        <v>47</v>
      </c>
      <c r="S138" s="115" t="s">
        <v>47</v>
      </c>
      <c r="T138" s="115">
        <v>0</v>
      </c>
      <c r="U138" s="115" t="s">
        <v>1990</v>
      </c>
    </row>
    <row r="139" spans="1:21">
      <c r="A139" s="84" t="s">
        <v>1460</v>
      </c>
      <c r="B139" s="35"/>
      <c r="C139" s="69">
        <v>45891</v>
      </c>
      <c r="D139" s="70">
        <v>3.125E-2</v>
      </c>
      <c r="E139" s="25" t="s">
        <v>1461</v>
      </c>
      <c r="F139" s="18" t="s">
        <v>42</v>
      </c>
      <c r="G139" s="74" t="s">
        <v>33</v>
      </c>
      <c r="H139" s="25" t="s">
        <v>34</v>
      </c>
      <c r="I139" s="25" t="str">
        <f>VLOOKUP(A139,'[1]Data-Upd'!$A:$G,7,FALSE)</f>
        <v>Food</v>
      </c>
      <c r="J139" s="3" t="s">
        <v>1462</v>
      </c>
      <c r="K139" s="104" t="s">
        <v>1463</v>
      </c>
      <c r="L139" s="30">
        <v>45892.458333333336</v>
      </c>
      <c r="M139" s="25" t="s">
        <v>1158</v>
      </c>
      <c r="N139" s="25"/>
      <c r="O139" s="25" t="s">
        <v>1314</v>
      </c>
      <c r="P139" s="3" t="s">
        <v>339</v>
      </c>
      <c r="Q139" s="115" t="s">
        <v>2043</v>
      </c>
      <c r="R139" s="115" t="s">
        <v>47</v>
      </c>
      <c r="S139" s="115" t="s">
        <v>1159</v>
      </c>
      <c r="T139" s="115" t="s">
        <v>1159</v>
      </c>
      <c r="U139" s="115" t="s">
        <v>1976</v>
      </c>
    </row>
    <row r="140" spans="1:21">
      <c r="A140" s="18" t="s">
        <v>1465</v>
      </c>
      <c r="B140" s="35"/>
      <c r="C140" s="43">
        <v>45891</v>
      </c>
      <c r="D140" s="70">
        <v>0.51458333333333328</v>
      </c>
      <c r="E140" s="25" t="s">
        <v>1466</v>
      </c>
      <c r="F140" s="57" t="s">
        <v>42</v>
      </c>
      <c r="G140" s="18" t="s">
        <v>33</v>
      </c>
      <c r="H140" s="25" t="s">
        <v>34</v>
      </c>
      <c r="I140" s="25" t="str">
        <f>VLOOKUP(A140,'[1]Data-Upd'!$A:$G,7,FALSE)</f>
        <v>Supply Chain</v>
      </c>
      <c r="J140" s="3" t="s">
        <v>1467</v>
      </c>
      <c r="K140" s="53" t="s">
        <v>1468</v>
      </c>
      <c r="L140" s="30">
        <v>45896.645833333336</v>
      </c>
      <c r="M140" s="25" t="s">
        <v>1469</v>
      </c>
      <c r="N140" s="25"/>
      <c r="O140" s="25" t="s">
        <v>54</v>
      </c>
      <c r="P140" s="3" t="s">
        <v>345</v>
      </c>
      <c r="Q140" s="115" t="s">
        <v>2044</v>
      </c>
      <c r="R140" s="115" t="s">
        <v>47</v>
      </c>
      <c r="S140" s="115" t="s">
        <v>1159</v>
      </c>
      <c r="T140" s="115" t="s">
        <v>1979</v>
      </c>
      <c r="U140" s="115" t="s">
        <v>1982</v>
      </c>
    </row>
    <row r="141" spans="1:21">
      <c r="A141" s="84" t="s">
        <v>1475</v>
      </c>
      <c r="B141" s="35"/>
      <c r="C141" s="69">
        <v>45893</v>
      </c>
      <c r="D141" s="70">
        <v>0.41666666666666669</v>
      </c>
      <c r="E141" s="25" t="s">
        <v>1476</v>
      </c>
      <c r="F141" s="18" t="s">
        <v>42</v>
      </c>
      <c r="G141" s="74" t="s">
        <v>33</v>
      </c>
      <c r="H141" s="25" t="s">
        <v>75</v>
      </c>
      <c r="I141" s="25" t="str">
        <f>VLOOKUP(A141,'[1]Data-Upd'!$A:$G,7,FALSE)</f>
        <v>Online</v>
      </c>
      <c r="J141" s="3" t="s">
        <v>1477</v>
      </c>
      <c r="K141" s="107" t="s">
        <v>1478</v>
      </c>
      <c r="L141" s="106">
        <v>45893.688194444447</v>
      </c>
      <c r="M141" s="19" t="s">
        <v>762</v>
      </c>
      <c r="N141" s="25" t="s">
        <v>1479</v>
      </c>
      <c r="O141" s="25" t="s">
        <v>1379</v>
      </c>
      <c r="P141" s="3" t="s">
        <v>345</v>
      </c>
      <c r="Q141" s="115" t="s">
        <v>2045</v>
      </c>
      <c r="R141" s="115" t="s">
        <v>47</v>
      </c>
      <c r="S141" s="115" t="s">
        <v>1159</v>
      </c>
      <c r="T141" s="115" t="s">
        <v>1979</v>
      </c>
      <c r="U141" s="115" t="s">
        <v>1987</v>
      </c>
    </row>
    <row r="142" spans="1:21">
      <c r="A142" s="84" t="s">
        <v>1480</v>
      </c>
      <c r="B142" s="35"/>
      <c r="C142" s="69">
        <v>45893</v>
      </c>
      <c r="D142" s="70">
        <v>0.44444444444444442</v>
      </c>
      <c r="E142" s="25" t="s">
        <v>1481</v>
      </c>
      <c r="F142" s="18" t="s">
        <v>57</v>
      </c>
      <c r="G142" s="74" t="s">
        <v>33</v>
      </c>
      <c r="H142" s="25" t="s">
        <v>75</v>
      </c>
      <c r="I142" s="25" t="str">
        <f>VLOOKUP(A142,'[1]Data-Upd'!$A:$G,7,FALSE)</f>
        <v>Online</v>
      </c>
      <c r="J142" s="3" t="s">
        <v>1482</v>
      </c>
      <c r="K142" s="45" t="s">
        <v>1483</v>
      </c>
      <c r="L142" s="106">
        <v>45893.555555555555</v>
      </c>
      <c r="M142" s="19" t="s">
        <v>371</v>
      </c>
      <c r="N142" s="25"/>
      <c r="O142" s="25" t="s">
        <v>1379</v>
      </c>
      <c r="P142" s="3" t="s">
        <v>345</v>
      </c>
      <c r="Q142" s="115" t="s">
        <v>2046</v>
      </c>
      <c r="R142" s="115" t="s">
        <v>47</v>
      </c>
      <c r="S142" s="115" t="s">
        <v>1159</v>
      </c>
      <c r="T142" s="115" t="s">
        <v>47</v>
      </c>
      <c r="U142" s="115" t="s">
        <v>1987</v>
      </c>
    </row>
    <row r="143" spans="1:21">
      <c r="A143" s="84" t="s">
        <v>1490</v>
      </c>
      <c r="B143" s="35"/>
      <c r="C143" s="69">
        <v>45895</v>
      </c>
      <c r="D143" s="70">
        <v>0.38194444444444442</v>
      </c>
      <c r="E143" s="25" t="s">
        <v>1491</v>
      </c>
      <c r="F143" s="18" t="s">
        <v>57</v>
      </c>
      <c r="G143" s="18" t="s">
        <v>33</v>
      </c>
      <c r="H143" s="25" t="s">
        <v>34</v>
      </c>
      <c r="I143" s="25" t="str">
        <f>VLOOKUP(A143,'[1]Data-Upd'!$A:$G,7,FALSE)</f>
        <v>Supply Chain</v>
      </c>
      <c r="J143" s="3" t="s">
        <v>1492</v>
      </c>
      <c r="K143" s="76" t="s">
        <v>1493</v>
      </c>
      <c r="L143" s="106">
        <v>45896.4375</v>
      </c>
      <c r="M143" s="19" t="s">
        <v>762</v>
      </c>
      <c r="N143" s="25"/>
      <c r="O143" s="35" t="s">
        <v>1494</v>
      </c>
      <c r="P143" s="3" t="s">
        <v>345</v>
      </c>
      <c r="Q143" s="115" t="s">
        <v>2047</v>
      </c>
      <c r="R143" s="115" t="s">
        <v>47</v>
      </c>
      <c r="S143" s="115" t="s">
        <v>47</v>
      </c>
      <c r="T143" s="115" t="s">
        <v>47</v>
      </c>
      <c r="U143" s="115" t="s">
        <v>1987</v>
      </c>
    </row>
    <row r="144" spans="1:21">
      <c r="A144" s="84" t="s">
        <v>1504</v>
      </c>
      <c r="B144" s="35"/>
      <c r="C144" s="69">
        <v>45895</v>
      </c>
      <c r="D144" s="70">
        <v>0.875</v>
      </c>
      <c r="E144" s="25" t="s">
        <v>1505</v>
      </c>
      <c r="F144" s="18" t="s">
        <v>57</v>
      </c>
      <c r="G144" s="18" t="s">
        <v>33</v>
      </c>
      <c r="H144" s="25" t="s">
        <v>34</v>
      </c>
      <c r="I144" s="25" t="str">
        <f>VLOOKUP(A144,'[1]Data-Upd'!$A:$G,7,FALSE)</f>
        <v>Supply Chain</v>
      </c>
      <c r="J144" s="3" t="s">
        <v>1506</v>
      </c>
      <c r="K144" s="76" t="s">
        <v>1507</v>
      </c>
      <c r="L144" s="106">
        <v>45898.583333333336</v>
      </c>
      <c r="M144" s="25" t="s">
        <v>1171</v>
      </c>
      <c r="N144" s="25"/>
      <c r="O144" s="25" t="s">
        <v>1439</v>
      </c>
      <c r="P144" s="3" t="s">
        <v>339</v>
      </c>
      <c r="Q144" s="115" t="s">
        <v>2048</v>
      </c>
      <c r="R144" s="115" t="s">
        <v>47</v>
      </c>
      <c r="S144" s="115" t="s">
        <v>47</v>
      </c>
      <c r="T144" s="115" t="s">
        <v>47</v>
      </c>
      <c r="U144" s="115" t="s">
        <v>2024</v>
      </c>
    </row>
    <row r="145" spans="1:21">
      <c r="A145" s="84" t="s">
        <v>1522</v>
      </c>
      <c r="B145" s="35"/>
      <c r="C145" s="69">
        <v>45897</v>
      </c>
      <c r="D145" s="70">
        <v>0.50972222222222219</v>
      </c>
      <c r="E145" s="25" t="s">
        <v>1523</v>
      </c>
      <c r="F145" s="18" t="s">
        <v>42</v>
      </c>
      <c r="G145" s="18" t="s">
        <v>33</v>
      </c>
      <c r="H145" s="25" t="s">
        <v>1524</v>
      </c>
      <c r="I145" s="25" t="str">
        <f>VLOOKUP(A145,'[1]Data-Upd'!$A:$G,7,FALSE)</f>
        <v>Food</v>
      </c>
      <c r="J145" s="3" t="s">
        <v>1525</v>
      </c>
      <c r="K145" s="76" t="s">
        <v>1526</v>
      </c>
      <c r="L145" s="106">
        <v>45899.493055555555</v>
      </c>
      <c r="M145" s="19" t="s">
        <v>725</v>
      </c>
      <c r="N145" s="25"/>
      <c r="O145" s="25" t="s">
        <v>703</v>
      </c>
      <c r="P145" s="3" t="s">
        <v>345</v>
      </c>
      <c r="Q145" s="115" t="s">
        <v>2049</v>
      </c>
      <c r="R145" s="115" t="s">
        <v>47</v>
      </c>
      <c r="S145" s="115" t="s">
        <v>1159</v>
      </c>
      <c r="T145" s="115" t="s">
        <v>47</v>
      </c>
      <c r="U145" s="115" t="s">
        <v>2018</v>
      </c>
    </row>
    <row r="146" spans="1:21">
      <c r="A146" s="84" t="s">
        <v>1527</v>
      </c>
      <c r="B146" s="35"/>
      <c r="C146" s="69">
        <v>45898</v>
      </c>
      <c r="D146" s="70">
        <v>0.3923611111111111</v>
      </c>
      <c r="E146" s="25" t="s">
        <v>1162</v>
      </c>
      <c r="F146" s="18" t="s">
        <v>42</v>
      </c>
      <c r="G146" s="18" t="s">
        <v>33</v>
      </c>
      <c r="H146" s="25" t="s">
        <v>1528</v>
      </c>
      <c r="I146" s="25" t="str">
        <f>VLOOKUP(A146,'[1]Data-Upd'!$A:$G,7,FALSE)</f>
        <v>Supply Chain</v>
      </c>
      <c r="J146" s="3" t="s">
        <v>1529</v>
      </c>
      <c r="K146" s="45" t="s">
        <v>1530</v>
      </c>
      <c r="L146" s="106">
        <v>45901.5</v>
      </c>
      <c r="M146" s="25" t="s">
        <v>734</v>
      </c>
      <c r="N146" s="25"/>
      <c r="O146" s="25" t="s">
        <v>1531</v>
      </c>
      <c r="P146" s="3" t="s">
        <v>345</v>
      </c>
      <c r="Q146" s="115" t="s">
        <v>2050</v>
      </c>
      <c r="R146" s="115" t="s">
        <v>47</v>
      </c>
      <c r="S146" s="115" t="s">
        <v>1159</v>
      </c>
      <c r="T146" s="115" t="s">
        <v>1159</v>
      </c>
      <c r="U146" s="115" t="s">
        <v>1982</v>
      </c>
    </row>
    <row r="147" spans="1:21">
      <c r="A147" s="84" t="s">
        <v>1532</v>
      </c>
      <c r="B147" s="35"/>
      <c r="C147" s="69">
        <v>45898</v>
      </c>
      <c r="D147" s="70">
        <v>0.39444444444444443</v>
      </c>
      <c r="E147" s="25" t="s">
        <v>1533</v>
      </c>
      <c r="F147" s="18" t="s">
        <v>57</v>
      </c>
      <c r="G147" s="18" t="s">
        <v>33</v>
      </c>
      <c r="H147" s="25" t="s">
        <v>415</v>
      </c>
      <c r="I147" s="25" t="str">
        <f>VLOOKUP(A147,'[1]Data-Upd'!$A:$G,7,FALSE)</f>
        <v>Finance</v>
      </c>
      <c r="J147" s="3" t="s">
        <v>1534</v>
      </c>
      <c r="K147" s="76" t="s">
        <v>1535</v>
      </c>
      <c r="L147" s="106">
        <v>45903.510416666664</v>
      </c>
      <c r="M147" s="19" t="s">
        <v>1536</v>
      </c>
      <c r="N147" s="25"/>
      <c r="O147" s="25" t="s">
        <v>1216</v>
      </c>
      <c r="P147" s="3" t="s">
        <v>345</v>
      </c>
      <c r="Q147" s="115" t="s">
        <v>2004</v>
      </c>
      <c r="R147" s="115" t="s">
        <v>47</v>
      </c>
      <c r="S147" s="115" t="s">
        <v>1159</v>
      </c>
      <c r="T147" s="115" t="s">
        <v>47</v>
      </c>
      <c r="U147" s="115" t="s">
        <v>1999</v>
      </c>
    </row>
    <row r="148" spans="1:21">
      <c r="A148" s="84" t="s">
        <v>1541</v>
      </c>
      <c r="B148" s="35"/>
      <c r="C148" s="69">
        <v>45898</v>
      </c>
      <c r="D148" s="70">
        <v>0.54166666666666663</v>
      </c>
      <c r="E148" s="25" t="s">
        <v>1542</v>
      </c>
      <c r="F148" s="18" t="s">
        <v>57</v>
      </c>
      <c r="G148" s="18" t="s">
        <v>33</v>
      </c>
      <c r="H148" s="35" t="s">
        <v>34</v>
      </c>
      <c r="I148" s="25" t="str">
        <f>VLOOKUP(A148,'[1]Data-Upd'!$A:$G,7,FALSE)</f>
        <v>Supply Chain</v>
      </c>
      <c r="J148" s="3" t="s">
        <v>1543</v>
      </c>
      <c r="K148" s="45" t="s">
        <v>1544</v>
      </c>
      <c r="L148" s="106">
        <v>45900.583333333336</v>
      </c>
      <c r="M148" s="19" t="s">
        <v>430</v>
      </c>
      <c r="N148" s="25"/>
      <c r="O148" s="25" t="s">
        <v>39</v>
      </c>
      <c r="P148" s="3" t="s">
        <v>345</v>
      </c>
      <c r="Q148" s="115" t="s">
        <v>2051</v>
      </c>
      <c r="R148" s="115" t="s">
        <v>47</v>
      </c>
      <c r="S148" s="115" t="s">
        <v>47</v>
      </c>
      <c r="T148" s="115">
        <v>0</v>
      </c>
      <c r="U148" s="115" t="s">
        <v>1999</v>
      </c>
    </row>
    <row r="149" spans="1:21">
      <c r="A149" s="84" t="s">
        <v>1549</v>
      </c>
      <c r="B149" s="35"/>
      <c r="C149" s="69">
        <v>45900</v>
      </c>
      <c r="D149" s="70">
        <v>0.69027777777777777</v>
      </c>
      <c r="E149" s="25" t="s">
        <v>1550</v>
      </c>
      <c r="F149" s="18" t="s">
        <v>57</v>
      </c>
      <c r="G149" s="18" t="s">
        <v>33</v>
      </c>
      <c r="H149" s="25" t="s">
        <v>75</v>
      </c>
      <c r="I149" s="25" t="str">
        <f>VLOOKUP(A149,'[1]Data-Upd'!$A:$G,7,FALSE)</f>
        <v>Online</v>
      </c>
      <c r="J149" s="3" t="s">
        <v>1551</v>
      </c>
      <c r="K149" s="76" t="s">
        <v>1552</v>
      </c>
      <c r="L149" s="106">
        <v>45902.305671296293</v>
      </c>
      <c r="M149" s="19" t="s">
        <v>371</v>
      </c>
      <c r="N149" s="25"/>
      <c r="O149" s="25" t="s">
        <v>856</v>
      </c>
      <c r="P149" s="3" t="s">
        <v>345</v>
      </c>
      <c r="Q149" s="115" t="s">
        <v>2052</v>
      </c>
      <c r="R149" s="115" t="s">
        <v>47</v>
      </c>
      <c r="S149" s="115" t="s">
        <v>47</v>
      </c>
      <c r="T149" s="115" t="s">
        <v>47</v>
      </c>
      <c r="U149" s="115" t="s">
        <v>1987</v>
      </c>
    </row>
    <row r="150" spans="1:21">
      <c r="A150" s="84" t="s">
        <v>1553</v>
      </c>
      <c r="B150" s="35"/>
      <c r="C150" s="69">
        <v>45901</v>
      </c>
      <c r="D150" s="70">
        <v>0.31944444444444442</v>
      </c>
      <c r="E150" s="25" t="s">
        <v>1554</v>
      </c>
      <c r="F150" s="18" t="s">
        <v>42</v>
      </c>
      <c r="G150" s="18" t="s">
        <v>33</v>
      </c>
      <c r="H150" s="25" t="s">
        <v>43</v>
      </c>
      <c r="I150" s="25" t="str">
        <f>VLOOKUP(A150,'[1]Data-Upd'!$A:$G,7,FALSE)</f>
        <v>Stores</v>
      </c>
      <c r="J150" s="3" t="s">
        <v>1555</v>
      </c>
      <c r="K150" s="45" t="s">
        <v>1556</v>
      </c>
      <c r="L150" s="106">
        <v>45901.414583333331</v>
      </c>
      <c r="M150" s="25" t="s">
        <v>1389</v>
      </c>
      <c r="N150" s="25"/>
      <c r="O150" s="25" t="s">
        <v>1557</v>
      </c>
      <c r="P150" s="3" t="s">
        <v>345</v>
      </c>
      <c r="Q150" s="115" t="s">
        <v>2053</v>
      </c>
      <c r="R150" s="115" t="s">
        <v>47</v>
      </c>
      <c r="S150" s="115" t="s">
        <v>1159</v>
      </c>
      <c r="T150" s="115" t="s">
        <v>47</v>
      </c>
      <c r="U150" s="115" t="s">
        <v>1980</v>
      </c>
    </row>
    <row r="151" spans="1:21">
      <c r="A151" s="18" t="s">
        <v>1580</v>
      </c>
      <c r="B151" s="35"/>
      <c r="C151" s="43">
        <v>45903</v>
      </c>
      <c r="D151" s="70">
        <v>0.43472222222222223</v>
      </c>
      <c r="E151" s="25" t="s">
        <v>1581</v>
      </c>
      <c r="F151" s="18" t="s">
        <v>57</v>
      </c>
      <c r="G151" s="57" t="s">
        <v>33</v>
      </c>
      <c r="H151" s="25" t="s">
        <v>75</v>
      </c>
      <c r="I151" s="25" t="str">
        <f>VLOOKUP(A151,'[1]Data-Upd'!$A:$G,7,FALSE)</f>
        <v>Online</v>
      </c>
      <c r="J151" s="4" t="s">
        <v>1582</v>
      </c>
      <c r="K151" s="45" t="s">
        <v>1583</v>
      </c>
      <c r="L151" s="106">
        <v>45907.416666666664</v>
      </c>
      <c r="M151" s="25" t="s">
        <v>1584</v>
      </c>
      <c r="N151" s="25"/>
      <c r="O151" s="25" t="s">
        <v>519</v>
      </c>
      <c r="P151" s="3" t="s">
        <v>345</v>
      </c>
      <c r="Q151" s="115" t="s">
        <v>2054</v>
      </c>
      <c r="R151" s="115">
        <v>0</v>
      </c>
      <c r="S151" s="115">
        <v>0</v>
      </c>
      <c r="T151" s="115">
        <v>0</v>
      </c>
      <c r="U151" s="115" t="s">
        <v>1990</v>
      </c>
    </row>
    <row r="152" spans="1:21">
      <c r="A152" s="18" t="s">
        <v>1585</v>
      </c>
      <c r="B152" s="35"/>
      <c r="C152" s="112">
        <v>45903</v>
      </c>
      <c r="D152" s="70">
        <v>0.43472222222222223</v>
      </c>
      <c r="E152" s="4" t="s">
        <v>1586</v>
      </c>
      <c r="F152" s="18" t="s">
        <v>57</v>
      </c>
      <c r="G152" s="57" t="s">
        <v>33</v>
      </c>
      <c r="H152" s="25" t="s">
        <v>75</v>
      </c>
      <c r="I152" s="25" t="str">
        <f>VLOOKUP(A152,'[1]Data-Upd'!$A:$G,7,FALSE)</f>
        <v>Online</v>
      </c>
      <c r="J152" s="4" t="s">
        <v>1587</v>
      </c>
      <c r="K152" s="45" t="s">
        <v>1588</v>
      </c>
      <c r="L152" s="106">
        <v>45906.409722222219</v>
      </c>
      <c r="M152" s="25" t="s">
        <v>430</v>
      </c>
      <c r="N152" s="25" t="s">
        <v>1590</v>
      </c>
      <c r="O152" s="25" t="s">
        <v>856</v>
      </c>
      <c r="P152" s="3" t="s">
        <v>345</v>
      </c>
      <c r="Q152" s="115" t="s">
        <v>2055</v>
      </c>
      <c r="R152" s="115">
        <v>0</v>
      </c>
      <c r="S152" s="115">
        <v>0</v>
      </c>
      <c r="T152" s="115">
        <v>0</v>
      </c>
      <c r="U152" s="115" t="s">
        <v>1976</v>
      </c>
    </row>
    <row r="153" spans="1:21">
      <c r="A153" s="18" t="s">
        <v>1596</v>
      </c>
      <c r="B153" s="35"/>
      <c r="C153" s="43">
        <v>45903</v>
      </c>
      <c r="D153" s="70">
        <v>0.55763888888888891</v>
      </c>
      <c r="E153" s="25" t="s">
        <v>1597</v>
      </c>
      <c r="F153" s="18" t="s">
        <v>57</v>
      </c>
      <c r="G153" s="18" t="s">
        <v>33</v>
      </c>
      <c r="H153" s="25" t="s">
        <v>1199</v>
      </c>
      <c r="I153" s="25" t="str">
        <f>VLOOKUP(A153,'[1]Data-Upd'!$A:$G,7,FALSE)</f>
        <v>Food</v>
      </c>
      <c r="J153" s="3" t="s">
        <v>1598</v>
      </c>
      <c r="K153" s="45" t="s">
        <v>1599</v>
      </c>
      <c r="L153" s="106">
        <v>45903.6875</v>
      </c>
      <c r="M153" s="25" t="s">
        <v>1600</v>
      </c>
      <c r="N153" s="25"/>
      <c r="O153" s="25" t="s">
        <v>1314</v>
      </c>
      <c r="P153" s="3" t="s">
        <v>345</v>
      </c>
      <c r="Q153" s="115" t="s">
        <v>2056</v>
      </c>
      <c r="R153" s="115" t="s">
        <v>47</v>
      </c>
      <c r="S153" s="115" t="s">
        <v>1159</v>
      </c>
      <c r="T153" s="115" t="s">
        <v>47</v>
      </c>
      <c r="U153" s="115" t="s">
        <v>2018</v>
      </c>
    </row>
    <row r="154" spans="1:21">
      <c r="A154" s="18" t="s">
        <v>1606</v>
      </c>
      <c r="B154" s="35"/>
      <c r="C154" s="112">
        <v>45904</v>
      </c>
      <c r="D154" s="70">
        <v>0.4513888888888889</v>
      </c>
      <c r="E154" s="25" t="s">
        <v>1607</v>
      </c>
      <c r="F154" s="18" t="s">
        <v>57</v>
      </c>
      <c r="G154" s="18" t="s">
        <v>33</v>
      </c>
      <c r="H154" s="25" t="s">
        <v>43</v>
      </c>
      <c r="I154" s="25" t="str">
        <f>VLOOKUP(A154,'[1]Data-Upd'!$A:$G,7,FALSE)</f>
        <v>Stores</v>
      </c>
      <c r="J154" s="3" t="s">
        <v>1608</v>
      </c>
      <c r="K154" s="76" t="s">
        <v>1609</v>
      </c>
      <c r="L154" s="106">
        <v>45905.583333333336</v>
      </c>
      <c r="M154" s="25" t="s">
        <v>1610</v>
      </c>
      <c r="N154" s="25"/>
      <c r="O154" s="25" t="s">
        <v>84</v>
      </c>
      <c r="P154" s="3" t="s">
        <v>339</v>
      </c>
      <c r="Q154" s="115" t="s">
        <v>2057</v>
      </c>
      <c r="R154" s="115" t="s">
        <v>47</v>
      </c>
      <c r="S154" s="115">
        <v>0</v>
      </c>
      <c r="T154" s="115">
        <v>0</v>
      </c>
      <c r="U154" s="115" t="s">
        <v>1982</v>
      </c>
    </row>
    <row r="155" spans="1:21">
      <c r="A155" s="43" t="s">
        <v>1620</v>
      </c>
      <c r="B155" s="35"/>
      <c r="C155" s="112">
        <v>45904</v>
      </c>
      <c r="D155" s="70">
        <v>0.56597222222222221</v>
      </c>
      <c r="E155" s="25" t="s">
        <v>1621</v>
      </c>
      <c r="F155" s="18" t="s">
        <v>42</v>
      </c>
      <c r="G155" s="18" t="s">
        <v>33</v>
      </c>
      <c r="H155" s="25" t="s">
        <v>1622</v>
      </c>
      <c r="I155" s="25" t="str">
        <f>VLOOKUP(A155,'[1]Data-Upd'!$A:$G,7,FALSE)</f>
        <v>Stores</v>
      </c>
      <c r="J155" s="3" t="s">
        <v>1623</v>
      </c>
      <c r="K155" s="76" t="s">
        <v>1624</v>
      </c>
      <c r="L155" s="106">
        <v>45905.46597222222</v>
      </c>
      <c r="M155" s="25" t="s">
        <v>1626</v>
      </c>
      <c r="N155" s="25"/>
      <c r="O155" s="25" t="s">
        <v>1627</v>
      </c>
      <c r="P155" s="3" t="s">
        <v>345</v>
      </c>
      <c r="Q155" s="115" t="s">
        <v>2058</v>
      </c>
      <c r="R155" s="115" t="s">
        <v>1159</v>
      </c>
      <c r="S155" s="115">
        <v>0</v>
      </c>
      <c r="T155" s="115">
        <v>0</v>
      </c>
      <c r="U155" s="115" t="s">
        <v>1999</v>
      </c>
    </row>
    <row r="156" spans="1:21">
      <c r="A156" s="18" t="s">
        <v>1628</v>
      </c>
      <c r="B156" s="35"/>
      <c r="C156" s="112">
        <v>45904</v>
      </c>
      <c r="D156" s="70">
        <v>0.65277777777777779</v>
      </c>
      <c r="E156" s="25" t="s">
        <v>1629</v>
      </c>
      <c r="F156" s="18" t="s">
        <v>57</v>
      </c>
      <c r="G156" s="18" t="s">
        <v>33</v>
      </c>
      <c r="H156" s="25" t="s">
        <v>1630</v>
      </c>
      <c r="I156" s="25" t="str">
        <f>VLOOKUP(A156,'[1]Data-Upd'!$A:$G,7,FALSE)</f>
        <v>Infrastructure</v>
      </c>
      <c r="J156" s="3" t="s">
        <v>1631</v>
      </c>
      <c r="K156" s="45" t="s">
        <v>1632</v>
      </c>
      <c r="L156" s="106">
        <v>45904.708333333336</v>
      </c>
      <c r="M156" s="25" t="s">
        <v>121</v>
      </c>
      <c r="N156" s="25"/>
      <c r="O156" s="25" t="s">
        <v>1333</v>
      </c>
      <c r="P156" s="3" t="s">
        <v>339</v>
      </c>
      <c r="Q156" s="115" t="s">
        <v>2059</v>
      </c>
      <c r="R156" s="115">
        <v>0</v>
      </c>
      <c r="S156" s="115">
        <v>0</v>
      </c>
      <c r="T156" s="115">
        <v>0</v>
      </c>
      <c r="U156" s="115" t="s">
        <v>1982</v>
      </c>
    </row>
    <row r="157" spans="1:21">
      <c r="A157" s="18" t="s">
        <v>1660</v>
      </c>
      <c r="B157" s="35" t="s">
        <v>1661</v>
      </c>
      <c r="C157" s="43">
        <v>45906</v>
      </c>
      <c r="D157" s="70">
        <v>0.70833333333333337</v>
      </c>
      <c r="E157" s="25" t="s">
        <v>1662</v>
      </c>
      <c r="F157" s="18" t="s">
        <v>42</v>
      </c>
      <c r="G157" s="57" t="s">
        <v>33</v>
      </c>
      <c r="H157" s="25" t="s">
        <v>43</v>
      </c>
      <c r="I157" s="25" t="str">
        <f>VLOOKUP(A157,'[1]Data-Upd'!$A:$G,7,FALSE)</f>
        <v>Stores</v>
      </c>
      <c r="J157" s="3" t="s">
        <v>1663</v>
      </c>
      <c r="K157" s="76" t="s">
        <v>1664</v>
      </c>
      <c r="L157" s="106">
        <v>45909.65625</v>
      </c>
      <c r="M157" s="25" t="s">
        <v>121</v>
      </c>
      <c r="N157" s="25"/>
      <c r="O157" s="25" t="s">
        <v>84</v>
      </c>
      <c r="P157" s="3" t="s">
        <v>339</v>
      </c>
      <c r="Q157" s="115" t="s">
        <v>2060</v>
      </c>
      <c r="R157" s="115" t="s">
        <v>47</v>
      </c>
      <c r="S157" s="115" t="s">
        <v>47</v>
      </c>
      <c r="T157" s="115">
        <v>0</v>
      </c>
      <c r="U157" s="115" t="s">
        <v>1976</v>
      </c>
    </row>
    <row r="158" spans="1:21">
      <c r="A158" s="18" t="s">
        <v>1666</v>
      </c>
      <c r="B158" s="35"/>
      <c r="C158" s="43">
        <v>45908</v>
      </c>
      <c r="D158" s="70">
        <v>0.10416666666666667</v>
      </c>
      <c r="E158" s="25" t="s">
        <v>1667</v>
      </c>
      <c r="F158" s="18" t="s">
        <v>57</v>
      </c>
      <c r="G158" s="18" t="s">
        <v>33</v>
      </c>
      <c r="H158" s="25" t="s">
        <v>1668</v>
      </c>
      <c r="I158" s="25" t="str">
        <f>VLOOKUP(A158,'[1]Data-Upd'!$A:$G,7,FALSE)</f>
        <v>Loyalty</v>
      </c>
      <c r="J158" s="3" t="s">
        <v>1669</v>
      </c>
      <c r="K158" s="45" t="s">
        <v>1670</v>
      </c>
      <c r="L158" s="106">
        <v>45908.676388888889</v>
      </c>
      <c r="M158" s="25" t="s">
        <v>121</v>
      </c>
      <c r="N158" s="25"/>
      <c r="O158" s="25" t="s">
        <v>856</v>
      </c>
      <c r="P158" s="3" t="s">
        <v>339</v>
      </c>
      <c r="Q158" s="115" t="s">
        <v>2061</v>
      </c>
      <c r="R158" s="115">
        <v>0</v>
      </c>
      <c r="S158" s="115">
        <v>0</v>
      </c>
      <c r="T158" s="115">
        <v>0</v>
      </c>
      <c r="U158" s="115" t="s">
        <v>1982</v>
      </c>
    </row>
    <row r="159" spans="1:21">
      <c r="A159" s="18" t="s">
        <v>1671</v>
      </c>
      <c r="B159" s="35"/>
      <c r="C159" s="43">
        <v>45908</v>
      </c>
      <c r="D159" s="70">
        <v>0.51666666666666672</v>
      </c>
      <c r="E159" s="25" t="s">
        <v>1672</v>
      </c>
      <c r="F159" s="18" t="s">
        <v>42</v>
      </c>
      <c r="G159" s="18" t="s">
        <v>33</v>
      </c>
      <c r="H159" s="25" t="s">
        <v>75</v>
      </c>
      <c r="I159" s="25" t="str">
        <f>VLOOKUP(A159,'[1]Data-Upd'!$A:$G,7,FALSE)</f>
        <v>Online</v>
      </c>
      <c r="J159" s="3" t="s">
        <v>1673</v>
      </c>
      <c r="K159" s="45" t="s">
        <v>1674</v>
      </c>
      <c r="L159" s="30">
        <v>45908.55</v>
      </c>
      <c r="M159" s="25" t="s">
        <v>804</v>
      </c>
      <c r="N159" s="115" t="s">
        <v>1675</v>
      </c>
      <c r="O159" s="25" t="s">
        <v>1333</v>
      </c>
      <c r="P159" s="3" t="s">
        <v>339</v>
      </c>
      <c r="Q159" s="115" t="s">
        <v>2062</v>
      </c>
      <c r="R159" s="115">
        <v>0</v>
      </c>
      <c r="S159" s="115">
        <v>0</v>
      </c>
      <c r="T159" s="115">
        <v>0</v>
      </c>
      <c r="U159" s="115" t="s">
        <v>1982</v>
      </c>
    </row>
    <row r="160" spans="1:21">
      <c r="A160" s="18" t="s">
        <v>1676</v>
      </c>
      <c r="B160" s="35"/>
      <c r="C160" s="43">
        <v>45908</v>
      </c>
      <c r="D160" s="70">
        <v>0.53819444444444442</v>
      </c>
      <c r="E160" s="25" t="s">
        <v>1677</v>
      </c>
      <c r="F160" s="18" t="s">
        <v>57</v>
      </c>
      <c r="G160" s="18" t="s">
        <v>33</v>
      </c>
      <c r="H160" s="25" t="s">
        <v>75</v>
      </c>
      <c r="I160" s="25" t="str">
        <f>VLOOKUP(A160,'[1]Data-Upd'!$A:$G,7,FALSE)</f>
        <v>Online</v>
      </c>
      <c r="J160" s="4" t="s">
        <v>1678</v>
      </c>
      <c r="K160" s="45" t="s">
        <v>1679</v>
      </c>
      <c r="L160" s="106">
        <v>45908.634722222225</v>
      </c>
      <c r="M160" s="25" t="s">
        <v>1681</v>
      </c>
      <c r="N160" s="25"/>
      <c r="O160" s="25" t="s">
        <v>856</v>
      </c>
      <c r="P160" s="3" t="s">
        <v>345</v>
      </c>
      <c r="Q160" s="115" t="s">
        <v>2063</v>
      </c>
      <c r="R160" s="115">
        <v>0</v>
      </c>
      <c r="S160" s="115">
        <v>0</v>
      </c>
      <c r="T160" s="115">
        <v>0</v>
      </c>
      <c r="U160" s="115" t="s">
        <v>1976</v>
      </c>
    </row>
    <row r="161" spans="1:21">
      <c r="A161" s="18" t="s">
        <v>1682</v>
      </c>
      <c r="B161" s="35"/>
      <c r="C161" s="43">
        <v>45908</v>
      </c>
      <c r="D161" s="70">
        <v>0.55138888888888893</v>
      </c>
      <c r="E161" s="25" t="s">
        <v>1683</v>
      </c>
      <c r="F161" s="18" t="s">
        <v>42</v>
      </c>
      <c r="G161" s="18" t="s">
        <v>33</v>
      </c>
      <c r="H161" s="25" t="s">
        <v>43</v>
      </c>
      <c r="I161" s="25" t="str">
        <f>VLOOKUP(A161,'[1]Data-Upd'!$A:$G,7,FALSE)</f>
        <v>Stores</v>
      </c>
      <c r="J161" s="4" t="s">
        <v>1684</v>
      </c>
      <c r="K161" s="45" t="s">
        <v>1685</v>
      </c>
      <c r="L161" s="106">
        <v>45908.634722222225</v>
      </c>
      <c r="M161" s="25" t="s">
        <v>1686</v>
      </c>
      <c r="N161" s="25"/>
      <c r="O161" s="25" t="s">
        <v>84</v>
      </c>
      <c r="P161" s="3" t="s">
        <v>345</v>
      </c>
      <c r="Q161" s="115" t="s">
        <v>2063</v>
      </c>
      <c r="R161" s="115" t="s">
        <v>1159</v>
      </c>
      <c r="S161" s="115">
        <v>0</v>
      </c>
      <c r="T161" s="115">
        <v>0</v>
      </c>
      <c r="U161" s="115" t="s">
        <v>1976</v>
      </c>
    </row>
    <row r="162" spans="1:21">
      <c r="A162" s="18" t="s">
        <v>1695</v>
      </c>
      <c r="B162" s="35" t="s">
        <v>1696</v>
      </c>
      <c r="C162" s="43">
        <v>45910</v>
      </c>
      <c r="D162" s="70">
        <v>0.46736111111111112</v>
      </c>
      <c r="E162" s="76" t="s">
        <v>1697</v>
      </c>
      <c r="F162" s="18" t="s">
        <v>42</v>
      </c>
      <c r="G162" s="18" t="s">
        <v>33</v>
      </c>
      <c r="H162" s="25" t="s">
        <v>43</v>
      </c>
      <c r="I162" s="25" t="str">
        <f>VLOOKUP(A162,'[1]Data-Upd'!$A:$G,7,FALSE)</f>
        <v>Stores</v>
      </c>
      <c r="J162" s="3" t="s">
        <v>1698</v>
      </c>
      <c r="K162" s="45" t="s">
        <v>1699</v>
      </c>
      <c r="L162" s="106">
        <v>45911.416666666664</v>
      </c>
      <c r="M162" s="25" t="s">
        <v>1700</v>
      </c>
      <c r="N162" s="25"/>
      <c r="O162" s="25" t="s">
        <v>1701</v>
      </c>
      <c r="P162" s="3" t="s">
        <v>345</v>
      </c>
      <c r="Q162" s="115" t="s">
        <v>2064</v>
      </c>
      <c r="R162" s="115" t="s">
        <v>47</v>
      </c>
      <c r="S162" s="115" t="s">
        <v>47</v>
      </c>
      <c r="T162" s="115">
        <v>0</v>
      </c>
      <c r="U162" s="115" t="s">
        <v>1976</v>
      </c>
    </row>
    <row r="163" spans="1:21">
      <c r="A163" s="18" t="s">
        <v>1717</v>
      </c>
      <c r="B163" s="35"/>
      <c r="C163" s="43">
        <v>45912</v>
      </c>
      <c r="D163" s="70">
        <v>0.27083333333333331</v>
      </c>
      <c r="E163" s="25" t="s">
        <v>1718</v>
      </c>
      <c r="F163" s="18" t="s">
        <v>42</v>
      </c>
      <c r="G163" s="18" t="s">
        <v>33</v>
      </c>
      <c r="H163" s="25" t="s">
        <v>1199</v>
      </c>
      <c r="I163" s="25" t="str">
        <f>VLOOKUP(A163,'[1]Data-Upd'!$A:$G,7,FALSE)</f>
        <v>Food</v>
      </c>
      <c r="J163" s="3" t="s">
        <v>1719</v>
      </c>
      <c r="K163" s="45" t="s">
        <v>1720</v>
      </c>
      <c r="L163" s="106">
        <v>45913.28125</v>
      </c>
      <c r="M163" s="25" t="s">
        <v>1171</v>
      </c>
      <c r="N163" s="25"/>
      <c r="O163" s="25" t="s">
        <v>1721</v>
      </c>
      <c r="P163" s="3" t="s">
        <v>345</v>
      </c>
      <c r="Q163" s="115" t="s">
        <v>2065</v>
      </c>
      <c r="R163" s="115" t="s">
        <v>47</v>
      </c>
      <c r="S163" s="115" t="s">
        <v>1159</v>
      </c>
      <c r="T163" s="115" t="s">
        <v>47</v>
      </c>
      <c r="U163" s="115" t="s">
        <v>2024</v>
      </c>
    </row>
    <row r="164" spans="1:21">
      <c r="A164" s="18" t="s">
        <v>1733</v>
      </c>
      <c r="B164" s="35" t="s">
        <v>1734</v>
      </c>
      <c r="C164" s="43">
        <v>45912</v>
      </c>
      <c r="D164" s="70">
        <v>0.83333333333333337</v>
      </c>
      <c r="E164" s="25" t="s">
        <v>1735</v>
      </c>
      <c r="F164" s="18" t="s">
        <v>42</v>
      </c>
      <c r="G164" s="18" t="s">
        <v>33</v>
      </c>
      <c r="H164" s="25" t="s">
        <v>34</v>
      </c>
      <c r="I164" s="25" t="str">
        <f>VLOOKUP(A164,'[1]Data-Upd'!$A:$G,7,FALSE)</f>
        <v>Supply Chain</v>
      </c>
      <c r="J164" s="3" t="s">
        <v>1736</v>
      </c>
      <c r="K164" s="45" t="s">
        <v>1737</v>
      </c>
      <c r="L164" s="106">
        <v>45913.425000000003</v>
      </c>
      <c r="M164" s="25" t="s">
        <v>430</v>
      </c>
      <c r="N164" s="25"/>
      <c r="O164" s="25" t="s">
        <v>39</v>
      </c>
      <c r="P164" s="3" t="s">
        <v>345</v>
      </c>
      <c r="Q164" s="115" t="s">
        <v>2066</v>
      </c>
      <c r="R164" s="115">
        <v>0</v>
      </c>
      <c r="S164" s="115">
        <v>0</v>
      </c>
      <c r="T164" s="115">
        <v>0</v>
      </c>
      <c r="U164" s="115" t="s">
        <v>1987</v>
      </c>
    </row>
    <row r="165" spans="1:21">
      <c r="A165" s="18" t="s">
        <v>1738</v>
      </c>
      <c r="B165" s="35"/>
      <c r="C165" s="43">
        <v>45913</v>
      </c>
      <c r="D165" s="70">
        <v>0.38541666666666669</v>
      </c>
      <c r="E165" s="25" t="s">
        <v>1740</v>
      </c>
      <c r="F165" s="18" t="s">
        <v>57</v>
      </c>
      <c r="G165" s="18" t="s">
        <v>33</v>
      </c>
      <c r="H165" s="25" t="s">
        <v>1741</v>
      </c>
      <c r="I165" s="25" t="str">
        <f>VLOOKUP(A165,'[1]Data-Upd'!$A:$G,7,FALSE)</f>
        <v>Finance</v>
      </c>
      <c r="J165" s="3" t="s">
        <v>1742</v>
      </c>
      <c r="K165" s="53" t="s">
        <v>1743</v>
      </c>
      <c r="L165" s="117">
        <v>45922.430555555555</v>
      </c>
      <c r="M165" s="25" t="s">
        <v>1744</v>
      </c>
      <c r="N165" s="25"/>
      <c r="O165" s="25" t="s">
        <v>1439</v>
      </c>
      <c r="P165" s="3" t="s">
        <v>345</v>
      </c>
      <c r="Q165" s="115" t="s">
        <v>2067</v>
      </c>
      <c r="R165" s="115" t="s">
        <v>47</v>
      </c>
      <c r="S165" s="115" t="s">
        <v>1159</v>
      </c>
      <c r="T165" s="115" t="s">
        <v>47</v>
      </c>
      <c r="U165" s="115" t="s">
        <v>1999</v>
      </c>
    </row>
    <row r="166" spans="1:21">
      <c r="A166" s="18" t="s">
        <v>1745</v>
      </c>
      <c r="B166" s="35"/>
      <c r="C166" s="43">
        <v>45914</v>
      </c>
      <c r="D166" s="70">
        <v>0.47222222222222221</v>
      </c>
      <c r="E166" s="25" t="s">
        <v>1746</v>
      </c>
      <c r="F166" s="18" t="s">
        <v>57</v>
      </c>
      <c r="G166" s="18" t="s">
        <v>33</v>
      </c>
      <c r="H166" s="25" t="s">
        <v>1747</v>
      </c>
      <c r="I166" s="25" t="str">
        <f>VLOOKUP(A166,'[1]Data-Upd'!$A:$G,7,FALSE)</f>
        <v>Finance</v>
      </c>
      <c r="J166" s="3" t="s">
        <v>1748</v>
      </c>
      <c r="K166" s="53" t="s">
        <v>1749</v>
      </c>
      <c r="L166" s="117">
        <v>45924.708333333336</v>
      </c>
      <c r="M166" s="25" t="s">
        <v>1751</v>
      </c>
      <c r="N166" s="25"/>
      <c r="O166" s="25" t="s">
        <v>1752</v>
      </c>
      <c r="P166" s="3" t="s">
        <v>339</v>
      </c>
      <c r="Q166" s="115" t="s">
        <v>2068</v>
      </c>
      <c r="R166" s="115" t="s">
        <v>47</v>
      </c>
      <c r="S166" s="115" t="s">
        <v>1159</v>
      </c>
      <c r="T166" s="115" t="s">
        <v>47</v>
      </c>
      <c r="U166" s="115" t="s">
        <v>2024</v>
      </c>
    </row>
    <row r="167" spans="1:21">
      <c r="A167" s="18" t="s">
        <v>1753</v>
      </c>
      <c r="B167" s="35"/>
      <c r="C167" s="43">
        <v>45914</v>
      </c>
      <c r="D167" s="70">
        <v>0.71875</v>
      </c>
      <c r="E167" s="25" t="s">
        <v>1754</v>
      </c>
      <c r="F167" s="18" t="s">
        <v>57</v>
      </c>
      <c r="G167" s="18" t="s">
        <v>33</v>
      </c>
      <c r="H167" s="25" t="s">
        <v>34</v>
      </c>
      <c r="I167" s="25" t="str">
        <f>VLOOKUP(A167,'[1]Data-Upd'!$A:$G,7,FALSE)</f>
        <v>Online</v>
      </c>
      <c r="J167" s="4" t="s">
        <v>1755</v>
      </c>
      <c r="K167" s="76" t="s">
        <v>1756</v>
      </c>
      <c r="L167" s="106">
        <v>45915.555555555555</v>
      </c>
      <c r="M167" s="25" t="s">
        <v>1757</v>
      </c>
      <c r="N167" s="25"/>
      <c r="O167" s="25" t="s">
        <v>1379</v>
      </c>
      <c r="P167" s="3" t="s">
        <v>345</v>
      </c>
      <c r="Q167" s="115" t="s">
        <v>2069</v>
      </c>
      <c r="R167" s="115">
        <v>0</v>
      </c>
      <c r="S167" s="115">
        <v>0</v>
      </c>
      <c r="T167" s="115">
        <v>0</v>
      </c>
      <c r="U167" s="115" t="s">
        <v>1990</v>
      </c>
    </row>
    <row r="168" spans="1:21">
      <c r="A168" s="18" t="s">
        <v>1758</v>
      </c>
      <c r="B168" s="115" t="s">
        <v>1759</v>
      </c>
      <c r="C168" s="43">
        <v>45914</v>
      </c>
      <c r="D168" s="70">
        <v>0.87569444444444444</v>
      </c>
      <c r="E168" s="25" t="s">
        <v>1760</v>
      </c>
      <c r="F168" s="18" t="s">
        <v>57</v>
      </c>
      <c r="G168" s="18" t="s">
        <v>33</v>
      </c>
      <c r="H168" s="25" t="s">
        <v>34</v>
      </c>
      <c r="I168" s="25" t="str">
        <f>VLOOKUP(A168,'[1]Data-Upd'!$A:$G,7,FALSE)</f>
        <v>Supply Chain</v>
      </c>
      <c r="J168" s="3" t="s">
        <v>1761</v>
      </c>
      <c r="K168" s="45" t="s">
        <v>1762</v>
      </c>
      <c r="L168" s="106">
        <v>45918.416666666664</v>
      </c>
      <c r="M168" s="25" t="s">
        <v>1764</v>
      </c>
      <c r="N168" s="25"/>
      <c r="O168" s="25" t="s">
        <v>1765</v>
      </c>
      <c r="P168" s="3" t="s">
        <v>345</v>
      </c>
      <c r="Q168" s="115" t="s">
        <v>2070</v>
      </c>
      <c r="R168" s="115" t="s">
        <v>47</v>
      </c>
      <c r="S168" s="115" t="s">
        <v>47</v>
      </c>
      <c r="T168" s="115">
        <v>0</v>
      </c>
      <c r="U168" s="115" t="s">
        <v>1976</v>
      </c>
    </row>
    <row r="169" spans="1:21">
      <c r="A169" s="18" t="s">
        <v>1786</v>
      </c>
      <c r="B169" s="35"/>
      <c r="C169" s="43">
        <v>45915</v>
      </c>
      <c r="D169" s="70">
        <v>0.67777777777777781</v>
      </c>
      <c r="E169" s="25" t="s">
        <v>1787</v>
      </c>
      <c r="F169" s="18" t="s">
        <v>57</v>
      </c>
      <c r="G169" s="18" t="s">
        <v>33</v>
      </c>
      <c r="H169" s="25" t="s">
        <v>75</v>
      </c>
      <c r="I169" s="25" t="str">
        <f>VLOOKUP(A169,'[1]Data-Upd'!$A:$G,7,FALSE)</f>
        <v>Online</v>
      </c>
      <c r="J169" s="3" t="s">
        <v>1788</v>
      </c>
      <c r="K169" s="76" t="s">
        <v>1789</v>
      </c>
      <c r="L169" s="116">
        <v>45916.444444444445</v>
      </c>
      <c r="M169" s="25" t="s">
        <v>1791</v>
      </c>
      <c r="N169" s="25"/>
      <c r="O169" s="25" t="s">
        <v>519</v>
      </c>
      <c r="P169" s="3" t="s">
        <v>345</v>
      </c>
      <c r="Q169" s="115" t="s">
        <v>2071</v>
      </c>
      <c r="R169" s="115">
        <v>0</v>
      </c>
      <c r="S169" s="115">
        <v>0</v>
      </c>
      <c r="T169" s="115">
        <v>0</v>
      </c>
      <c r="U169" s="115" t="s">
        <v>1976</v>
      </c>
    </row>
    <row r="170" spans="1:21">
      <c r="A170" s="18" t="s">
        <v>1792</v>
      </c>
      <c r="B170" s="4" t="s">
        <v>1793</v>
      </c>
      <c r="C170" s="43">
        <v>45915</v>
      </c>
      <c r="D170" s="70">
        <v>0.875</v>
      </c>
      <c r="E170" s="25" t="s">
        <v>1794</v>
      </c>
      <c r="F170" s="18" t="s">
        <v>42</v>
      </c>
      <c r="G170" s="18" t="s">
        <v>33</v>
      </c>
      <c r="H170" s="25" t="s">
        <v>43</v>
      </c>
      <c r="I170" s="25" t="str">
        <f>VLOOKUP(A170,'[1]Data-Upd'!$A:$G,7,FALSE)</f>
        <v>Stores</v>
      </c>
      <c r="J170" s="3" t="s">
        <v>1795</v>
      </c>
      <c r="K170" s="45" t="s">
        <v>1796</v>
      </c>
      <c r="L170" s="116">
        <v>45919.805555555555</v>
      </c>
      <c r="M170" s="25" t="s">
        <v>355</v>
      </c>
      <c r="N170" s="25"/>
      <c r="O170" s="25" t="s">
        <v>1785</v>
      </c>
      <c r="P170" s="3" t="s">
        <v>345</v>
      </c>
      <c r="Q170" s="115" t="s">
        <v>2072</v>
      </c>
      <c r="R170" s="115" t="s">
        <v>47</v>
      </c>
      <c r="S170" s="115" t="s">
        <v>1159</v>
      </c>
      <c r="T170" s="115">
        <v>0</v>
      </c>
      <c r="U170" s="115" t="s">
        <v>1980</v>
      </c>
    </row>
    <row r="171" spans="1:21">
      <c r="A171" s="18" t="s">
        <v>1802</v>
      </c>
      <c r="B171" s="35" t="s">
        <v>1803</v>
      </c>
      <c r="C171" s="112">
        <v>45916</v>
      </c>
      <c r="D171" s="44">
        <v>0.40416666666666667</v>
      </c>
      <c r="E171" s="25" t="s">
        <v>1804</v>
      </c>
      <c r="F171" s="57" t="s">
        <v>57</v>
      </c>
      <c r="G171" s="18" t="s">
        <v>33</v>
      </c>
      <c r="H171" s="25" t="s">
        <v>619</v>
      </c>
      <c r="I171" s="25" t="str">
        <f>VLOOKUP(A171,'[1]Data-Upd'!$A:$G,7,FALSE)</f>
        <v>FH&amp;B</v>
      </c>
      <c r="J171" s="3" t="s">
        <v>1805</v>
      </c>
      <c r="K171" s="76" t="s">
        <v>1806</v>
      </c>
      <c r="L171" s="106">
        <v>45917.394444444442</v>
      </c>
      <c r="M171" s="25" t="s">
        <v>1807</v>
      </c>
      <c r="N171" s="25"/>
      <c r="O171" s="35" t="s">
        <v>1808</v>
      </c>
      <c r="P171" s="3" t="s">
        <v>345</v>
      </c>
      <c r="Q171" s="115" t="s">
        <v>2073</v>
      </c>
      <c r="R171" s="115" t="s">
        <v>47</v>
      </c>
      <c r="S171" s="115" t="s">
        <v>47</v>
      </c>
      <c r="T171" s="115" t="s">
        <v>47</v>
      </c>
      <c r="U171" s="115" t="s">
        <v>339</v>
      </c>
    </row>
    <row r="172" spans="1:21">
      <c r="A172" s="18" t="s">
        <v>1816</v>
      </c>
      <c r="B172" s="35" t="s">
        <v>1817</v>
      </c>
      <c r="C172" s="112">
        <v>45916</v>
      </c>
      <c r="D172" s="44">
        <v>0.61597222222222225</v>
      </c>
      <c r="E172" s="25" t="s">
        <v>1818</v>
      </c>
      <c r="F172" s="57" t="s">
        <v>57</v>
      </c>
      <c r="G172" s="18" t="s">
        <v>33</v>
      </c>
      <c r="H172" s="25" t="s">
        <v>1652</v>
      </c>
      <c r="I172" s="25" t="str">
        <f>VLOOKUP(A172,'[1]Data-Upd'!$A:$G,7,FALSE)</f>
        <v>Stores</v>
      </c>
      <c r="J172" s="3" t="s">
        <v>1819</v>
      </c>
      <c r="K172" s="76" t="s">
        <v>1820</v>
      </c>
      <c r="L172" s="106">
        <v>45917.354166666664</v>
      </c>
      <c r="M172" s="25" t="s">
        <v>1821</v>
      </c>
      <c r="N172" s="25"/>
      <c r="O172" s="35" t="s">
        <v>1822</v>
      </c>
      <c r="P172" s="3" t="s">
        <v>345</v>
      </c>
      <c r="Q172" s="115" t="s">
        <v>2074</v>
      </c>
      <c r="R172" s="115" t="s">
        <v>47</v>
      </c>
      <c r="S172" s="115" t="s">
        <v>1159</v>
      </c>
      <c r="T172" s="115" t="s">
        <v>47</v>
      </c>
      <c r="U172" s="115" t="s">
        <v>1980</v>
      </c>
    </row>
    <row r="173" spans="1:21">
      <c r="A173" s="18" t="s">
        <v>1823</v>
      </c>
      <c r="B173" s="4" t="s">
        <v>1824</v>
      </c>
      <c r="C173" s="112">
        <v>45916</v>
      </c>
      <c r="D173" s="44">
        <v>0.75555555555555554</v>
      </c>
      <c r="E173" s="25" t="s">
        <v>1825</v>
      </c>
      <c r="F173" s="57" t="s">
        <v>42</v>
      </c>
      <c r="G173" s="18" t="s">
        <v>33</v>
      </c>
      <c r="H173" s="25" t="s">
        <v>43</v>
      </c>
      <c r="I173" s="25" t="str">
        <f>VLOOKUP(A173,'[1]Data-Upd'!$A:$G,7,FALSE)</f>
        <v>Stores</v>
      </c>
      <c r="J173" s="3" t="s">
        <v>1826</v>
      </c>
      <c r="K173" s="45" t="s">
        <v>1827</v>
      </c>
      <c r="L173" s="106">
        <v>45916.777777777781</v>
      </c>
      <c r="M173" s="25" t="s">
        <v>1215</v>
      </c>
      <c r="N173" s="25" t="s">
        <v>479</v>
      </c>
      <c r="O173" s="35" t="s">
        <v>1627</v>
      </c>
      <c r="P173" s="3"/>
      <c r="Q173" s="115" t="s">
        <v>2075</v>
      </c>
      <c r="R173" s="115" t="s">
        <v>47</v>
      </c>
      <c r="S173" s="115" t="s">
        <v>47</v>
      </c>
      <c r="T173" s="115">
        <v>0</v>
      </c>
      <c r="U173" s="115" t="s">
        <v>1994</v>
      </c>
    </row>
    <row r="174" spans="1:21">
      <c r="A174" s="18" t="s">
        <v>1829</v>
      </c>
      <c r="B174" s="3"/>
      <c r="C174" s="43">
        <v>45917</v>
      </c>
      <c r="D174" s="59">
        <v>0.51041666666666663</v>
      </c>
      <c r="E174" s="25" t="s">
        <v>1830</v>
      </c>
      <c r="F174" s="57" t="s">
        <v>57</v>
      </c>
      <c r="G174" s="18" t="s">
        <v>33</v>
      </c>
      <c r="H174" s="4" t="s">
        <v>1831</v>
      </c>
      <c r="I174" s="25" t="str">
        <f>VLOOKUP(A174,'[1]Data-Upd'!$A:$G,7,FALSE)</f>
        <v>Loyalty</v>
      </c>
      <c r="J174" s="3" t="s">
        <v>1832</v>
      </c>
      <c r="K174" s="53" t="s">
        <v>1833</v>
      </c>
      <c r="L174" s="106">
        <v>45918.71875</v>
      </c>
      <c r="M174" s="25" t="s">
        <v>37</v>
      </c>
      <c r="N174" s="25"/>
      <c r="O174" s="25" t="s">
        <v>1701</v>
      </c>
      <c r="P174" s="3"/>
      <c r="Q174" s="115" t="s">
        <v>2076</v>
      </c>
      <c r="R174" s="115" t="s">
        <v>47</v>
      </c>
      <c r="S174" s="115" t="s">
        <v>47</v>
      </c>
      <c r="T174" s="115">
        <v>0</v>
      </c>
      <c r="U174" s="115" t="s">
        <v>1994</v>
      </c>
    </row>
    <row r="175" spans="1:21">
      <c r="A175" s="18" t="s">
        <v>1834</v>
      </c>
      <c r="B175" s="3"/>
      <c r="C175" s="112">
        <v>45917</v>
      </c>
      <c r="D175" s="59">
        <v>0.73472222222222228</v>
      </c>
      <c r="E175" s="25" t="s">
        <v>1835</v>
      </c>
      <c r="F175" s="18" t="s">
        <v>42</v>
      </c>
      <c r="G175" s="18" t="s">
        <v>33</v>
      </c>
      <c r="H175" s="25" t="s">
        <v>43</v>
      </c>
      <c r="I175" s="25" t="str">
        <f>VLOOKUP(A175,'[1]Data-Upd'!$A:$G,7,FALSE)</f>
        <v>Stores</v>
      </c>
      <c r="J175" s="45" t="s">
        <v>1836</v>
      </c>
      <c r="K175" s="45" t="s">
        <v>1837</v>
      </c>
      <c r="L175" s="106">
        <v>45917.73541666667</v>
      </c>
      <c r="M175" s="25" t="s">
        <v>37</v>
      </c>
      <c r="N175" s="25"/>
      <c r="O175" s="25" t="s">
        <v>1701</v>
      </c>
      <c r="P175" s="3" t="s">
        <v>345</v>
      </c>
      <c r="Q175" s="115" t="s">
        <v>2077</v>
      </c>
      <c r="R175" s="115" t="s">
        <v>47</v>
      </c>
      <c r="S175" s="115" t="s">
        <v>47</v>
      </c>
      <c r="T175" s="115">
        <v>0</v>
      </c>
      <c r="U175" s="115" t="s">
        <v>1984</v>
      </c>
    </row>
    <row r="176" spans="1:21">
      <c r="A176" s="18" t="s">
        <v>1847</v>
      </c>
      <c r="B176" s="3" t="s">
        <v>1848</v>
      </c>
      <c r="C176" s="112">
        <v>45918</v>
      </c>
      <c r="D176" s="44">
        <v>0.90972222222222221</v>
      </c>
      <c r="E176" s="25" t="s">
        <v>1849</v>
      </c>
      <c r="F176" s="57" t="s">
        <v>57</v>
      </c>
      <c r="G176" s="18" t="s">
        <v>33</v>
      </c>
      <c r="H176" s="25" t="s">
        <v>43</v>
      </c>
      <c r="I176" s="25" t="str">
        <f>VLOOKUP(A176,'[1]Data-Upd'!$A:$G,7,FALSE)</f>
        <v>Food</v>
      </c>
      <c r="J176" s="3" t="s">
        <v>1850</v>
      </c>
      <c r="K176" s="45" t="s">
        <v>1851</v>
      </c>
      <c r="L176" s="106">
        <v>45918.965277777781</v>
      </c>
      <c r="M176" s="25" t="s">
        <v>355</v>
      </c>
      <c r="N176" s="25"/>
      <c r="O176" s="25" t="s">
        <v>84</v>
      </c>
      <c r="P176" s="3"/>
      <c r="Q176" s="115" t="s">
        <v>2078</v>
      </c>
      <c r="R176" s="115" t="s">
        <v>1159</v>
      </c>
      <c r="S176" s="115">
        <v>0</v>
      </c>
      <c r="T176" s="115">
        <v>0</v>
      </c>
      <c r="U176" s="115" t="s">
        <v>339</v>
      </c>
    </row>
    <row r="177" spans="1:21">
      <c r="A177" s="18" t="s">
        <v>1852</v>
      </c>
      <c r="B177" s="3"/>
      <c r="C177" s="112">
        <v>45919</v>
      </c>
      <c r="D177" s="44">
        <v>0.23472222222222222</v>
      </c>
      <c r="E177" s="25" t="s">
        <v>1853</v>
      </c>
      <c r="F177" s="57" t="s">
        <v>57</v>
      </c>
      <c r="G177" s="18" t="s">
        <v>33</v>
      </c>
      <c r="H177" s="25" t="s">
        <v>415</v>
      </c>
      <c r="I177" s="25" t="str">
        <f>VLOOKUP(A177,'[1]Data-Upd'!$A:$G,7,FALSE)</f>
        <v>Finance</v>
      </c>
      <c r="J177" s="3" t="s">
        <v>1854</v>
      </c>
      <c r="K177" s="53" t="s">
        <v>1855</v>
      </c>
      <c r="L177" s="122">
        <v>45922.416666666664</v>
      </c>
      <c r="M177" s="25" t="s">
        <v>1856</v>
      </c>
      <c r="N177" s="25"/>
      <c r="O177" s="25" t="s">
        <v>1270</v>
      </c>
      <c r="P177" s="3" t="s">
        <v>345</v>
      </c>
      <c r="Q177" s="115" t="s">
        <v>2079</v>
      </c>
      <c r="R177" s="115" t="s">
        <v>47</v>
      </c>
      <c r="S177" s="115" t="s">
        <v>47</v>
      </c>
      <c r="T177" s="115">
        <v>0</v>
      </c>
      <c r="U177" s="115" t="s">
        <v>339</v>
      </c>
    </row>
    <row r="178" spans="1:21">
      <c r="A178" s="18" t="s">
        <v>1857</v>
      </c>
      <c r="B178" s="3" t="s">
        <v>1858</v>
      </c>
      <c r="C178" s="112">
        <v>45919</v>
      </c>
      <c r="D178" s="44">
        <v>0.29444444444444445</v>
      </c>
      <c r="E178" s="25" t="s">
        <v>1859</v>
      </c>
      <c r="F178" s="18" t="s">
        <v>57</v>
      </c>
      <c r="G178" s="18" t="s">
        <v>595</v>
      </c>
      <c r="H178" s="25" t="s">
        <v>43</v>
      </c>
      <c r="I178" s="25" t="str">
        <f>VLOOKUP(A178,'[1]Data-Upd'!$A:$G,7,FALSE)</f>
        <v>Stores</v>
      </c>
      <c r="J178" s="3" t="s">
        <v>1860</v>
      </c>
      <c r="K178" s="187" t="s">
        <v>1861</v>
      </c>
      <c r="L178" s="106">
        <v>45926.5625</v>
      </c>
      <c r="M178" s="25" t="s">
        <v>1862</v>
      </c>
      <c r="N178" s="25" t="s">
        <v>1863</v>
      </c>
      <c r="O178" s="25" t="s">
        <v>1701</v>
      </c>
      <c r="P178" s="3"/>
      <c r="Q178" s="115" t="s">
        <v>2080</v>
      </c>
      <c r="R178" s="115" t="s">
        <v>47</v>
      </c>
      <c r="S178" s="115" t="s">
        <v>47</v>
      </c>
      <c r="T178" s="115">
        <v>0</v>
      </c>
      <c r="U178" s="115" t="s">
        <v>1990</v>
      </c>
    </row>
    <row r="179" spans="1:21">
      <c r="A179" s="18" t="s">
        <v>1874</v>
      </c>
      <c r="B179" s="4" t="s">
        <v>1875</v>
      </c>
      <c r="C179" s="43">
        <v>45921</v>
      </c>
      <c r="D179" s="44">
        <v>0.30902777777777779</v>
      </c>
      <c r="E179" s="25" t="s">
        <v>1876</v>
      </c>
      <c r="F179" s="18" t="s">
        <v>57</v>
      </c>
      <c r="G179" s="18" t="s">
        <v>33</v>
      </c>
      <c r="H179" s="25" t="s">
        <v>415</v>
      </c>
      <c r="I179" s="25" t="str">
        <f>VLOOKUP(A179,'[1]Data-Upd'!$A:$G,7,FALSE)</f>
        <v>Finance</v>
      </c>
      <c r="J179" s="3" t="s">
        <v>1877</v>
      </c>
      <c r="K179" s="53" t="s">
        <v>1878</v>
      </c>
      <c r="L179" s="106">
        <v>45922.416666666664</v>
      </c>
      <c r="M179" s="25" t="s">
        <v>1879</v>
      </c>
      <c r="N179" s="25"/>
      <c r="O179" s="25" t="s">
        <v>1880</v>
      </c>
      <c r="P179" s="3" t="s">
        <v>345</v>
      </c>
      <c r="Q179" s="115" t="s">
        <v>2081</v>
      </c>
      <c r="R179" s="115" t="s">
        <v>47</v>
      </c>
      <c r="S179" s="115" t="s">
        <v>1159</v>
      </c>
      <c r="T179" s="115">
        <v>0</v>
      </c>
      <c r="U179" s="115" t="s">
        <v>1999</v>
      </c>
    </row>
    <row r="180" spans="1:21">
      <c r="A180" s="18" t="s">
        <v>1887</v>
      </c>
      <c r="B180" s="3" t="s">
        <v>1888</v>
      </c>
      <c r="C180" s="43">
        <v>45922</v>
      </c>
      <c r="D180" s="44">
        <v>0.64513888888888893</v>
      </c>
      <c r="E180" s="25" t="s">
        <v>1889</v>
      </c>
      <c r="F180" s="18" t="s">
        <v>57</v>
      </c>
      <c r="G180" s="18" t="s">
        <v>33</v>
      </c>
      <c r="H180" s="25" t="s">
        <v>1890</v>
      </c>
      <c r="I180" s="25" t="str">
        <f>VLOOKUP(A180,'[1]Data-Upd'!$A:$G,7,FALSE)</f>
        <v>Foods</v>
      </c>
      <c r="J180" s="3" t="s">
        <v>1891</v>
      </c>
      <c r="K180" s="115" t="s">
        <v>1892</v>
      </c>
      <c r="L180" s="106">
        <v>45923.541666666664</v>
      </c>
      <c r="M180" s="25" t="s">
        <v>1893</v>
      </c>
      <c r="N180" s="25"/>
      <c r="O180" s="25" t="s">
        <v>1314</v>
      </c>
      <c r="P180" s="3"/>
      <c r="Q180" s="115" t="s">
        <v>2082</v>
      </c>
      <c r="R180" s="115" t="s">
        <v>47</v>
      </c>
      <c r="S180" s="115" t="s">
        <v>47</v>
      </c>
      <c r="T180" s="115">
        <v>0</v>
      </c>
      <c r="U180" s="115" t="s">
        <v>1990</v>
      </c>
    </row>
    <row r="181" spans="1:21">
      <c r="A181" s="18" t="s">
        <v>1894</v>
      </c>
      <c r="B181" s="3" t="s">
        <v>1895</v>
      </c>
      <c r="C181" s="43">
        <v>45922</v>
      </c>
      <c r="D181" s="44">
        <v>0.7104166666666667</v>
      </c>
      <c r="E181" s="25" t="s">
        <v>1896</v>
      </c>
      <c r="F181" s="18" t="s">
        <v>57</v>
      </c>
      <c r="G181" s="18" t="s">
        <v>33</v>
      </c>
      <c r="H181" s="25" t="s">
        <v>75</v>
      </c>
      <c r="I181" s="25" t="str">
        <f>VLOOKUP(A181,'[1]Data-Upd'!$A:$G,7,FALSE)</f>
        <v>Stores</v>
      </c>
      <c r="J181" s="3" t="s">
        <v>1897</v>
      </c>
      <c r="K181" s="140" t="s">
        <v>1898</v>
      </c>
      <c r="L181" s="106">
        <v>45923.420138888891</v>
      </c>
      <c r="M181" s="25" t="s">
        <v>1899</v>
      </c>
      <c r="N181" s="25"/>
      <c r="O181" s="25" t="s">
        <v>616</v>
      </c>
      <c r="P181" s="3"/>
      <c r="Q181" s="115" t="s">
        <v>2083</v>
      </c>
      <c r="R181" s="115" t="s">
        <v>1159</v>
      </c>
      <c r="S181" s="115" t="s">
        <v>1159</v>
      </c>
      <c r="T181" s="115">
        <v>0</v>
      </c>
      <c r="U181" s="115" t="s">
        <v>1990</v>
      </c>
    </row>
    <row r="182" spans="1:21">
      <c r="A182" s="57" t="s">
        <v>1904</v>
      </c>
      <c r="B182" s="4" t="s">
        <v>1905</v>
      </c>
      <c r="C182" s="112">
        <v>45923</v>
      </c>
      <c r="D182" s="59">
        <v>0.57638888888888884</v>
      </c>
      <c r="E182" s="115" t="s">
        <v>1906</v>
      </c>
      <c r="F182" s="57" t="s">
        <v>57</v>
      </c>
      <c r="G182" s="57" t="s">
        <v>1514</v>
      </c>
      <c r="H182" s="35" t="s">
        <v>1907</v>
      </c>
      <c r="I182" s="25" t="str">
        <f>VLOOKUP(A182,'[1]Data-Upd'!$A:$G,7,FALSE)</f>
        <v>Finance</v>
      </c>
      <c r="J182" s="76" t="s">
        <v>1908</v>
      </c>
      <c r="K182" s="76" t="s">
        <v>1909</v>
      </c>
      <c r="L182" s="25"/>
      <c r="M182" s="25" t="s">
        <v>1910</v>
      </c>
      <c r="N182" s="25"/>
      <c r="O182" s="25" t="s">
        <v>1911</v>
      </c>
      <c r="P182" s="3" t="s">
        <v>339</v>
      </c>
      <c r="Q182" s="115">
        <v>0</v>
      </c>
      <c r="R182" s="115" t="s">
        <v>47</v>
      </c>
      <c r="S182" s="115" t="s">
        <v>47</v>
      </c>
      <c r="T182" s="115">
        <v>0</v>
      </c>
      <c r="U182" s="115" t="s">
        <v>339</v>
      </c>
    </row>
    <row r="183" spans="1:21">
      <c r="A183" s="57" t="s">
        <v>1912</v>
      </c>
      <c r="B183" s="45" t="s">
        <v>1913</v>
      </c>
      <c r="C183" s="112">
        <v>45923</v>
      </c>
      <c r="D183" s="59">
        <v>0.58611111111111114</v>
      </c>
      <c r="E183" s="45" t="s">
        <v>1914</v>
      </c>
      <c r="F183" s="57" t="s">
        <v>57</v>
      </c>
      <c r="G183" s="57" t="s">
        <v>33</v>
      </c>
      <c r="H183" s="35" t="s">
        <v>34</v>
      </c>
      <c r="I183" s="25" t="str">
        <f>VLOOKUP(A183,'[1]Data-Upd'!$A:$G,7,FALSE)</f>
        <v>Supply Chain</v>
      </c>
      <c r="J183" s="140" t="s">
        <v>1915</v>
      </c>
      <c r="K183" s="45" t="s">
        <v>1916</v>
      </c>
      <c r="L183" s="106">
        <v>45924.381944444445</v>
      </c>
      <c r="M183" s="25" t="s">
        <v>430</v>
      </c>
      <c r="N183" s="25"/>
      <c r="O183" s="25" t="s">
        <v>39</v>
      </c>
      <c r="P183" s="3" t="s">
        <v>345</v>
      </c>
      <c r="Q183" s="115" t="s">
        <v>2084</v>
      </c>
      <c r="R183" s="115" t="s">
        <v>47</v>
      </c>
      <c r="S183" s="115" t="s">
        <v>1159</v>
      </c>
      <c r="T183" s="115" t="s">
        <v>1159</v>
      </c>
      <c r="U183" s="115" t="s">
        <v>1980</v>
      </c>
    </row>
    <row r="184" spans="1:21">
      <c r="A184" s="18" t="s">
        <v>1940</v>
      </c>
      <c r="B184" s="3" t="s">
        <v>1941</v>
      </c>
      <c r="C184" s="43">
        <v>45926</v>
      </c>
      <c r="D184" s="153">
        <v>0.3840277777777778</v>
      </c>
      <c r="E184" s="25" t="s">
        <v>1942</v>
      </c>
      <c r="F184" s="18" t="s">
        <v>42</v>
      </c>
      <c r="G184" s="57" t="s">
        <v>595</v>
      </c>
      <c r="H184" s="25" t="s">
        <v>75</v>
      </c>
      <c r="I184" s="25" t="s">
        <v>75</v>
      </c>
      <c r="J184" s="3" t="s">
        <v>1943</v>
      </c>
      <c r="K184" s="45" t="s">
        <v>1944</v>
      </c>
      <c r="L184" s="122">
        <v>45926.545138888891</v>
      </c>
      <c r="M184" s="25" t="s">
        <v>1945</v>
      </c>
      <c r="N184" s="25"/>
      <c r="O184" s="25" t="s">
        <v>1701</v>
      </c>
      <c r="P184" s="3" t="s">
        <v>345</v>
      </c>
      <c r="Q184" s="115" t="s">
        <v>2085</v>
      </c>
      <c r="R184" s="115" t="e">
        <v>#N/A</v>
      </c>
      <c r="S184" s="115" t="e">
        <v>#N/A</v>
      </c>
      <c r="T184" s="115" t="e">
        <v>#N/A</v>
      </c>
      <c r="U184" s="115" t="s">
        <v>1990</v>
      </c>
    </row>
    <row r="185" spans="1:21">
      <c r="A185" s="18" t="s">
        <v>1951</v>
      </c>
      <c r="B185" s="3" t="s">
        <v>1952</v>
      </c>
      <c r="C185" s="43">
        <v>45928</v>
      </c>
      <c r="D185" s="153">
        <v>0.18402777777777779</v>
      </c>
      <c r="E185" s="25" t="s">
        <v>1953</v>
      </c>
      <c r="F185" s="18" t="s">
        <v>57</v>
      </c>
      <c r="G185" s="57" t="s">
        <v>595</v>
      </c>
      <c r="H185" s="25" t="s">
        <v>34</v>
      </c>
      <c r="I185" s="25" t="s">
        <v>34</v>
      </c>
      <c r="J185" s="3" t="s">
        <v>1954</v>
      </c>
      <c r="K185" s="76" t="s">
        <v>1955</v>
      </c>
      <c r="L185" s="106">
        <v>45929.416666666664</v>
      </c>
      <c r="M185" s="25" t="s">
        <v>1956</v>
      </c>
      <c r="N185" s="25"/>
      <c r="O185" s="25" t="s">
        <v>1957</v>
      </c>
      <c r="P185" s="3"/>
      <c r="Q185" s="115" t="s">
        <v>2086</v>
      </c>
      <c r="R185" s="115" t="e">
        <v>#N/A</v>
      </c>
      <c r="S185" s="115" t="e">
        <v>#N/A</v>
      </c>
      <c r="T185" s="115" t="e">
        <v>#N/A</v>
      </c>
      <c r="U185" s="115" t="s">
        <v>2012</v>
      </c>
    </row>
    <row r="186" spans="1:21">
      <c r="A186" s="167" t="s">
        <v>2087</v>
      </c>
      <c r="B186" s="3" t="s">
        <v>2088</v>
      </c>
      <c r="C186" s="168">
        <v>45930</v>
      </c>
      <c r="D186" s="169">
        <v>0.38124999999999998</v>
      </c>
      <c r="E186" s="37" t="s">
        <v>2089</v>
      </c>
      <c r="F186" s="167" t="s">
        <v>42</v>
      </c>
      <c r="G186" s="176" t="s">
        <v>595</v>
      </c>
      <c r="H186" s="37" t="s">
        <v>2090</v>
      </c>
      <c r="I186" s="115" t="s">
        <v>43</v>
      </c>
      <c r="J186" s="42" t="s">
        <v>2091</v>
      </c>
      <c r="K186" s="41" t="s">
        <v>2092</v>
      </c>
      <c r="L186" s="182">
        <v>45930.588194444441</v>
      </c>
      <c r="M186" s="37" t="s">
        <v>2093</v>
      </c>
      <c r="N186" s="115"/>
      <c r="O186" s="37" t="s">
        <v>1701</v>
      </c>
      <c r="P186" s="3" t="s">
        <v>345</v>
      </c>
      <c r="Q186" s="115" t="s">
        <v>2094</v>
      </c>
      <c r="R186" s="115"/>
      <c r="S186" s="115"/>
      <c r="T186" s="115"/>
      <c r="U186" s="115" t="s">
        <v>1990</v>
      </c>
    </row>
    <row r="187" spans="1:21">
      <c r="A187" s="170" t="s">
        <v>2095</v>
      </c>
      <c r="B187" s="3" t="s">
        <v>2096</v>
      </c>
      <c r="C187" s="171">
        <v>45930</v>
      </c>
      <c r="D187" s="172">
        <v>0.62916666666666665</v>
      </c>
      <c r="E187" s="175" t="s">
        <v>2097</v>
      </c>
      <c r="F187" s="170" t="s">
        <v>57</v>
      </c>
      <c r="G187" s="177" t="s">
        <v>595</v>
      </c>
      <c r="H187" s="175" t="s">
        <v>75</v>
      </c>
      <c r="I187" s="25" t="s">
        <v>75</v>
      </c>
      <c r="J187" s="178" t="s">
        <v>2098</v>
      </c>
      <c r="K187" s="178" t="s">
        <v>2099</v>
      </c>
      <c r="L187" s="183">
        <v>45930.825694444444</v>
      </c>
      <c r="M187" s="175" t="s">
        <v>1577</v>
      </c>
      <c r="N187" s="115"/>
      <c r="O187" s="175" t="s">
        <v>616</v>
      </c>
      <c r="P187" s="3" t="s">
        <v>345</v>
      </c>
      <c r="Q187" s="115" t="s">
        <v>2100</v>
      </c>
      <c r="R187" s="115" t="s">
        <v>1159</v>
      </c>
      <c r="S187" s="115" t="s">
        <v>1159</v>
      </c>
      <c r="T187" s="115"/>
      <c r="U187" s="115" t="s">
        <v>1976</v>
      </c>
    </row>
    <row r="188" spans="1:21">
      <c r="A188" s="167" t="s">
        <v>2101</v>
      </c>
      <c r="B188" s="3" t="s">
        <v>2102</v>
      </c>
      <c r="C188" s="173">
        <v>45931</v>
      </c>
      <c r="D188" s="169">
        <v>0.29166666666666669</v>
      </c>
      <c r="E188" s="37" t="s">
        <v>2103</v>
      </c>
      <c r="F188" s="167" t="s">
        <v>42</v>
      </c>
      <c r="G188" s="176" t="s">
        <v>595</v>
      </c>
      <c r="H188" s="37" t="s">
        <v>2104</v>
      </c>
      <c r="I188" s="25" t="s">
        <v>34</v>
      </c>
      <c r="J188" s="41" t="s">
        <v>2105</v>
      </c>
      <c r="K188" s="179" t="s">
        <v>2106</v>
      </c>
      <c r="L188" s="182">
        <v>45931.75</v>
      </c>
      <c r="M188" s="37" t="s">
        <v>2107</v>
      </c>
      <c r="N188" s="115"/>
      <c r="O188" s="37" t="s">
        <v>1416</v>
      </c>
      <c r="P188" s="3" t="s">
        <v>345</v>
      </c>
      <c r="Q188" s="115" t="s">
        <v>2108</v>
      </c>
      <c r="R188" s="115" t="s">
        <v>1159</v>
      </c>
      <c r="S188" s="115" t="s">
        <v>1159</v>
      </c>
      <c r="T188" s="115"/>
      <c r="U188" s="115" t="s">
        <v>1976</v>
      </c>
    </row>
    <row r="189" spans="1:21">
      <c r="A189" s="170" t="s">
        <v>2109</v>
      </c>
      <c r="B189" s="3" t="s">
        <v>2110</v>
      </c>
      <c r="C189" s="171">
        <v>45931</v>
      </c>
      <c r="D189" s="172">
        <v>0.48819444444444443</v>
      </c>
      <c r="E189" s="175" t="s">
        <v>2111</v>
      </c>
      <c r="F189" s="170" t="s">
        <v>57</v>
      </c>
      <c r="G189" s="170" t="s">
        <v>595</v>
      </c>
      <c r="H189" s="175" t="s">
        <v>75</v>
      </c>
      <c r="I189" s="25" t="s">
        <v>75</v>
      </c>
      <c r="J189" s="180" t="s">
        <v>2112</v>
      </c>
      <c r="K189" s="181" t="s">
        <v>2113</v>
      </c>
      <c r="L189" s="183">
        <v>45931.5</v>
      </c>
      <c r="M189" s="175" t="s">
        <v>734</v>
      </c>
      <c r="N189" s="115"/>
      <c r="O189" s="175" t="s">
        <v>1059</v>
      </c>
      <c r="P189" s="3" t="s">
        <v>345</v>
      </c>
      <c r="Q189" s="115" t="s">
        <v>2114</v>
      </c>
      <c r="R189" s="115" t="s">
        <v>47</v>
      </c>
      <c r="S189" s="115" t="s">
        <v>1159</v>
      </c>
      <c r="T189" s="115" t="s">
        <v>47</v>
      </c>
      <c r="U189" s="115" t="s">
        <v>2115</v>
      </c>
    </row>
    <row r="190" spans="1:21">
      <c r="A190" s="167" t="s">
        <v>2116</v>
      </c>
      <c r="B190" s="3" t="s">
        <v>2117</v>
      </c>
      <c r="C190" s="168">
        <v>45932</v>
      </c>
      <c r="D190" s="169">
        <v>0.15694444444444444</v>
      </c>
      <c r="E190" s="179" t="s">
        <v>2118</v>
      </c>
      <c r="F190" s="167" t="s">
        <v>42</v>
      </c>
      <c r="G190" s="167" t="s">
        <v>595</v>
      </c>
      <c r="H190" s="37" t="s">
        <v>1890</v>
      </c>
      <c r="I190" s="25" t="s">
        <v>1199</v>
      </c>
      <c r="J190" s="42" t="s">
        <v>2119</v>
      </c>
      <c r="K190" s="179" t="s">
        <v>2120</v>
      </c>
      <c r="L190" s="174"/>
      <c r="M190" s="37" t="s">
        <v>2121</v>
      </c>
      <c r="N190" s="115"/>
      <c r="O190" s="37" t="s">
        <v>2122</v>
      </c>
      <c r="P190" s="3" t="s">
        <v>345</v>
      </c>
      <c r="Q190" s="115" t="s">
        <v>2123</v>
      </c>
      <c r="R190" s="115" t="s">
        <v>47</v>
      </c>
      <c r="S190" s="115" t="s">
        <v>1159</v>
      </c>
      <c r="T190" s="115" t="s">
        <v>47</v>
      </c>
      <c r="U190" s="115" t="s">
        <v>1990</v>
      </c>
    </row>
    <row r="191" spans="1:21" ht="27">
      <c r="A191" s="167" t="s">
        <v>2124</v>
      </c>
      <c r="B191" s="176" t="s">
        <v>2125</v>
      </c>
      <c r="C191" s="168">
        <v>45933</v>
      </c>
      <c r="D191" s="169">
        <v>0.43472222222222223</v>
      </c>
      <c r="E191" s="37" t="s">
        <v>2126</v>
      </c>
      <c r="F191" s="32" t="s">
        <v>42</v>
      </c>
      <c r="G191" s="32" t="s">
        <v>595</v>
      </c>
      <c r="H191" s="37" t="s">
        <v>34</v>
      </c>
      <c r="I191" s="25" t="s">
        <v>34</v>
      </c>
      <c r="J191" s="184" t="s">
        <v>2127</v>
      </c>
      <c r="K191" s="184" t="s">
        <v>2128</v>
      </c>
      <c r="L191" s="185">
        <v>45933.666666666664</v>
      </c>
      <c r="M191" s="174" t="s">
        <v>2129</v>
      </c>
      <c r="N191" s="115"/>
      <c r="O191" s="174" t="s">
        <v>1416</v>
      </c>
      <c r="P191" s="3" t="s">
        <v>345</v>
      </c>
      <c r="Q191" s="115" t="s">
        <v>2130</v>
      </c>
      <c r="R191" s="115" t="s">
        <v>47</v>
      </c>
      <c r="S191" s="115" t="s">
        <v>1159</v>
      </c>
      <c r="T191" s="115" t="s">
        <v>47</v>
      </c>
      <c r="U191" s="115" t="s">
        <v>1980</v>
      </c>
    </row>
    <row r="192" spans="1:21" ht="27">
      <c r="A192" s="167" t="s">
        <v>2131</v>
      </c>
      <c r="B192" s="167" t="s">
        <v>2132</v>
      </c>
      <c r="C192" s="168">
        <v>45936</v>
      </c>
      <c r="D192" s="169">
        <v>0.41388888888888886</v>
      </c>
      <c r="E192" s="37" t="s">
        <v>2133</v>
      </c>
      <c r="F192" s="176" t="s">
        <v>57</v>
      </c>
      <c r="G192" s="167" t="s">
        <v>1593</v>
      </c>
      <c r="H192" s="174" t="s">
        <v>1199</v>
      </c>
      <c r="I192" s="25" t="s">
        <v>1199</v>
      </c>
      <c r="J192" s="42" t="s">
        <v>2134</v>
      </c>
      <c r="K192" s="41" t="s">
        <v>2135</v>
      </c>
      <c r="L192" s="115"/>
      <c r="M192" s="115" t="s">
        <v>1153</v>
      </c>
      <c r="N192" s="115"/>
      <c r="O192" s="174" t="s">
        <v>2136</v>
      </c>
      <c r="P192" s="3" t="s">
        <v>345</v>
      </c>
      <c r="Q192" s="115"/>
      <c r="R192" s="115" t="s">
        <v>47</v>
      </c>
      <c r="S192" s="115" t="s">
        <v>47</v>
      </c>
      <c r="T192" s="115" t="s">
        <v>47</v>
      </c>
      <c r="U192" s="115" t="s">
        <v>1982</v>
      </c>
    </row>
  </sheetData>
  <autoFilter ref="A1:U192" xr:uid="{25998A9C-C4D1-4493-B8AA-E6DBD03A49FC}"/>
  <conditionalFormatting sqref="F2:F190">
    <cfRule type="cellIs" dxfId="49" priority="31" operator="equal">
      <formula>"P4"</formula>
    </cfRule>
    <cfRule type="cellIs" dxfId="48" priority="32" operator="equal">
      <formula>"P3"</formula>
    </cfRule>
    <cfRule type="cellIs" dxfId="47" priority="33" operator="equal">
      <formula>"P1"</formula>
    </cfRule>
    <cfRule type="cellIs" dxfId="46" priority="34" operator="equal">
      <formula>"P2"</formula>
    </cfRule>
  </conditionalFormatting>
  <conditionalFormatting sqref="G2:G185">
    <cfRule type="expression" dxfId="45" priority="56">
      <formula>AND(UPPER(TRIM($K2))="Resolved",$O2&lt;&gt;"",INT($O2)&lt;=TODAY()-5)</formula>
    </cfRule>
    <cfRule type="cellIs" dxfId="44" priority="57" operator="equal">
      <formula>"Closed"</formula>
    </cfRule>
    <cfRule type="cellIs" dxfId="43" priority="60" operator="equal">
      <formula>"Cancelled"</formula>
    </cfRule>
    <cfRule type="cellIs" dxfId="42" priority="61" operator="equal">
      <formula>"Prioritisation Required"</formula>
    </cfRule>
    <cfRule type="cellIs" dxfId="41" priority="62" operator="equal">
      <formula>"In Progress"</formula>
    </cfRule>
    <cfRule type="cellIs" dxfId="40" priority="63" operator="equal">
      <formula>"Being Monitored"</formula>
    </cfRule>
    <cfRule type="cellIs" dxfId="39" priority="64" operator="equal">
      <formula>"Resolved"</formula>
    </cfRule>
  </conditionalFormatting>
  <conditionalFormatting sqref="G186:G190">
    <cfRule type="expression" dxfId="38" priority="24">
      <formula>AND(UPPER(TRIM($J186))="Resolved",$N186&lt;&gt;"",INT($N186)&lt;=TODAY()-5)</formula>
    </cfRule>
    <cfRule type="cellIs" dxfId="37" priority="25" operator="equal">
      <formula>"Closed"</formula>
    </cfRule>
    <cfRule type="cellIs" dxfId="36" priority="26" operator="equal">
      <formula>"Cancelled"</formula>
    </cfRule>
    <cfRule type="cellIs" dxfId="35" priority="27" operator="equal">
      <formula>"Prioritisation Required"</formula>
    </cfRule>
    <cfRule type="cellIs" dxfId="34" priority="28" operator="equal">
      <formula>"In Progress"</formula>
    </cfRule>
    <cfRule type="cellIs" dxfId="33" priority="29" operator="equal">
      <formula>"Being Monitored"</formula>
    </cfRule>
    <cfRule type="cellIs" dxfId="32" priority="30" operator="equal">
      <formula>"Resolved"</formula>
    </cfRule>
  </conditionalFormatting>
  <conditionalFormatting sqref="H183">
    <cfRule type="cellIs" dxfId="31" priority="49" operator="equal">
      <formula>"Closed"</formula>
    </cfRule>
    <cfRule type="cellIs" dxfId="30" priority="50" operator="equal">
      <formula>"Cancelled"</formula>
    </cfRule>
    <cfRule type="cellIs" dxfId="29" priority="51" operator="equal">
      <formula>"Prioritisation Required"</formula>
    </cfRule>
    <cfRule type="cellIs" dxfId="28" priority="52" operator="equal">
      <formula>"In Progress"</formula>
    </cfRule>
    <cfRule type="cellIs" dxfId="27" priority="53" operator="equal">
      <formula>"Being Monitored"</formula>
    </cfRule>
    <cfRule type="expression" dxfId="26" priority="54">
      <formula>AND(UPPER(TRIM($L183))="Resolved",$O183&lt;&gt;"",INT($O183)&lt;=TODAY()-5)</formula>
    </cfRule>
    <cfRule type="cellIs" dxfId="25" priority="55" operator="equal">
      <formula>"Resolved"</formula>
    </cfRule>
  </conditionalFormatting>
  <conditionalFormatting sqref="L92">
    <cfRule type="notContainsBlanks" dxfId="24" priority="47">
      <formula>LEN(TRIM(Q92))&gt;0</formula>
    </cfRule>
  </conditionalFormatting>
  <conditionalFormatting sqref="L141:L183">
    <cfRule type="cellIs" dxfId="23" priority="36" operator="equal">
      <formula>"30/12/1899 00:00:00"</formula>
    </cfRule>
  </conditionalFormatting>
  <conditionalFormatting sqref="L185:L189">
    <cfRule type="cellIs" dxfId="22" priority="23" operator="equal">
      <formula>"30/12/1899 00:00:00"</formula>
    </cfRule>
  </conditionalFormatting>
  <conditionalFormatting sqref="F191">
    <cfRule type="cellIs" dxfId="21" priority="19" operator="equal">
      <formula>"P4"</formula>
    </cfRule>
    <cfRule type="cellIs" dxfId="20" priority="20" operator="equal">
      <formula>"P3"</formula>
    </cfRule>
  </conditionalFormatting>
  <conditionalFormatting sqref="F191">
    <cfRule type="cellIs" dxfId="19" priority="21" operator="equal">
      <formula>"P1"</formula>
    </cfRule>
    <cfRule type="cellIs" dxfId="18" priority="22" operator="equal">
      <formula>"P2"</formula>
    </cfRule>
  </conditionalFormatting>
  <conditionalFormatting sqref="G191">
    <cfRule type="cellIs" dxfId="17" priority="13" operator="equal">
      <formula>"Closed"</formula>
    </cfRule>
    <cfRule type="cellIs" dxfId="16" priority="14" operator="equal">
      <formula>"Cancelled"</formula>
    </cfRule>
    <cfRule type="cellIs" dxfId="15" priority="15" operator="equal">
      <formula>"Prioritisation Required"</formula>
    </cfRule>
    <cfRule type="cellIs" dxfId="14" priority="16" operator="equal">
      <formula>"In Progress"</formula>
    </cfRule>
    <cfRule type="cellIs" dxfId="13" priority="17" operator="equal">
      <formula>"Being Monitored"</formula>
    </cfRule>
  </conditionalFormatting>
  <conditionalFormatting sqref="G191">
    <cfRule type="expression" dxfId="12" priority="65">
      <formula>AND(UPPER(TRIM(#REF!))="Resolved",$P191&lt;&gt;"",INT($P191)&lt;=TODAY()-5)</formula>
    </cfRule>
    <cfRule type="cellIs" dxfId="11" priority="66" operator="equal">
      <formula>"Resolved"</formula>
    </cfRule>
  </conditionalFormatting>
  <conditionalFormatting sqref="F192">
    <cfRule type="cellIs" dxfId="10" priority="8" operator="equal">
      <formula>"P4"</formula>
    </cfRule>
    <cfRule type="cellIs" dxfId="9" priority="9" operator="equal">
      <formula>"P3"</formula>
    </cfRule>
  </conditionalFormatting>
  <conditionalFormatting sqref="F192">
    <cfRule type="cellIs" dxfId="8" priority="10" operator="equal">
      <formula>"P1"</formula>
    </cfRule>
    <cfRule type="cellIs" dxfId="7" priority="11" operator="equal">
      <formula>"P2"</formula>
    </cfRule>
  </conditionalFormatting>
  <conditionalFormatting sqref="G192">
    <cfRule type="cellIs" dxfId="6" priority="2" operator="equal">
      <formula>"Closed"</formula>
    </cfRule>
    <cfRule type="cellIs" dxfId="5" priority="3" operator="equal">
      <formula>"Cancelled"</formula>
    </cfRule>
    <cfRule type="cellIs" dxfId="4" priority="4" operator="equal">
      <formula>"Prioritisation Required"</formula>
    </cfRule>
    <cfRule type="cellIs" dxfId="3" priority="5" operator="equal">
      <formula>"In Progress"</formula>
    </cfRule>
    <cfRule type="cellIs" dxfId="2" priority="6" operator="equal">
      <formula>"Being Monitored"</formula>
    </cfRule>
  </conditionalFormatting>
  <conditionalFormatting sqref="G192">
    <cfRule type="expression" dxfId="1" priority="1">
      <formula>AND(UPPER(TRIM($J192))="Resolved",$P192&lt;&gt;"",INT($P192)&lt;=TODAY()-5)</formula>
    </cfRule>
    <cfRule type="cellIs" dxfId="0" priority="7" operator="equal">
      <formula>"Resolved"</formula>
    </cfRule>
  </conditionalFormatting>
  <dataValidations count="6">
    <dataValidation allowBlank="1" showDropDown="1" sqref="A141:B150 K2:K123 A2:B139" xr:uid="{1E74689D-2CC0-4A92-AADC-34E3461240E5}"/>
    <dataValidation type="custom" allowBlank="1" showDropDown="1" sqref="L185:L189 C141:C150 L141:L183 L93:L139 C2:C139 L2:L91" xr:uid="{F244BB4C-DD18-44F2-B8C3-C6FDE10AB913}">
      <formula1>OR(NOT(ISERROR(DATEVALUE(C2))), AND(ISNUMBER(C2), LEFT(CELL("format", C2))="D"))</formula1>
    </dataValidation>
    <dataValidation type="list" allowBlank="1" sqref="G2:G192 H183" xr:uid="{BBA04CAE-24D6-4FDD-A181-B88AB91D84C2}">
      <formula1>"Closed,Resolved,Prioritisation Required,Being Monitored,In Progress,Cancelled"</formula1>
    </dataValidation>
    <dataValidation allowBlank="1" showInputMessage="1" showErrorMessage="1" sqref="L92" xr:uid="{832555A1-44CE-424F-AB85-BEF47156C419}"/>
    <dataValidation type="custom" allowBlank="1" showDropDown="1" sqref="D2:D186 D189:D192" xr:uid="{73A5E08C-D7BB-4075-BD7F-4753B9CC4547}">
      <formula1>OR(TIMEVALUE(TEXT(D2, "hh:mm:ss"))=D2, AND(ISNUMBER(D2), LEFT(CELL("format", D2))="D"))</formula1>
    </dataValidation>
    <dataValidation type="list" allowBlank="1" sqref="F2:F192" xr:uid="{EE951B4D-AFE9-4945-BC5A-B13F49F2B791}">
      <formula1>"P4,P1,P2,P3"</formula1>
    </dataValidation>
  </dataValidations>
  <hyperlinks>
    <hyperlink ref="J62" r:id="rId1" xr:uid="{13D65530-2BD0-4DBC-BDB2-97C3A417B76C}"/>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Govindan, Shankar</dc:creator>
  <cp:keywords/>
  <dc:description/>
  <cp:lastModifiedBy>Sai Sajini Raman</cp:lastModifiedBy>
  <cp:revision/>
  <dcterms:created xsi:type="dcterms:W3CDTF">2025-09-30T07:20:24Z</dcterms:created>
  <dcterms:modified xsi:type="dcterms:W3CDTF">2025-10-08T10:57:26Z</dcterms:modified>
  <cp:category/>
  <cp:contentStatus/>
</cp:coreProperties>
</file>