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eshia\Desktop\Graduation\"/>
    </mc:Choice>
  </mc:AlternateContent>
  <bookViews>
    <workbookView xWindow="0" yWindow="0" windowWidth="20496" windowHeight="7752"/>
  </bookViews>
  <sheets>
    <sheet name="Sheet 1" sheetId="1" r:id="rId1"/>
  </sheets>
  <definedNames>
    <definedName name="_xlnm.Print_Area" localSheetId="0">'Sheet 1'!$A$1:$N$49</definedName>
  </definedNames>
  <calcPr calcId="152511"/>
</workbook>
</file>

<file path=xl/calcChain.xml><?xml version="1.0" encoding="utf-8"?>
<calcChain xmlns="http://schemas.openxmlformats.org/spreadsheetml/2006/main">
  <c r="C39" i="1" l="1"/>
  <c r="D39" i="1"/>
  <c r="E39" i="1"/>
  <c r="G33" i="1"/>
  <c r="G34" i="1"/>
  <c r="G35" i="1"/>
  <c r="E30" i="1"/>
  <c r="D30" i="1"/>
  <c r="C30" i="1"/>
  <c r="L34" i="1"/>
  <c r="K34" i="1"/>
  <c r="J34" i="1"/>
  <c r="N31" i="1"/>
  <c r="N32" i="1"/>
  <c r="N33" i="1"/>
  <c r="N29" i="1" l="1"/>
  <c r="N30" i="1"/>
  <c r="E22" i="1"/>
  <c r="G40" i="1" s="1"/>
  <c r="D22" i="1"/>
  <c r="C22" i="1"/>
  <c r="G21" i="1"/>
  <c r="G2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G24" i="1"/>
  <c r="N7" i="1"/>
  <c r="N26" i="1"/>
  <c r="N27" i="1"/>
  <c r="N28" i="1"/>
  <c r="G38" i="1"/>
  <c r="G37" i="1"/>
  <c r="G26" i="1"/>
  <c r="G27" i="1"/>
  <c r="G28" i="1"/>
  <c r="G29" i="1"/>
  <c r="G32" i="1"/>
  <c r="G3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9" i="1" l="1"/>
  <c r="N34" i="1"/>
  <c r="G30" i="1"/>
  <c r="G22" i="1"/>
  <c r="G23" i="1" s="1"/>
  <c r="N35" i="1" l="1"/>
  <c r="B41" i="1"/>
  <c r="B40" i="1"/>
  <c r="B42" i="1"/>
  <c r="G41" i="1"/>
  <c r="G42" i="1" l="1"/>
</calcChain>
</file>

<file path=xl/sharedStrings.xml><?xml version="1.0" encoding="utf-8"?>
<sst xmlns="http://schemas.openxmlformats.org/spreadsheetml/2006/main" count="139" uniqueCount="89">
  <si>
    <t>REQ</t>
  </si>
  <si>
    <t>AAMU</t>
  </si>
  <si>
    <t>TRANS</t>
  </si>
  <si>
    <t>GR</t>
  </si>
  <si>
    <t>HRS</t>
  </si>
  <si>
    <t>QPS</t>
  </si>
  <si>
    <t>ORI 101 Survival Skills</t>
  </si>
  <si>
    <t>GENERAL  EDUCATION  Requirements</t>
  </si>
  <si>
    <t>HOURS  ERND</t>
  </si>
  <si>
    <t>General  Ed  Totals:</t>
  </si>
  <si>
    <t>General  Ed  GPA:</t>
  </si>
  <si>
    <t>ALABAMA  A &amp; M  UNIVERSITY  GRADUATION  CHECK-SHEET</t>
  </si>
  <si>
    <t>Total  AAMU  Hours:</t>
  </si>
  <si>
    <t>Total  Quality  Points:</t>
  </si>
  <si>
    <t>Overall  GPA:</t>
  </si>
  <si>
    <t>Student</t>
  </si>
  <si>
    <t>Advisor</t>
  </si>
  <si>
    <t>Coordinator</t>
  </si>
  <si>
    <t>Major  Totals:</t>
  </si>
  <si>
    <t>Other  Courses  Totals:</t>
  </si>
  <si>
    <t>ENG 203 World Literature I</t>
  </si>
  <si>
    <t>HIS 101 World History I</t>
  </si>
  <si>
    <t>HIS 102 World History II</t>
  </si>
  <si>
    <t>OTHER  COURSES  Taken</t>
  </si>
  <si>
    <t>CHE 101 General Chemistry I</t>
  </si>
  <si>
    <t>CHE 101L General Chemistry I Lab</t>
  </si>
  <si>
    <t>MTH 125 Calculus I</t>
  </si>
  <si>
    <t>MTH 126 Calculus II</t>
  </si>
  <si>
    <t>PHY 105 Physics I</t>
  </si>
  <si>
    <t>PHY 106 Physics II</t>
  </si>
  <si>
    <t>B.S., ELECTRICAL ENGINEERING</t>
  </si>
  <si>
    <t>MAJOR  Requirements</t>
  </si>
  <si>
    <t>MTH 227 Calculus III</t>
  </si>
  <si>
    <t>MTH 238 Appl Differential Equations</t>
  </si>
  <si>
    <t>EE 201 Linear Circuit Analysis I</t>
  </si>
  <si>
    <t>EE 201L Linear Circuit Anal I Lab</t>
  </si>
  <si>
    <r>
      <t>1</t>
    </r>
    <r>
      <rPr>
        <sz val="8"/>
        <rFont val="Arial"/>
      </rPr>
      <t>ENG 101 Composition I</t>
    </r>
  </si>
  <si>
    <t>EE 202 Linear Circuit Analysis II</t>
  </si>
  <si>
    <t>EE 203 Analog Circuit Design/Anal I</t>
  </si>
  <si>
    <t>EE 204 Digital Circuit Design/Analysis</t>
  </si>
  <si>
    <t>EE 301 Signals &amp; Systems I</t>
  </si>
  <si>
    <t>EE 320 Computer Architecture</t>
  </si>
  <si>
    <t>EE 203L Analog Circuit Design/Anal I Lab</t>
  </si>
  <si>
    <t>EE 303 Electromagnetic Field Theory</t>
  </si>
  <si>
    <t>EE 304 Num Methods/Digital Computation</t>
  </si>
  <si>
    <t>EE 330 Microprocessors</t>
  </si>
  <si>
    <t>EE 333 Analog Circuit Design/Anal II</t>
  </si>
  <si>
    <t>EE 403 Feedback Sys Analysis/Design</t>
  </si>
  <si>
    <t>EE 404 Communication Theory</t>
  </si>
  <si>
    <t>EE 405L Simulation Techniques Lab</t>
  </si>
  <si>
    <t>EE 470 Engineering Design I</t>
  </si>
  <si>
    <t>EE 471 Engineering Design II</t>
  </si>
  <si>
    <t>ME 481 Quality/Reliability Assurance</t>
  </si>
  <si>
    <t>CMP 215 Data Structure</t>
  </si>
  <si>
    <t>CMP 384 Operating Systems</t>
  </si>
  <si>
    <t>2xx or higher of ME or CE courses</t>
  </si>
  <si>
    <t>EE 4xx Elective</t>
  </si>
  <si>
    <t>CMP 4xx Elective</t>
  </si>
  <si>
    <t>EE 360 L Communications Lab</t>
  </si>
  <si>
    <r>
      <t xml:space="preserve">EE 340 L Energy Conversion Lab      </t>
    </r>
    <r>
      <rPr>
        <b/>
        <sz val="8"/>
        <color indexed="10"/>
        <rFont val="Arial"/>
        <family val="2"/>
      </rPr>
      <t>OR</t>
    </r>
  </si>
  <si>
    <t>Total Hours Required for Degree:</t>
  </si>
  <si>
    <r>
      <t>1</t>
    </r>
    <r>
      <rPr>
        <sz val="8"/>
        <rFont val="Arial"/>
      </rPr>
      <t>ENG 102 Composition II</t>
    </r>
  </si>
  <si>
    <t>ECO 231 or 232</t>
  </si>
  <si>
    <t>DEPARTMENT  Requirements</t>
  </si>
  <si>
    <t>EE 320L Digital Systems Lab</t>
  </si>
  <si>
    <t>Major GPA:</t>
  </si>
  <si>
    <t>Dept  Totals:</t>
  </si>
  <si>
    <t>Transfer  Hours  Total:</t>
  </si>
  <si>
    <t>Transfer  Hours  Used:</t>
  </si>
  <si>
    <t>Semester Enrolled:</t>
  </si>
  <si>
    <t>ART 101 or 220 or 221 or MUS 101</t>
  </si>
  <si>
    <r>
      <t>3</t>
    </r>
    <r>
      <rPr>
        <sz val="8"/>
        <rFont val="Arial"/>
      </rPr>
      <t>Math Elective</t>
    </r>
  </si>
  <si>
    <r>
      <t>2</t>
    </r>
    <r>
      <rPr>
        <sz val="8"/>
        <rFont val="Arial"/>
      </rPr>
      <t>PED/MSC/HED Elective</t>
    </r>
  </si>
  <si>
    <t>Bulldog Email</t>
  </si>
  <si>
    <t>Stdt Phone</t>
  </si>
  <si>
    <t>CONCENTRATION:  Computer Engineering</t>
  </si>
  <si>
    <t>EE 101 Intro to Electrical Engg</t>
  </si>
  <si>
    <t>EE 109 Engg Programming  [CL]</t>
  </si>
  <si>
    <t>EE 305 Semiconductor Engg I</t>
  </si>
  <si>
    <t>CATALOG:  2011 - 2012</t>
  </si>
  <si>
    <t>Humanities Elective</t>
  </si>
  <si>
    <t>A</t>
  </si>
  <si>
    <t>B</t>
  </si>
  <si>
    <t>C</t>
  </si>
  <si>
    <t>ID No:  A00363289</t>
  </si>
  <si>
    <t>Fall 2011</t>
  </si>
  <si>
    <t>Semester Graduating:  December 2015</t>
  </si>
  <si>
    <t xml:space="preserve">NAME:  Nakeshia Latoya Lorde </t>
  </si>
  <si>
    <t>ADVISOR:  Dr. Kaveh Heidary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</si>
</sst>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Arial"/>
    </font>
    <font>
      <sz val="8"/>
      <name val="Arial"/>
    </font>
    <font>
      <sz val="6"/>
      <name val="Arial"/>
    </font>
    <font>
      <sz val="8"/>
      <name val="Arial"/>
      <family val="2"/>
    </font>
    <font>
      <vertAlign val="superscript"/>
      <sz val="8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vertAlign val="superscript"/>
      <sz val="7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4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5" xfId="0" applyFont="1" applyBorder="1" applyProtection="1"/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Protection="1"/>
    <xf numFmtId="0" fontId="1" fillId="0" borderId="6" xfId="0" applyFont="1" applyBorder="1" applyAlignment="1" applyProtection="1">
      <alignment horizontal="center"/>
    </xf>
    <xf numFmtId="0" fontId="1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0" fontId="1" fillId="0" borderId="7" xfId="0" applyFont="1" applyBorder="1" applyProtection="1"/>
    <xf numFmtId="0" fontId="2" fillId="0" borderId="2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3" xfId="0" applyFont="1" applyBorder="1" applyProtection="1"/>
    <xf numFmtId="0" fontId="1" fillId="0" borderId="3" xfId="0" applyFont="1" applyBorder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</xf>
    <xf numFmtId="0" fontId="1" fillId="0" borderId="0" xfId="0" applyFont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/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2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164" fontId="1" fillId="0" borderId="15" xfId="0" applyNumberFormat="1" applyFont="1" applyBorder="1" applyProtection="1"/>
    <xf numFmtId="164" fontId="1" fillId="0" borderId="0" xfId="0" applyNumberFormat="1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4" fillId="0" borderId="9" xfId="0" applyFont="1" applyFill="1" applyBorder="1" applyProtection="1"/>
    <xf numFmtId="0" fontId="1" fillId="0" borderId="9" xfId="0" applyFont="1" applyFill="1" applyBorder="1" applyProtection="1"/>
    <xf numFmtId="0" fontId="1" fillId="0" borderId="13" xfId="0" applyFont="1" applyFill="1" applyBorder="1" applyProtection="1"/>
    <xf numFmtId="0" fontId="1" fillId="0" borderId="16" xfId="0" applyFont="1" applyFill="1" applyBorder="1" applyProtection="1"/>
    <xf numFmtId="0" fontId="3" fillId="0" borderId="16" xfId="0" applyFont="1" applyFill="1" applyBorder="1" applyProtection="1"/>
    <xf numFmtId="0" fontId="1" fillId="0" borderId="17" xfId="0" applyFont="1" applyFill="1" applyBorder="1" applyProtection="1"/>
    <xf numFmtId="0" fontId="1" fillId="0" borderId="14" xfId="0" applyFont="1" applyFill="1" applyBorder="1" applyProtection="1"/>
    <xf numFmtId="0" fontId="1" fillId="0" borderId="16" xfId="0" applyFont="1" applyFill="1" applyBorder="1" applyAlignment="1" applyProtection="1"/>
    <xf numFmtId="0" fontId="1" fillId="0" borderId="14" xfId="0" applyFont="1" applyFill="1" applyBorder="1" applyAlignment="1" applyProtection="1"/>
    <xf numFmtId="0" fontId="1" fillId="0" borderId="17" xfId="0" applyFont="1" applyFill="1" applyBorder="1" applyAlignment="1" applyProtection="1"/>
    <xf numFmtId="0" fontId="1" fillId="0" borderId="16" xfId="0" applyFont="1" applyFill="1" applyBorder="1" applyAlignment="1" applyProtection="1">
      <alignment horizontal="left"/>
    </xf>
    <xf numFmtId="0" fontId="1" fillId="0" borderId="14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left"/>
    </xf>
    <xf numFmtId="0" fontId="3" fillId="0" borderId="18" xfId="0" applyFont="1" applyFill="1" applyBorder="1" applyProtection="1"/>
    <xf numFmtId="0" fontId="3" fillId="0" borderId="9" xfId="0" applyFont="1" applyFill="1" applyBorder="1" applyProtection="1"/>
    <xf numFmtId="164" fontId="1" fillId="0" borderId="19" xfId="0" applyNumberFormat="1" applyFont="1" applyBorder="1" applyProtection="1"/>
    <xf numFmtId="2" fontId="1" fillId="0" borderId="6" xfId="0" applyNumberFormat="1" applyFont="1" applyBorder="1" applyProtection="1"/>
    <xf numFmtId="2" fontId="1" fillId="0" borderId="20" xfId="0" applyNumberFormat="1" applyFont="1" applyBorder="1" applyProtection="1"/>
    <xf numFmtId="2" fontId="1" fillId="0" borderId="21" xfId="0" applyNumberFormat="1" applyFont="1" applyBorder="1" applyProtection="1"/>
    <xf numFmtId="2" fontId="1" fillId="0" borderId="1" xfId="0" applyNumberFormat="1" applyFont="1" applyBorder="1" applyProtection="1"/>
    <xf numFmtId="2" fontId="1" fillId="0" borderId="2" xfId="0" applyNumberFormat="1" applyFont="1" applyBorder="1" applyProtection="1"/>
    <xf numFmtId="2" fontId="1" fillId="0" borderId="1" xfId="0" applyNumberFormat="1" applyFont="1" applyFill="1" applyBorder="1" applyProtection="1"/>
    <xf numFmtId="2" fontId="1" fillId="0" borderId="2" xfId="0" applyNumberFormat="1" applyFont="1" applyBorder="1" applyAlignment="1" applyProtection="1">
      <alignment horizontal="center"/>
    </xf>
    <xf numFmtId="2" fontId="1" fillId="0" borderId="6" xfId="0" applyNumberFormat="1" applyFont="1" applyFill="1" applyBorder="1" applyProtection="1"/>
    <xf numFmtId="2" fontId="1" fillId="0" borderId="21" xfId="0" applyNumberFormat="1" applyFont="1" applyFill="1" applyBorder="1" applyProtection="1"/>
    <xf numFmtId="2" fontId="1" fillId="0" borderId="22" xfId="0" applyNumberFormat="1" applyFont="1" applyFill="1" applyBorder="1" applyProtection="1"/>
    <xf numFmtId="0" fontId="1" fillId="0" borderId="0" xfId="0" applyFont="1" applyBorder="1" applyProtection="1">
      <protection locked="0"/>
    </xf>
    <xf numFmtId="0" fontId="2" fillId="0" borderId="12" xfId="0" applyFont="1" applyFill="1" applyBorder="1" applyAlignment="1" applyProtection="1">
      <alignment horizontal="right"/>
      <protection locked="0"/>
    </xf>
    <xf numFmtId="0" fontId="2" fillId="0" borderId="12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10" xfId="0" applyFont="1" applyBorder="1" applyAlignment="1" applyProtection="1">
      <alignment horizontal="right"/>
      <protection locked="0"/>
    </xf>
    <xf numFmtId="0" fontId="2" fillId="0" borderId="23" xfId="0" applyFont="1" applyBorder="1" applyAlignment="1" applyProtection="1">
      <alignment horizontal="right"/>
      <protection locked="0"/>
    </xf>
    <xf numFmtId="0" fontId="2" fillId="0" borderId="3" xfId="0" applyFont="1" applyBorder="1" applyAlignment="1" applyProtection="1">
      <alignment horizontal="right"/>
      <protection locked="0"/>
    </xf>
    <xf numFmtId="0" fontId="2" fillId="0" borderId="24" xfId="0" applyFont="1" applyBorder="1" applyAlignment="1" applyProtection="1">
      <alignment horizontal="right"/>
      <protection locked="0"/>
    </xf>
    <xf numFmtId="0" fontId="2" fillId="0" borderId="12" xfId="0" applyNumberFormat="1" applyFont="1" applyBorder="1" applyAlignment="1" applyProtection="1">
      <alignment horizontal="right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25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1" fillId="0" borderId="18" xfId="0" applyFont="1" applyFill="1" applyBorder="1" applyProtection="1"/>
    <xf numFmtId="0" fontId="3" fillId="0" borderId="7" xfId="0" applyFont="1" applyFill="1" applyBorder="1" applyProtection="1"/>
    <xf numFmtId="0" fontId="1" fillId="0" borderId="9" xfId="0" applyFont="1" applyFill="1" applyBorder="1" applyAlignment="1" applyProtection="1">
      <alignment horizontal="left"/>
    </xf>
    <xf numFmtId="0" fontId="1" fillId="0" borderId="13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2" fontId="1" fillId="0" borderId="21" xfId="0" applyNumberFormat="1" applyFont="1" applyBorder="1" applyAlignment="1" applyProtection="1">
      <alignment horizontal="center"/>
    </xf>
    <xf numFmtId="2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2" fontId="1" fillId="0" borderId="8" xfId="0" applyNumberFormat="1" applyFont="1" applyBorder="1" applyAlignment="1" applyProtection="1">
      <alignment horizontal="left"/>
    </xf>
    <xf numFmtId="2" fontId="1" fillId="0" borderId="0" xfId="0" applyNumberFormat="1" applyFont="1" applyBorder="1" applyAlignment="1" applyProtection="1">
      <alignment horizontal="left"/>
    </xf>
    <xf numFmtId="0" fontId="4" fillId="0" borderId="9" xfId="0" applyFont="1" applyFill="1" applyBorder="1" applyAlignment="1" applyProtection="1">
      <alignment vertical="center"/>
    </xf>
    <xf numFmtId="0" fontId="3" fillId="0" borderId="3" xfId="0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7" fillId="0" borderId="0" xfId="0" applyFont="1" applyAlignment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/>
    </xf>
    <xf numFmtId="2" fontId="3" fillId="0" borderId="9" xfId="0" applyNumberFormat="1" applyFont="1" applyFill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/>
    </xf>
    <xf numFmtId="0" fontId="1" fillId="2" borderId="14" xfId="0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horizontal="right"/>
    </xf>
    <xf numFmtId="0" fontId="1" fillId="0" borderId="3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18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20" xfId="0" applyFont="1" applyFill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/>
    </xf>
    <xf numFmtId="0" fontId="3" fillId="0" borderId="8" xfId="0" applyFont="1" applyBorder="1" applyAlignment="1" applyProtection="1">
      <alignment horizontal="right"/>
    </xf>
    <xf numFmtId="0" fontId="1" fillId="0" borderId="8" xfId="0" applyFont="1" applyBorder="1" applyAlignment="1" applyProtection="1">
      <alignment horizontal="right"/>
    </xf>
    <xf numFmtId="0" fontId="1" fillId="2" borderId="11" xfId="0" applyFont="1" applyFill="1" applyBorder="1" applyAlignment="1" applyProtection="1">
      <alignment horizontal="right"/>
    </xf>
    <xf numFmtId="0" fontId="1" fillId="2" borderId="13" xfId="0" applyFont="1" applyFill="1" applyBorder="1" applyAlignment="1" applyProtection="1">
      <alignment horizontal="right"/>
    </xf>
    <xf numFmtId="0" fontId="1" fillId="2" borderId="18" xfId="0" applyFont="1" applyFill="1" applyBorder="1" applyAlignment="1" applyProtection="1">
      <alignment horizontal="right"/>
    </xf>
    <xf numFmtId="0" fontId="1" fillId="3" borderId="16" xfId="0" applyFont="1" applyFill="1" applyBorder="1" applyAlignment="1" applyProtection="1">
      <alignment horizontal="right"/>
    </xf>
    <xf numFmtId="0" fontId="1" fillId="3" borderId="12" xfId="0" applyFont="1" applyFill="1" applyBorder="1" applyAlignment="1" applyProtection="1">
      <alignment horizontal="right"/>
    </xf>
  </cellXfs>
  <cellStyles count="1">
    <cellStyle name="Normal" xfId="0" builtinId="0"/>
  </cellStyles>
  <dxfs count="9"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99FF"/>
      <color rgb="FF969696"/>
      <color rgb="FFFF96FF"/>
      <color rgb="FFF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zoomScale="110" zoomScaleNormal="110" workbookViewId="0">
      <selection activeCell="D1" sqref="D1:H1"/>
    </sheetView>
  </sheetViews>
  <sheetFormatPr defaultColWidth="9.109375" defaultRowHeight="10.199999999999999" x14ac:dyDescent="0.2"/>
  <cols>
    <col min="1" max="1" width="28.6640625" style="7" customWidth="1"/>
    <col min="2" max="2" width="10.33203125" style="7" customWidth="1"/>
    <col min="3" max="3" width="4.33203125" style="7" customWidth="1"/>
    <col min="4" max="5" width="5.44140625" style="7" customWidth="1"/>
    <col min="6" max="6" width="4.6640625" style="7" customWidth="1"/>
    <col min="7" max="7" width="5.6640625" style="7" customWidth="1"/>
    <col min="8" max="8" width="28.6640625" style="7" customWidth="1"/>
    <col min="9" max="9" width="10.33203125" style="7" customWidth="1"/>
    <col min="10" max="10" width="4.33203125" style="7" customWidth="1"/>
    <col min="11" max="12" width="5.44140625" style="7" customWidth="1"/>
    <col min="13" max="13" width="4.6640625" style="7" customWidth="1"/>
    <col min="14" max="14" width="5.6640625" style="7" customWidth="1"/>
    <col min="15" max="16384" width="9.109375" style="7"/>
  </cols>
  <sheetData>
    <row r="1" spans="1:15" ht="12.75" customHeight="1" x14ac:dyDescent="0.2">
      <c r="A1" s="21" t="s">
        <v>30</v>
      </c>
      <c r="D1" s="128" t="s">
        <v>11</v>
      </c>
      <c r="E1" s="128"/>
      <c r="F1" s="128"/>
      <c r="G1" s="128"/>
      <c r="H1" s="128"/>
      <c r="K1" s="128" t="s">
        <v>79</v>
      </c>
      <c r="L1" s="128"/>
      <c r="M1" s="128"/>
      <c r="N1" s="128"/>
    </row>
    <row r="2" spans="1:15" ht="12.75" customHeight="1" x14ac:dyDescent="0.2">
      <c r="A2" s="21" t="s">
        <v>75</v>
      </c>
      <c r="B2" s="21"/>
      <c r="C2" s="21"/>
      <c r="D2" s="21"/>
      <c r="E2" s="21"/>
      <c r="F2" s="21"/>
      <c r="G2" s="21"/>
      <c r="H2" s="21"/>
      <c r="I2" s="21"/>
      <c r="J2" s="137" t="s">
        <v>69</v>
      </c>
      <c r="K2" s="137"/>
      <c r="L2" s="137"/>
      <c r="M2" s="138" t="s">
        <v>85</v>
      </c>
      <c r="N2" s="138"/>
    </row>
    <row r="3" spans="1:15" x14ac:dyDescent="0.2">
      <c r="A3" s="129" t="s">
        <v>87</v>
      </c>
      <c r="B3" s="129"/>
      <c r="C3" s="129" t="s">
        <v>84</v>
      </c>
      <c r="D3" s="129"/>
      <c r="E3" s="129"/>
      <c r="F3" s="129"/>
      <c r="G3" s="23"/>
      <c r="H3" s="24" t="s">
        <v>86</v>
      </c>
      <c r="I3" s="23"/>
      <c r="J3" s="129" t="s">
        <v>88</v>
      </c>
      <c r="K3" s="129"/>
      <c r="L3" s="129"/>
      <c r="M3" s="129"/>
      <c r="N3" s="129"/>
    </row>
    <row r="4" spans="1:15" ht="12.75" customHeight="1" x14ac:dyDescent="0.2">
      <c r="A4" s="130" t="s">
        <v>7</v>
      </c>
      <c r="B4" s="131"/>
      <c r="C4" s="9" t="s">
        <v>4</v>
      </c>
      <c r="D4" s="136" t="s">
        <v>8</v>
      </c>
      <c r="E4" s="136"/>
      <c r="F4" s="8"/>
      <c r="G4" s="10"/>
      <c r="H4" s="134" t="s">
        <v>31</v>
      </c>
      <c r="I4" s="131"/>
      <c r="J4" s="9" t="s">
        <v>4</v>
      </c>
      <c r="K4" s="136" t="s">
        <v>8</v>
      </c>
      <c r="L4" s="136"/>
      <c r="M4" s="8"/>
      <c r="N4" s="8"/>
    </row>
    <row r="5" spans="1:15" x14ac:dyDescent="0.2">
      <c r="A5" s="132"/>
      <c r="B5" s="133"/>
      <c r="C5" s="11" t="s">
        <v>0</v>
      </c>
      <c r="D5" s="12" t="s">
        <v>1</v>
      </c>
      <c r="E5" s="14" t="s">
        <v>2</v>
      </c>
      <c r="F5" s="11" t="s">
        <v>3</v>
      </c>
      <c r="G5" s="13" t="s">
        <v>5</v>
      </c>
      <c r="H5" s="135"/>
      <c r="I5" s="133"/>
      <c r="J5" s="11" t="s">
        <v>0</v>
      </c>
      <c r="K5" s="14" t="s">
        <v>1</v>
      </c>
      <c r="L5" s="14" t="s">
        <v>2</v>
      </c>
      <c r="M5" s="11" t="s">
        <v>3</v>
      </c>
      <c r="N5" s="11" t="s">
        <v>5</v>
      </c>
    </row>
    <row r="6" spans="1:15" ht="4.5" customHeight="1" x14ac:dyDescent="0.2">
      <c r="A6" s="139"/>
      <c r="B6" s="140"/>
      <c r="C6" s="140"/>
      <c r="D6" s="140"/>
      <c r="E6" s="140"/>
      <c r="F6" s="140"/>
      <c r="G6" s="141"/>
      <c r="H6" s="142"/>
      <c r="I6" s="140"/>
      <c r="J6" s="140"/>
      <c r="K6" s="140"/>
      <c r="L6" s="140"/>
      <c r="M6" s="140"/>
      <c r="N6" s="143"/>
    </row>
    <row r="7" spans="1:15" ht="11.4" x14ac:dyDescent="0.2">
      <c r="A7" s="40" t="s">
        <v>36</v>
      </c>
      <c r="B7" s="68"/>
      <c r="C7" s="34">
        <v>3</v>
      </c>
      <c r="D7" s="1"/>
      <c r="E7" s="1">
        <v>3</v>
      </c>
      <c r="F7" s="1" t="s">
        <v>83</v>
      </c>
      <c r="G7" s="56">
        <f>IF(F7="",0,LOOKUP(F7,{"a","b","c","d","f","I";4,3,2,1,0,0})*D7)</f>
        <v>0</v>
      </c>
      <c r="H7" s="44" t="s">
        <v>76</v>
      </c>
      <c r="I7" s="68"/>
      <c r="J7" s="17">
        <v>3</v>
      </c>
      <c r="K7" s="78">
        <v>3</v>
      </c>
      <c r="L7" s="2"/>
      <c r="M7" s="2" t="s">
        <v>82</v>
      </c>
      <c r="N7" s="59">
        <f>IF(M7="",0,LOOKUP(M7,{"a","b","c","d","f","I";4,3,2,1,0,0})*K7)</f>
        <v>9</v>
      </c>
    </row>
    <row r="8" spans="1:15" ht="11.4" x14ac:dyDescent="0.2">
      <c r="A8" s="40" t="s">
        <v>61</v>
      </c>
      <c r="B8" s="68"/>
      <c r="C8" s="17">
        <v>3</v>
      </c>
      <c r="D8" s="2">
        <v>3</v>
      </c>
      <c r="E8" s="2"/>
      <c r="F8" s="2" t="s">
        <v>81</v>
      </c>
      <c r="G8" s="56">
        <f>IF(F8="",0,LOOKUP(F8,{"a","b","c","d","f","I";4,3,2,1,0,0})*D8)</f>
        <v>12</v>
      </c>
      <c r="H8" s="45" t="s">
        <v>77</v>
      </c>
      <c r="I8" s="68"/>
      <c r="J8" s="17">
        <v>3</v>
      </c>
      <c r="K8" s="78">
        <v>3</v>
      </c>
      <c r="L8" s="2"/>
      <c r="M8" s="2" t="s">
        <v>82</v>
      </c>
      <c r="N8" s="59">
        <f>IF(M8="",0,LOOKUP(M8,{"a","b","c","d","f","I";4,3,2,1,0,0})*K8)</f>
        <v>9</v>
      </c>
    </row>
    <row r="9" spans="1:15" x14ac:dyDescent="0.2">
      <c r="A9" s="41" t="s">
        <v>20</v>
      </c>
      <c r="B9" s="68"/>
      <c r="C9" s="17">
        <v>3</v>
      </c>
      <c r="D9" s="2">
        <v>3</v>
      </c>
      <c r="E9" s="2"/>
      <c r="F9" s="2" t="s">
        <v>81</v>
      </c>
      <c r="G9" s="56">
        <f>IF(F9="",0,LOOKUP(F9,{"a","b","c","d","f","I";4,3,2,1,0,0})*D9)</f>
        <v>12</v>
      </c>
      <c r="H9" s="43" t="s">
        <v>34</v>
      </c>
      <c r="I9" s="69"/>
      <c r="J9" s="17">
        <v>3</v>
      </c>
      <c r="K9" s="1">
        <v>3</v>
      </c>
      <c r="L9" s="1"/>
      <c r="M9" s="1" t="s">
        <v>83</v>
      </c>
      <c r="N9" s="59">
        <f>IF(M9="",0,LOOKUP(M9,{"a","b","c","d","f","I";4,3,2,1,0,0})*K9)</f>
        <v>6</v>
      </c>
    </row>
    <row r="10" spans="1:15" x14ac:dyDescent="0.2">
      <c r="A10" s="53" t="s">
        <v>80</v>
      </c>
      <c r="B10" s="68"/>
      <c r="C10" s="17">
        <v>3</v>
      </c>
      <c r="D10" s="2">
        <v>3</v>
      </c>
      <c r="E10" s="2"/>
      <c r="F10" s="2" t="s">
        <v>82</v>
      </c>
      <c r="G10" s="56">
        <f>IF(F10="",0,LOOKUP(F10,{"a","b","c","d","f","I";4,3,2,1,0,0})*D10)</f>
        <v>9</v>
      </c>
      <c r="H10" s="43" t="s">
        <v>35</v>
      </c>
      <c r="I10" s="68"/>
      <c r="J10" s="17">
        <v>1</v>
      </c>
      <c r="K10" s="2">
        <v>1</v>
      </c>
      <c r="L10" s="2"/>
      <c r="M10" s="2" t="s">
        <v>81</v>
      </c>
      <c r="N10" s="60">
        <f>IF(M10="",0,LOOKUP(M10,{"a","b","c","d","f","I";4,3,2,1,0,0})*K10)</f>
        <v>4</v>
      </c>
    </row>
    <row r="11" spans="1:15" x14ac:dyDescent="0.2">
      <c r="A11" s="54" t="s">
        <v>70</v>
      </c>
      <c r="B11" s="68"/>
      <c r="C11" s="17">
        <v>3</v>
      </c>
      <c r="D11" s="2">
        <v>3</v>
      </c>
      <c r="E11" s="2"/>
      <c r="F11" s="2" t="s">
        <v>81</v>
      </c>
      <c r="G11" s="56">
        <f>IF(F11="",0,LOOKUP(F11,{"a","b","c","d","f","I";4,3,2,1,0,0})*D11)</f>
        <v>12</v>
      </c>
      <c r="H11" s="43" t="s">
        <v>37</v>
      </c>
      <c r="I11" s="70"/>
      <c r="J11" s="17">
        <v>3</v>
      </c>
      <c r="K11" s="25">
        <v>3</v>
      </c>
      <c r="L11" s="2"/>
      <c r="M11" s="31" t="s">
        <v>81</v>
      </c>
      <c r="N11" s="59">
        <f>IF(M11="",0,LOOKUP(M11,{"a","b","c","d","f","I";4,3,2,1,0,0})*K11)</f>
        <v>12</v>
      </c>
    </row>
    <row r="12" spans="1:15" x14ac:dyDescent="0.2">
      <c r="A12" s="41" t="s">
        <v>21</v>
      </c>
      <c r="B12" s="68"/>
      <c r="C12" s="17">
        <v>3</v>
      </c>
      <c r="D12" s="2">
        <v>3</v>
      </c>
      <c r="E12" s="2"/>
      <c r="F12" s="2" t="s">
        <v>82</v>
      </c>
      <c r="G12" s="56">
        <f>IF(F12="",0,LOOKUP(F12,{"a","b","c","d","f","I";4,3,2,1,0,0})*D12)</f>
        <v>9</v>
      </c>
      <c r="H12" s="46" t="s">
        <v>38</v>
      </c>
      <c r="I12" s="71"/>
      <c r="J12" s="34">
        <v>3</v>
      </c>
      <c r="K12" s="2">
        <v>3</v>
      </c>
      <c r="L12" s="31"/>
      <c r="M12" s="2" t="s">
        <v>82</v>
      </c>
      <c r="N12" s="59">
        <f>IF(M12="",0,LOOKUP(M12,{"a","b","c","d","f","I";4,3,2,1,0,0})*K12)</f>
        <v>9</v>
      </c>
    </row>
    <row r="13" spans="1:15" x14ac:dyDescent="0.2">
      <c r="A13" s="41" t="s">
        <v>22</v>
      </c>
      <c r="B13" s="68"/>
      <c r="C13" s="17">
        <v>3</v>
      </c>
      <c r="D13" s="2">
        <v>3</v>
      </c>
      <c r="E13" s="2"/>
      <c r="F13" s="2" t="s">
        <v>81</v>
      </c>
      <c r="G13" s="56">
        <f>IF(F13="",0,LOOKUP(F13,{"a","b","c","d","f","I";4,3,2,1,0,0})*D13)</f>
        <v>12</v>
      </c>
      <c r="H13" s="43" t="s">
        <v>42</v>
      </c>
      <c r="I13" s="70"/>
      <c r="J13" s="28">
        <v>1</v>
      </c>
      <c r="K13" s="2">
        <v>1</v>
      </c>
      <c r="L13" s="2"/>
      <c r="M13" s="99" t="s">
        <v>82</v>
      </c>
      <c r="N13" s="59">
        <f>IF(M13="",0,LOOKUP(M13,{"a","b","c","d","f","I";4,3,2,1,0,0})*K13)</f>
        <v>3</v>
      </c>
      <c r="O13" s="16"/>
    </row>
    <row r="14" spans="1:15" x14ac:dyDescent="0.2">
      <c r="A14" s="41" t="s">
        <v>62</v>
      </c>
      <c r="B14" s="68"/>
      <c r="C14" s="17">
        <v>3</v>
      </c>
      <c r="D14" s="2">
        <v>3</v>
      </c>
      <c r="E14" s="2"/>
      <c r="F14" s="2" t="s">
        <v>81</v>
      </c>
      <c r="G14" s="56">
        <f>IF(F14="",0,LOOKUP(F14,{"a","b","c","d","f","I";4,3,2,1,0,0})*D14)</f>
        <v>12</v>
      </c>
      <c r="H14" s="46" t="s">
        <v>39</v>
      </c>
      <c r="I14" s="72"/>
      <c r="J14" s="34">
        <v>3</v>
      </c>
      <c r="K14" s="2">
        <v>3</v>
      </c>
      <c r="L14" s="2"/>
      <c r="M14" s="2" t="s">
        <v>82</v>
      </c>
      <c r="N14" s="60">
        <f>IF(M14="",0,LOOKUP(M14,{"a","b","c","d","f","I";4,3,2,1,0,0})*K14)</f>
        <v>9</v>
      </c>
    </row>
    <row r="15" spans="1:15" x14ac:dyDescent="0.2">
      <c r="A15" s="41" t="s">
        <v>26</v>
      </c>
      <c r="B15" s="68"/>
      <c r="C15" s="17">
        <v>4</v>
      </c>
      <c r="D15" s="2">
        <v>4</v>
      </c>
      <c r="E15" s="2"/>
      <c r="F15" s="2" t="s">
        <v>81</v>
      </c>
      <c r="G15" s="56">
        <f>IF(F15="",0,LOOKUP(F15,{"a","b","c","d","f","I";4,3,2,1,0,0})*D15)</f>
        <v>16</v>
      </c>
      <c r="H15" s="29" t="s">
        <v>40</v>
      </c>
      <c r="I15" s="67"/>
      <c r="J15" s="17">
        <v>3</v>
      </c>
      <c r="K15" s="22">
        <v>3</v>
      </c>
      <c r="L15" s="3"/>
      <c r="M15" s="22" t="s">
        <v>82</v>
      </c>
      <c r="N15" s="61">
        <f>IF(M15="",0,LOOKUP(M15,{"a","b","c","d","f","I";4,3,2,1,0,0})*K15)</f>
        <v>9</v>
      </c>
      <c r="O15" s="16"/>
    </row>
    <row r="16" spans="1:15" x14ac:dyDescent="0.2">
      <c r="A16" s="41" t="s">
        <v>28</v>
      </c>
      <c r="B16" s="68"/>
      <c r="C16" s="101">
        <v>4</v>
      </c>
      <c r="D16" s="2">
        <v>4</v>
      </c>
      <c r="E16" s="2"/>
      <c r="F16" s="2" t="s">
        <v>82</v>
      </c>
      <c r="G16" s="56">
        <f>IF(F16="",0,LOOKUP(F16,{"a","b","c","d","f","I";4,3,2,1,0,0})*D16)</f>
        <v>12</v>
      </c>
      <c r="H16" s="43" t="s">
        <v>43</v>
      </c>
      <c r="I16" s="69"/>
      <c r="J16" s="17">
        <v>3</v>
      </c>
      <c r="K16" s="22">
        <v>3</v>
      </c>
      <c r="L16" s="22"/>
      <c r="M16" s="22" t="s">
        <v>83</v>
      </c>
      <c r="N16" s="61">
        <f>IF(M16="",0,LOOKUP(M16,{"a","b","c","d","f","I";4,3,2,1,0,0})*K16)</f>
        <v>6</v>
      </c>
      <c r="O16" s="16"/>
    </row>
    <row r="17" spans="1:15" ht="11.25" customHeight="1" x14ac:dyDescent="0.2">
      <c r="A17" s="41" t="s">
        <v>29</v>
      </c>
      <c r="B17" s="68"/>
      <c r="C17" s="17">
        <v>4</v>
      </c>
      <c r="D17" s="2">
        <v>4</v>
      </c>
      <c r="E17" s="75"/>
      <c r="F17" s="75" t="s">
        <v>81</v>
      </c>
      <c r="G17" s="56">
        <f>IF(F17="",0,LOOKUP(F17,{"a","b","c","d","f","I";4,3,2,1,0,0})*D17)</f>
        <v>16</v>
      </c>
      <c r="H17" s="46" t="s">
        <v>44</v>
      </c>
      <c r="I17" s="68"/>
      <c r="J17" s="34">
        <v>3</v>
      </c>
      <c r="K17" s="4">
        <v>3</v>
      </c>
      <c r="L17" s="79"/>
      <c r="M17" s="4" t="s">
        <v>82</v>
      </c>
      <c r="N17" s="61">
        <f>IF(M17="",0,LOOKUP(M17,{"a","b","c","d","f","I";4,3,2,1,0,0})*K17)</f>
        <v>9</v>
      </c>
      <c r="O17" s="16"/>
    </row>
    <row r="18" spans="1:15" x14ac:dyDescent="0.2">
      <c r="A18" s="41" t="s">
        <v>24</v>
      </c>
      <c r="B18" s="68"/>
      <c r="C18" s="17">
        <v>3</v>
      </c>
      <c r="D18" s="1">
        <v>3</v>
      </c>
      <c r="E18" s="76"/>
      <c r="F18" s="77" t="s">
        <v>83</v>
      </c>
      <c r="G18" s="56">
        <f>IF(F18="",0,LOOKUP(F18,{"a","b","c","d","f","I";4,3,2,1,0,0})*D18)</f>
        <v>6</v>
      </c>
      <c r="H18" s="47" t="s">
        <v>78</v>
      </c>
      <c r="I18" s="67"/>
      <c r="J18" s="28">
        <v>3</v>
      </c>
      <c r="K18" s="4">
        <v>3</v>
      </c>
      <c r="L18" s="2"/>
      <c r="M18" s="2" t="s">
        <v>83</v>
      </c>
      <c r="N18" s="61">
        <f>IF(M18="",0,LOOKUP(M18,{"a","b","c","d","f","I";4,3,2,1,0,0})*K18)</f>
        <v>6</v>
      </c>
    </row>
    <row r="19" spans="1:15" x14ac:dyDescent="0.2">
      <c r="A19" s="42" t="s">
        <v>25</v>
      </c>
      <c r="B19" s="74"/>
      <c r="C19" s="17">
        <v>1</v>
      </c>
      <c r="D19" s="2">
        <v>1</v>
      </c>
      <c r="E19" s="2"/>
      <c r="F19" s="2" t="s">
        <v>82</v>
      </c>
      <c r="G19" s="57">
        <f>IF(F19="",0,LOOKUP(F19,{"a","b","c","d","f","I";4,3,2,1,0,0})*D19)</f>
        <v>3</v>
      </c>
      <c r="H19" s="48" t="s">
        <v>41</v>
      </c>
      <c r="I19" s="71"/>
      <c r="J19" s="34">
        <v>3</v>
      </c>
      <c r="K19" s="4">
        <v>3</v>
      </c>
      <c r="L19" s="32"/>
      <c r="M19" s="32" t="s">
        <v>83</v>
      </c>
      <c r="N19" s="61">
        <f>IF(M19="",0,LOOKUP(M19,{"a","b","c","d","f","I";4,3,2,1,0,0})*K19)</f>
        <v>6</v>
      </c>
    </row>
    <row r="20" spans="1:15" x14ac:dyDescent="0.2">
      <c r="A20" s="41" t="s">
        <v>6</v>
      </c>
      <c r="B20" s="68"/>
      <c r="C20" s="17">
        <v>1</v>
      </c>
      <c r="D20" s="2"/>
      <c r="E20" s="2"/>
      <c r="F20" s="2"/>
      <c r="G20" s="58">
        <f>IF(F20="",0,LOOKUP(F20,{"a","b","c","d","f","I";4,3,2,1,0,0})*D20)</f>
        <v>0</v>
      </c>
      <c r="H20" s="47" t="s">
        <v>64</v>
      </c>
      <c r="I20" s="68"/>
      <c r="J20" s="26">
        <v>1</v>
      </c>
      <c r="K20" s="22">
        <v>1</v>
      </c>
      <c r="L20" s="80"/>
      <c r="M20" s="22" t="s">
        <v>83</v>
      </c>
      <c r="N20" s="61">
        <f>IF(M20="",0,LOOKUP(M20,{"a","b","c","d","f","I";4,3,2,1,0,0})*K20)</f>
        <v>2</v>
      </c>
    </row>
    <row r="21" spans="1:15" ht="11.4" x14ac:dyDescent="0.2">
      <c r="A21" s="40" t="s">
        <v>72</v>
      </c>
      <c r="B21" s="68"/>
      <c r="C21" s="17">
        <v>2</v>
      </c>
      <c r="D21" s="2">
        <v>2</v>
      </c>
      <c r="E21" s="2"/>
      <c r="F21" s="2" t="s">
        <v>81</v>
      </c>
      <c r="G21" s="58">
        <f>IF(F21="",0,LOOKUP(F21,{"a","b","c","d","f","I";4,3,2,1,0,0})*D21)</f>
        <v>8</v>
      </c>
      <c r="H21" s="47" t="s">
        <v>45</v>
      </c>
      <c r="I21" s="69"/>
      <c r="J21" s="17">
        <v>3</v>
      </c>
      <c r="K21" s="4">
        <v>3</v>
      </c>
      <c r="L21" s="32"/>
      <c r="M21" s="32" t="s">
        <v>83</v>
      </c>
      <c r="N21" s="61">
        <f>IF(M21="",0,LOOKUP(M21,{"a","b","c","d","f","I";4,3,2,1,0,0})*K21)</f>
        <v>6</v>
      </c>
    </row>
    <row r="22" spans="1:15" x14ac:dyDescent="0.2">
      <c r="A22" s="153" t="s">
        <v>9</v>
      </c>
      <c r="B22" s="148"/>
      <c r="C22" s="15">
        <f>SUM(C7:C21)</f>
        <v>43</v>
      </c>
      <c r="D22" s="11">
        <f>SUM(D7:D21)</f>
        <v>39</v>
      </c>
      <c r="E22" s="83">
        <f>SUM(E7:E21)</f>
        <v>3</v>
      </c>
      <c r="F22" s="11"/>
      <c r="G22" s="83">
        <f>SUM(G7:G21)</f>
        <v>139</v>
      </c>
      <c r="H22" s="49" t="s">
        <v>46</v>
      </c>
      <c r="I22" s="68"/>
      <c r="J22" s="35">
        <v>3</v>
      </c>
      <c r="K22" s="22">
        <v>3</v>
      </c>
      <c r="L22" s="22"/>
      <c r="M22" s="22" t="s">
        <v>83</v>
      </c>
      <c r="N22" s="61">
        <f>IF(M22="",0,LOOKUP(M22,{"a","b","c","d","f","I";4,3,2,1,0,0})*K22)</f>
        <v>6</v>
      </c>
    </row>
    <row r="23" spans="1:15" ht="10.8" thickBot="1" x14ac:dyDescent="0.25">
      <c r="A23" s="5" t="s">
        <v>63</v>
      </c>
      <c r="B23" s="152" t="s">
        <v>10</v>
      </c>
      <c r="C23" s="124"/>
      <c r="D23" s="124"/>
      <c r="E23" s="124"/>
      <c r="F23" s="125"/>
      <c r="G23" s="37">
        <f>G22/D22</f>
        <v>3.5641025641025643</v>
      </c>
      <c r="H23" s="110" t="s">
        <v>59</v>
      </c>
      <c r="I23" s="68"/>
      <c r="J23" s="17">
        <v>1</v>
      </c>
      <c r="K23" s="4"/>
      <c r="L23" s="4"/>
      <c r="M23" s="4"/>
      <c r="N23" s="61">
        <f>IF(M23="",0,LOOKUP(M23,{"a","b","c","d","f","I";4,3,2,1,0,0})*K23)</f>
        <v>0</v>
      </c>
    </row>
    <row r="24" spans="1:15" ht="11.25" customHeight="1" x14ac:dyDescent="0.2">
      <c r="A24" s="41" t="s">
        <v>27</v>
      </c>
      <c r="B24" s="67"/>
      <c r="C24" s="17">
        <v>4</v>
      </c>
      <c r="D24" s="2">
        <v>4</v>
      </c>
      <c r="E24" s="2"/>
      <c r="F24" s="75" t="s">
        <v>83</v>
      </c>
      <c r="G24" s="63">
        <f>IF(F24="",0,LOOKUP(F24,{"a","b","c","d","f","I";4,3,2,1,0,0})*D24)</f>
        <v>8</v>
      </c>
      <c r="H24" s="29" t="s">
        <v>58</v>
      </c>
      <c r="I24" s="68"/>
      <c r="J24" s="17"/>
      <c r="K24" s="4">
        <v>1</v>
      </c>
      <c r="L24" s="4"/>
      <c r="M24" s="4" t="s">
        <v>81</v>
      </c>
      <c r="N24" s="61">
        <f>IF(M24="",0,LOOKUP(M24,{"a","b","c","d","f","I";4,3,2,1,0,0})*K24)</f>
        <v>4</v>
      </c>
    </row>
    <row r="25" spans="1:15" ht="11.25" customHeight="1" x14ac:dyDescent="0.2">
      <c r="A25" s="88" t="s">
        <v>32</v>
      </c>
      <c r="B25" s="68"/>
      <c r="C25" s="35">
        <v>4</v>
      </c>
      <c r="D25" s="2">
        <v>4</v>
      </c>
      <c r="E25" s="2"/>
      <c r="F25" s="82" t="s">
        <v>82</v>
      </c>
      <c r="G25" s="63">
        <f>IF(F25="",0,LOOKUP(F25,{"a","b","c","d","f","I";4,3,2,1,0,0})*D25)</f>
        <v>12</v>
      </c>
      <c r="H25" s="33" t="s">
        <v>47</v>
      </c>
      <c r="I25" s="67"/>
      <c r="J25" s="17">
        <v>3</v>
      </c>
      <c r="K25" s="4">
        <v>3</v>
      </c>
      <c r="L25" s="81"/>
      <c r="M25" s="22" t="s">
        <v>81</v>
      </c>
      <c r="N25" s="61">
        <f>IF(M25="",0,LOOKUP(M25,{"a","b","c","d","f","I";4,3,2,1,0,0})*K25)</f>
        <v>12</v>
      </c>
    </row>
    <row r="26" spans="1:15" x14ac:dyDescent="0.2">
      <c r="A26" s="41" t="s">
        <v>33</v>
      </c>
      <c r="B26" s="68"/>
      <c r="C26" s="17">
        <v>3</v>
      </c>
      <c r="D26" s="3">
        <v>3</v>
      </c>
      <c r="E26" s="22"/>
      <c r="F26" s="108" t="s">
        <v>82</v>
      </c>
      <c r="G26" s="63">
        <f>IF(F26="",0,LOOKUP(F26,{"a","b","c","d","f","I";4,3,2,1,0,0})*D26)</f>
        <v>9</v>
      </c>
      <c r="H26" s="50" t="s">
        <v>48</v>
      </c>
      <c r="I26" s="67"/>
      <c r="J26" s="17">
        <v>3</v>
      </c>
      <c r="K26" s="4">
        <v>3</v>
      </c>
      <c r="L26" s="4"/>
      <c r="M26" s="32" t="s">
        <v>83</v>
      </c>
      <c r="N26" s="61">
        <f>IF(M26="",0,LOOKUP(M26,{"a","b","c","d","f","I";4,3,2,1,0,0})*K26)</f>
        <v>6</v>
      </c>
    </row>
    <row r="27" spans="1:15" ht="10.5" customHeight="1" x14ac:dyDescent="0.2">
      <c r="A27" s="104" t="s">
        <v>71</v>
      </c>
      <c r="B27" s="68"/>
      <c r="C27" s="28">
        <v>3</v>
      </c>
      <c r="D27" s="4">
        <v>3</v>
      </c>
      <c r="E27" s="4"/>
      <c r="F27" s="109" t="s">
        <v>82</v>
      </c>
      <c r="G27" s="63">
        <f>IF(F27="",0,LOOKUP(F27,{"a","b","c","d","f","I";4,3,2,1,0,0})*D27)</f>
        <v>9</v>
      </c>
      <c r="H27" s="50" t="s">
        <v>49</v>
      </c>
      <c r="I27" s="68"/>
      <c r="J27" s="17">
        <v>1</v>
      </c>
      <c r="K27" s="118">
        <v>1</v>
      </c>
      <c r="L27" s="32"/>
      <c r="M27" s="32" t="s">
        <v>82</v>
      </c>
      <c r="N27" s="61">
        <f>IF(M27="",0,LOOKUP(M27,{"a","b","c","d","f","I";4,3,2,1,0,0})*K27)</f>
        <v>3</v>
      </c>
      <c r="O27" s="16"/>
    </row>
    <row r="28" spans="1:15" ht="10.5" customHeight="1" x14ac:dyDescent="0.2">
      <c r="A28" s="89" t="s">
        <v>55</v>
      </c>
      <c r="B28" s="68"/>
      <c r="C28" s="17">
        <v>3</v>
      </c>
      <c r="D28" s="4">
        <v>3</v>
      </c>
      <c r="E28" s="2"/>
      <c r="F28" s="99" t="s">
        <v>83</v>
      </c>
      <c r="G28" s="64">
        <f>IF(F28="",0,LOOKUP(F28,{"a","b","c","d","f","I";4,3,2,1,0,0})*D28)</f>
        <v>6</v>
      </c>
      <c r="H28" s="51" t="s">
        <v>50</v>
      </c>
      <c r="I28" s="73"/>
      <c r="J28" s="34">
        <v>2</v>
      </c>
      <c r="K28" s="4">
        <v>3</v>
      </c>
      <c r="L28" s="22"/>
      <c r="M28" s="22" t="s">
        <v>81</v>
      </c>
      <c r="N28" s="61">
        <f>IF(M28="",0,LOOKUP(M28,{"a","b","c","d","f","I";4,3,2,1,0,0})*K28)</f>
        <v>12</v>
      </c>
      <c r="O28" s="16"/>
    </row>
    <row r="29" spans="1:15" x14ac:dyDescent="0.2">
      <c r="A29" s="90" t="s">
        <v>52</v>
      </c>
      <c r="B29" s="68"/>
      <c r="C29" s="17">
        <v>3</v>
      </c>
      <c r="D29" s="4">
        <v>3</v>
      </c>
      <c r="E29" s="4"/>
      <c r="F29" s="4" t="s">
        <v>83</v>
      </c>
      <c r="G29" s="64">
        <f>IF(F29="",0,LOOKUP(F29,{"a","b","c","d","f","I";4,3,2,1,0,0})*D29)</f>
        <v>6</v>
      </c>
      <c r="H29" s="50" t="s">
        <v>51</v>
      </c>
      <c r="I29" s="68"/>
      <c r="J29" s="17">
        <v>2</v>
      </c>
      <c r="K29" s="4">
        <v>3</v>
      </c>
      <c r="L29" s="4"/>
      <c r="M29" s="4" t="s">
        <v>81</v>
      </c>
      <c r="N29" s="61">
        <f>IF(M29="",0,LOOKUP(M29,{"a","b","c","d","f","I";4,3,2,1,0,0})*K29)</f>
        <v>12</v>
      </c>
      <c r="O29" s="16"/>
    </row>
    <row r="30" spans="1:15" x14ac:dyDescent="0.2">
      <c r="A30" s="147" t="s">
        <v>66</v>
      </c>
      <c r="B30" s="148"/>
      <c r="C30" s="6">
        <f>SUM(C24:C29)</f>
        <v>20</v>
      </c>
      <c r="D30" s="5">
        <f>SUM(D24:D29)</f>
        <v>20</v>
      </c>
      <c r="E30" s="62">
        <f>SUM(E24:E29)</f>
        <v>0</v>
      </c>
      <c r="F30" s="5"/>
      <c r="G30" s="97">
        <f>SUM(G24:G29)</f>
        <v>50</v>
      </c>
      <c r="H30" s="52" t="s">
        <v>56</v>
      </c>
      <c r="I30" s="68"/>
      <c r="J30" s="17">
        <v>3</v>
      </c>
      <c r="K30" s="4">
        <v>3</v>
      </c>
      <c r="L30" s="79"/>
      <c r="M30" s="4" t="s">
        <v>82</v>
      </c>
      <c r="N30" s="61">
        <f>IF(M30="",0,LOOKUP(M30,{"a","b","c","d","f","I";4,3,2,1,0,0})*K30)</f>
        <v>9</v>
      </c>
      <c r="O30" s="21"/>
    </row>
    <row r="31" spans="1:15" ht="11.25" customHeight="1" x14ac:dyDescent="0.2">
      <c r="A31" s="87" t="s">
        <v>23</v>
      </c>
      <c r="B31" s="144"/>
      <c r="C31" s="145"/>
      <c r="D31" s="145"/>
      <c r="E31" s="145"/>
      <c r="F31" s="145"/>
      <c r="G31" s="146"/>
      <c r="H31" s="41" t="s">
        <v>53</v>
      </c>
      <c r="I31" s="30"/>
      <c r="J31" s="17">
        <v>3</v>
      </c>
      <c r="K31" s="4">
        <v>3</v>
      </c>
      <c r="L31" s="4"/>
      <c r="M31" s="109" t="s">
        <v>83</v>
      </c>
      <c r="N31" s="61">
        <f>IF(M31="",0,LOOKUP(M31,{"a","b","c","d","f","I";4,3,2,1,0,0})*K31)</f>
        <v>6</v>
      </c>
      <c r="O31" s="21"/>
    </row>
    <row r="32" spans="1:15" ht="12" customHeight="1" x14ac:dyDescent="0.2">
      <c r="A32" s="84"/>
      <c r="B32" s="85"/>
      <c r="C32" s="94"/>
      <c r="D32" s="22"/>
      <c r="E32" s="22"/>
      <c r="F32" s="22"/>
      <c r="G32" s="63">
        <f>IF(F32="",0,LOOKUP(F32,{"a","b","c","d","f","I";4,3,2,1,0,0})*D32)</f>
        <v>0</v>
      </c>
      <c r="H32" s="91" t="s">
        <v>54</v>
      </c>
      <c r="I32" s="70"/>
      <c r="J32" s="36">
        <v>3</v>
      </c>
      <c r="K32" s="119">
        <v>3</v>
      </c>
      <c r="L32" s="4"/>
      <c r="M32" s="4" t="s">
        <v>82</v>
      </c>
      <c r="N32" s="61">
        <f>IF(M32="",0,LOOKUP(M32,{"a","b","c","d","f","I";4,3,2,1,0,0})*K32)</f>
        <v>9</v>
      </c>
      <c r="O32" s="16"/>
    </row>
    <row r="33" spans="1:15" x14ac:dyDescent="0.2">
      <c r="A33" s="84"/>
      <c r="B33" s="85"/>
      <c r="C33" s="94"/>
      <c r="D33" s="22"/>
      <c r="E33" s="22"/>
      <c r="F33" s="22"/>
      <c r="G33" s="63">
        <f>IF(F33="",0,LOOKUP(F33,{"a","b","c","d","f","I";4,3,2,1,0,0})*D33)</f>
        <v>0</v>
      </c>
      <c r="H33" s="90" t="s">
        <v>57</v>
      </c>
      <c r="I33" s="72"/>
      <c r="J33" s="17">
        <v>3</v>
      </c>
      <c r="K33" s="22">
        <v>3</v>
      </c>
      <c r="L33" s="22"/>
      <c r="M33" s="120" t="s">
        <v>81</v>
      </c>
      <c r="N33" s="61">
        <f>IF(M33="",0,LOOKUP(M33,{"a","b","c","d","f","I";4,3,2,1,0,0})*K33)</f>
        <v>12</v>
      </c>
      <c r="O33" s="21"/>
    </row>
    <row r="34" spans="1:15" x14ac:dyDescent="0.2">
      <c r="A34" s="84"/>
      <c r="B34" s="85"/>
      <c r="C34" s="94"/>
      <c r="D34" s="22"/>
      <c r="E34" s="22"/>
      <c r="F34" s="22"/>
      <c r="G34" s="63">
        <f>IF(F34="",0,LOOKUP(F34,{"a","b","c","d","f","I";4,3,2,1,0,0})*D34)</f>
        <v>0</v>
      </c>
      <c r="H34" s="151" t="s">
        <v>18</v>
      </c>
      <c r="I34" s="148"/>
      <c r="J34" s="6">
        <f>SUM(J7:J33)</f>
        <v>66</v>
      </c>
      <c r="K34" s="5">
        <f>SUM(K7:K33)</f>
        <v>68</v>
      </c>
      <c r="L34" s="62">
        <f>SUM(L7:L33)</f>
        <v>0</v>
      </c>
      <c r="M34" s="5"/>
      <c r="N34" s="62">
        <f>SUM(N7:N33)</f>
        <v>196</v>
      </c>
    </row>
    <row r="35" spans="1:15" ht="12" customHeight="1" thickBot="1" x14ac:dyDescent="0.25">
      <c r="A35" s="84"/>
      <c r="B35" s="85"/>
      <c r="C35" s="94"/>
      <c r="D35" s="22"/>
      <c r="E35" s="22"/>
      <c r="F35" s="22"/>
      <c r="G35" s="63">
        <f>IF(F35="",0,LOOKUP(F35,{"a","b","c","d","f","I";4,3,2,1,0,0})*D35)</f>
        <v>0</v>
      </c>
      <c r="H35" s="123" t="s">
        <v>65</v>
      </c>
      <c r="I35" s="124"/>
      <c r="J35" s="124"/>
      <c r="K35" s="124"/>
      <c r="L35" s="124"/>
      <c r="M35" s="125"/>
      <c r="N35" s="55">
        <f>N34/K34</f>
        <v>2.8823529411764706</v>
      </c>
    </row>
    <row r="36" spans="1:15" x14ac:dyDescent="0.2">
      <c r="A36" s="84"/>
      <c r="B36" s="85"/>
      <c r="C36" s="94"/>
      <c r="D36" s="22"/>
      <c r="E36" s="22"/>
      <c r="F36" s="22"/>
      <c r="G36" s="64">
        <f>IF(F36="",0,LOOKUP(F36,{"a","b","c","d","f","I";4,3,2,1,0,0})*D36)</f>
        <v>0</v>
      </c>
    </row>
    <row r="37" spans="1:15" x14ac:dyDescent="0.2">
      <c r="A37" s="84"/>
      <c r="B37" s="85"/>
      <c r="C37" s="95"/>
      <c r="D37" s="22"/>
      <c r="E37" s="22"/>
      <c r="F37" s="22"/>
      <c r="G37" s="63">
        <f>IF(F37="",0,LOOKUP(F37,{"a","b","c","d","f","I";4,3,2,1,0,0})*D37)</f>
        <v>0</v>
      </c>
      <c r="H37" s="23"/>
      <c r="I37" s="7" t="s">
        <v>15</v>
      </c>
      <c r="J37" s="126"/>
      <c r="K37" s="126"/>
      <c r="L37" s="126"/>
      <c r="M37" s="126"/>
      <c r="N37" s="126"/>
    </row>
    <row r="38" spans="1:15" ht="12.75" customHeight="1" x14ac:dyDescent="0.2">
      <c r="A38" s="84"/>
      <c r="B38" s="85"/>
      <c r="C38" s="95"/>
      <c r="D38" s="81"/>
      <c r="E38" s="81"/>
      <c r="F38" s="81"/>
      <c r="G38" s="65">
        <f>IF(F38="",0,LOOKUP(F38,{"a","b","c","d","f","I";4,3,2,1,0,0})*D38)</f>
        <v>0</v>
      </c>
      <c r="H38" s="18"/>
      <c r="I38" s="18"/>
      <c r="J38" s="127" t="s">
        <v>16</v>
      </c>
      <c r="K38" s="127"/>
      <c r="L38" s="127"/>
      <c r="M38" s="127"/>
      <c r="N38" s="127"/>
    </row>
    <row r="39" spans="1:15" ht="11.25" customHeight="1" x14ac:dyDescent="0.2">
      <c r="A39" s="154" t="s">
        <v>19</v>
      </c>
      <c r="B39" s="155"/>
      <c r="C39" s="93">
        <f>SUM(C32:C38)</f>
        <v>0</v>
      </c>
      <c r="D39" s="92">
        <f>SUM(D32:D38)</f>
        <v>0</v>
      </c>
      <c r="E39" s="98">
        <f>SUM(E32:E38)</f>
        <v>0</v>
      </c>
      <c r="F39" s="26"/>
      <c r="G39" s="115">
        <f>SUM(G32:G38)</f>
        <v>0</v>
      </c>
      <c r="H39" s="116"/>
      <c r="I39" s="96" t="s">
        <v>73</v>
      </c>
      <c r="J39" s="20"/>
      <c r="L39" s="20"/>
    </row>
    <row r="40" spans="1:15" ht="11.25" customHeight="1" x14ac:dyDescent="0.2">
      <c r="A40" s="112" t="s">
        <v>12</v>
      </c>
      <c r="B40" s="18">
        <f>SUM(D22+D30+K34+D39)</f>
        <v>127</v>
      </c>
      <c r="C40" s="149" t="s">
        <v>67</v>
      </c>
      <c r="D40" s="150"/>
      <c r="E40" s="150"/>
      <c r="F40" s="150"/>
      <c r="G40" s="102">
        <f>SUM(E22+E30+L34+E39)</f>
        <v>3</v>
      </c>
      <c r="H40" s="100"/>
      <c r="J40" s="126"/>
      <c r="K40" s="126"/>
      <c r="L40" s="126"/>
      <c r="M40" s="126"/>
      <c r="N40" s="126"/>
    </row>
    <row r="41" spans="1:15" ht="11.25" customHeight="1" x14ac:dyDescent="0.2">
      <c r="A41" s="114" t="s">
        <v>13</v>
      </c>
      <c r="B41" s="19">
        <f>SUM(G22+G30+N34+G39)</f>
        <v>385</v>
      </c>
      <c r="C41" s="121" t="s">
        <v>68</v>
      </c>
      <c r="D41" s="121"/>
      <c r="E41" s="121"/>
      <c r="F41" s="121"/>
      <c r="G41" s="103">
        <f>SUM(E22+E30+L34)</f>
        <v>3</v>
      </c>
      <c r="H41" s="105"/>
      <c r="I41" s="96" t="s">
        <v>74</v>
      </c>
      <c r="J41" s="127" t="s">
        <v>17</v>
      </c>
      <c r="K41" s="127"/>
      <c r="L41" s="127"/>
      <c r="M41" s="127"/>
      <c r="N41" s="127"/>
    </row>
    <row r="42" spans="1:15" ht="11.25" customHeight="1" x14ac:dyDescent="0.2">
      <c r="A42" s="113" t="s">
        <v>60</v>
      </c>
      <c r="B42" s="111">
        <f>SUM(C22+C30+J34)</f>
        <v>129</v>
      </c>
      <c r="D42" s="122" t="s">
        <v>14</v>
      </c>
      <c r="E42" s="122"/>
      <c r="F42" s="122"/>
      <c r="G42" s="38">
        <f>B41/B40</f>
        <v>3.0314960629921259</v>
      </c>
      <c r="H42" s="86"/>
      <c r="I42" s="86"/>
      <c r="J42" s="86"/>
      <c r="K42" s="86"/>
      <c r="L42" s="86"/>
      <c r="N42" s="18"/>
    </row>
    <row r="43" spans="1:15" x14ac:dyDescent="0.2">
      <c r="A43" s="117"/>
      <c r="B43" s="117"/>
      <c r="E43" s="39"/>
      <c r="F43" s="39"/>
      <c r="G43" s="39"/>
    </row>
    <row r="44" spans="1:15" x14ac:dyDescent="0.2">
      <c r="A44" s="106"/>
      <c r="B44" s="10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5" x14ac:dyDescent="0.2">
      <c r="A45" s="107"/>
      <c r="B45" s="107"/>
      <c r="C45" s="10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5" x14ac:dyDescent="0.2">
      <c r="A47" s="6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5" x14ac:dyDescent="0.2">
      <c r="A48" s="6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">
      <c r="A49" s="6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">
      <c r="A50" s="21"/>
    </row>
    <row r="51" spans="1:14" x14ac:dyDescent="0.2">
      <c r="A51" s="21"/>
    </row>
    <row r="52" spans="1:14" x14ac:dyDescent="0.2">
      <c r="A52" s="21"/>
    </row>
    <row r="53" spans="1:14" x14ac:dyDescent="0.2">
      <c r="A53" s="21"/>
    </row>
    <row r="54" spans="1:14" x14ac:dyDescent="0.2">
      <c r="A54" s="21"/>
    </row>
    <row r="55" spans="1:14" x14ac:dyDescent="0.2">
      <c r="A55" s="21"/>
    </row>
    <row r="56" spans="1:14" x14ac:dyDescent="0.2">
      <c r="A56" s="21"/>
    </row>
    <row r="57" spans="1:14" x14ac:dyDescent="0.2">
      <c r="A57" s="21"/>
    </row>
    <row r="58" spans="1:14" x14ac:dyDescent="0.2">
      <c r="A58" s="21"/>
    </row>
    <row r="59" spans="1:14" x14ac:dyDescent="0.2">
      <c r="A59" s="21"/>
    </row>
    <row r="60" spans="1:14" x14ac:dyDescent="0.2">
      <c r="A60" s="21"/>
    </row>
    <row r="61" spans="1:14" x14ac:dyDescent="0.2">
      <c r="A61" s="21"/>
    </row>
    <row r="62" spans="1:14" x14ac:dyDescent="0.2">
      <c r="A62" s="21"/>
    </row>
    <row r="63" spans="1:14" x14ac:dyDescent="0.2">
      <c r="A63" s="21"/>
    </row>
    <row r="64" spans="1:14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  <row r="75" spans="1:1" x14ac:dyDescent="0.2">
      <c r="A75" s="21"/>
    </row>
    <row r="76" spans="1:1" x14ac:dyDescent="0.2">
      <c r="A76" s="21"/>
    </row>
    <row r="77" spans="1:1" x14ac:dyDescent="0.2">
      <c r="A77" s="21"/>
    </row>
    <row r="78" spans="1:1" x14ac:dyDescent="0.2">
      <c r="A78" s="21"/>
    </row>
    <row r="79" spans="1:1" x14ac:dyDescent="0.2">
      <c r="A79" s="21"/>
    </row>
    <row r="80" spans="1:1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</sheetData>
  <sheetProtection password="DB25" sheet="1" objects="1" scenarios="1"/>
  <mergeCells count="27">
    <mergeCell ref="A6:G6"/>
    <mergeCell ref="H6:N6"/>
    <mergeCell ref="B31:G31"/>
    <mergeCell ref="A30:B30"/>
    <mergeCell ref="C40:F40"/>
    <mergeCell ref="H34:I34"/>
    <mergeCell ref="B23:F23"/>
    <mergeCell ref="A22:B22"/>
    <mergeCell ref="J40:N40"/>
    <mergeCell ref="A39:B39"/>
    <mergeCell ref="D1:H1"/>
    <mergeCell ref="C3:F3"/>
    <mergeCell ref="A4:B5"/>
    <mergeCell ref="H4:I5"/>
    <mergeCell ref="K4:L4"/>
    <mergeCell ref="D4:E4"/>
    <mergeCell ref="K1:N1"/>
    <mergeCell ref="J2:L2"/>
    <mergeCell ref="J3:N3"/>
    <mergeCell ref="M2:N2"/>
    <mergeCell ref="A3:B3"/>
    <mergeCell ref="C41:F41"/>
    <mergeCell ref="D42:F42"/>
    <mergeCell ref="H35:M35"/>
    <mergeCell ref="J37:N37"/>
    <mergeCell ref="J38:N38"/>
    <mergeCell ref="J41:N41"/>
  </mergeCells>
  <phoneticPr fontId="1" type="noConversion"/>
  <conditionalFormatting sqref="M7:M34 F24:F29 F32:F38 F7:F21">
    <cfRule type="containsText" dxfId="8" priority="4" operator="containsText" text="SU">
      <formula>NOT(ISERROR(SEARCH("SU",F7)))</formula>
    </cfRule>
    <cfRule type="containsText" dxfId="7" priority="5" operator="containsText" text="FA">
      <formula>NOT(ISERROR(SEARCH("FA",F7)))</formula>
    </cfRule>
    <cfRule type="containsText" dxfId="6" priority="6" operator="containsText" text="SP">
      <formula>NOT(ISERROR(SEARCH("SP",F7)))</formula>
    </cfRule>
    <cfRule type="cellIs" dxfId="5" priority="7" operator="equal">
      <formula>"I"</formula>
    </cfRule>
    <cfRule type="cellIs" dxfId="4" priority="8" operator="equal">
      <formula>"F"</formula>
    </cfRule>
    <cfRule type="cellIs" dxfId="3" priority="9" operator="equal">
      <formula>"T"</formula>
    </cfRule>
  </conditionalFormatting>
  <conditionalFormatting sqref="F7:F8 M7:M33">
    <cfRule type="cellIs" dxfId="2" priority="3" operator="equal">
      <formula>"D"</formula>
    </cfRule>
  </conditionalFormatting>
  <conditionalFormatting sqref="F7:F21 F24:F29 M7:M33">
    <cfRule type="containsBlanks" dxfId="1" priority="2">
      <formula>LEN(TRIM(F7))=0</formula>
    </cfRule>
  </conditionalFormatting>
  <conditionalFormatting sqref="N35 G42">
    <cfRule type="cellIs" dxfId="0" priority="1" operator="lessThan">
      <formula>2</formula>
    </cfRule>
  </conditionalFormatting>
  <pageMargins left="0.5" right="0.5" top="0.5" bottom="0.5" header="0" footer="0"/>
  <pageSetup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sps, aamu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catharine strother</dc:creator>
  <cp:lastModifiedBy>Nakeshia Lorde</cp:lastModifiedBy>
  <cp:lastPrinted>2014-10-31T19:01:58Z</cp:lastPrinted>
  <dcterms:created xsi:type="dcterms:W3CDTF">2007-12-18T01:27:01Z</dcterms:created>
  <dcterms:modified xsi:type="dcterms:W3CDTF">2015-11-11T17:53:52Z</dcterms:modified>
</cp:coreProperties>
</file>