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OneDrive\Desktop\EPICODE\"/>
    </mc:Choice>
  </mc:AlternateContent>
  <xr:revisionPtr revIDLastSave="0" documentId="13_ncr:1_{2D90CCB0-A8CA-46C1-9B3C-8CE063792DCA}" xr6:coauthVersionLast="47" xr6:coauthVersionMax="47" xr10:uidLastSave="{00000000-0000-0000-0000-000000000000}"/>
  <bookViews>
    <workbookView xWindow="-120" yWindow="-120" windowWidth="29040" windowHeight="15720" activeTab="3" xr2:uid="{4A162F02-F575-4ABC-A061-4967F2DE3C56}"/>
  </bookViews>
  <sheets>
    <sheet name="Libri" sheetId="1" r:id="rId1"/>
    <sheet name="Dipendente" sheetId="4" r:id="rId2"/>
    <sheet name="Cliente" sheetId="3" r:id="rId3"/>
    <sheet name="Gestionale" sheetId="2" r:id="rId4"/>
    <sheet name="Storic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C11" i="5"/>
  <c r="C15" i="5"/>
  <c r="C14" i="5"/>
  <c r="C13" i="5"/>
  <c r="C12" i="5"/>
  <c r="C10" i="5"/>
  <c r="C9" i="5"/>
  <c r="C8" i="5"/>
  <c r="C7" i="5"/>
  <c r="C6" i="5"/>
  <c r="C5" i="5"/>
  <c r="D6" i="5"/>
  <c r="D7" i="5"/>
  <c r="D8" i="5"/>
  <c r="D9" i="5"/>
  <c r="D10" i="5"/>
  <c r="D11" i="5"/>
  <c r="D12" i="5"/>
  <c r="D13" i="5"/>
  <c r="D14" i="5"/>
  <c r="D15" i="5"/>
  <c r="D5" i="5"/>
  <c r="E6" i="2"/>
  <c r="E7" i="2"/>
  <c r="E8" i="2"/>
  <c r="E9" i="2"/>
  <c r="E10" i="2"/>
  <c r="E11" i="2"/>
  <c r="E12" i="2"/>
  <c r="E13" i="2"/>
  <c r="E14" i="2"/>
  <c r="E15" i="2"/>
  <c r="E5" i="2"/>
  <c r="B5" i="2"/>
  <c r="A6" i="2"/>
  <c r="A7" i="2"/>
  <c r="A8" i="2"/>
  <c r="A9" i="2"/>
  <c r="A10" i="2"/>
  <c r="A11" i="2"/>
  <c r="A12" i="2"/>
  <c r="A13" i="2"/>
  <c r="A14" i="2"/>
  <c r="A15" i="2"/>
  <c r="A5" i="2"/>
  <c r="A6" i="5"/>
  <c r="A7" i="5"/>
  <c r="A8" i="5"/>
  <c r="A9" i="5"/>
  <c r="A10" i="5"/>
  <c r="A11" i="5"/>
  <c r="A12" i="5"/>
  <c r="A13" i="5"/>
  <c r="A14" i="5"/>
  <c r="A15" i="5"/>
  <c r="A5" i="5"/>
</calcChain>
</file>

<file path=xl/sharedStrings.xml><?xml version="1.0" encoding="utf-8"?>
<sst xmlns="http://schemas.openxmlformats.org/spreadsheetml/2006/main" count="179" uniqueCount="130">
  <si>
    <t>Volumi Biblioteca</t>
  </si>
  <si>
    <t>ID Libro</t>
  </si>
  <si>
    <t>Nome Libro</t>
  </si>
  <si>
    <t>Autore Libro</t>
  </si>
  <si>
    <t>Q.Pagine</t>
  </si>
  <si>
    <t>Tipologia</t>
  </si>
  <si>
    <t>Ubicazione</t>
  </si>
  <si>
    <t xml:space="preserve">la valle </t>
  </si>
  <si>
    <t>Il solitario</t>
  </si>
  <si>
    <t>I giudici</t>
  </si>
  <si>
    <t>Fisionomia 1</t>
  </si>
  <si>
    <t>Astrologia in vista</t>
  </si>
  <si>
    <t>Le rovine</t>
  </si>
  <si>
    <t>L'antica Grecia</t>
  </si>
  <si>
    <t>La Grande Guerra</t>
  </si>
  <si>
    <t>Pinocchio</t>
  </si>
  <si>
    <t>Attenti al vicino</t>
  </si>
  <si>
    <t>Anatomia umana</t>
  </si>
  <si>
    <t>A. Rossi</t>
  </si>
  <si>
    <t>F. Jackson</t>
  </si>
  <si>
    <t>E. Montale</t>
  </si>
  <si>
    <t>L. Ricochet</t>
  </si>
  <si>
    <t>E. Franklin</t>
  </si>
  <si>
    <t>E. Notaro</t>
  </si>
  <si>
    <t>M. Serra</t>
  </si>
  <si>
    <t>A. Cestra</t>
  </si>
  <si>
    <t>B. Deias</t>
  </si>
  <si>
    <t>J. K. Rowling</t>
  </si>
  <si>
    <t>H. Light</t>
  </si>
  <si>
    <t>Romanzo</t>
  </si>
  <si>
    <t>Thriller</t>
  </si>
  <si>
    <t>Scientifico</t>
  </si>
  <si>
    <t>Storico</t>
  </si>
  <si>
    <t>Horror</t>
  </si>
  <si>
    <t>2-3-5</t>
  </si>
  <si>
    <t>2-7-1</t>
  </si>
  <si>
    <t>1-3-9</t>
  </si>
  <si>
    <t>1-3-2</t>
  </si>
  <si>
    <t>1-1-1</t>
  </si>
  <si>
    <t>2-9-6</t>
  </si>
  <si>
    <t>1-3-3</t>
  </si>
  <si>
    <t>1-1-4</t>
  </si>
  <si>
    <t>Dipendenti Biblioteca</t>
  </si>
  <si>
    <t>ID Dipendente</t>
  </si>
  <si>
    <t>Nome</t>
  </si>
  <si>
    <t>Cognome</t>
  </si>
  <si>
    <t>Data di nascita</t>
  </si>
  <si>
    <t>Orario Lavoro</t>
  </si>
  <si>
    <t>Edoardo</t>
  </si>
  <si>
    <t>Arcesi</t>
  </si>
  <si>
    <t>Emanuele</t>
  </si>
  <si>
    <t>Notaro</t>
  </si>
  <si>
    <t>Melania</t>
  </si>
  <si>
    <t>Serra</t>
  </si>
  <si>
    <t>Beatrice</t>
  </si>
  <si>
    <t>Deias</t>
  </si>
  <si>
    <t>Alessandro</t>
  </si>
  <si>
    <t>Cestra</t>
  </si>
  <si>
    <t>Monica</t>
  </si>
  <si>
    <t>Bruzzo</t>
  </si>
  <si>
    <t>Luca</t>
  </si>
  <si>
    <t>Chicone</t>
  </si>
  <si>
    <t>Ida</t>
  </si>
  <si>
    <t>Tiziano</t>
  </si>
  <si>
    <t>Leone</t>
  </si>
  <si>
    <t>Alfonso</t>
  </si>
  <si>
    <t>Gioffrè</t>
  </si>
  <si>
    <t>Elisa</t>
  </si>
  <si>
    <t>Lo Cunsulo</t>
  </si>
  <si>
    <t>Full - Time</t>
  </si>
  <si>
    <t>Part - Time</t>
  </si>
  <si>
    <t>Clienti Biblioteca</t>
  </si>
  <si>
    <t>ID Cliente</t>
  </si>
  <si>
    <t>Tessera Numero</t>
  </si>
  <si>
    <t>Città</t>
  </si>
  <si>
    <t>Via</t>
  </si>
  <si>
    <t>N. Civico</t>
  </si>
  <si>
    <t>CAP</t>
  </si>
  <si>
    <t>632-6</t>
  </si>
  <si>
    <t>698-4</t>
  </si>
  <si>
    <t>699-6</t>
  </si>
  <si>
    <t>685-8</t>
  </si>
  <si>
    <t>611-3</t>
  </si>
  <si>
    <t>325-4</t>
  </si>
  <si>
    <t>630-3</t>
  </si>
  <si>
    <t>601-0</t>
  </si>
  <si>
    <t>602-9</t>
  </si>
  <si>
    <t>644-6</t>
  </si>
  <si>
    <t>698-3</t>
  </si>
  <si>
    <t>ROMA</t>
  </si>
  <si>
    <t>Pietro</t>
  </si>
  <si>
    <t>Flavio</t>
  </si>
  <si>
    <t>Daniela</t>
  </si>
  <si>
    <t>Urgu</t>
  </si>
  <si>
    <t>Timperi</t>
  </si>
  <si>
    <t>Caccaviello</t>
  </si>
  <si>
    <t>Moricone</t>
  </si>
  <si>
    <t>Frizzi</t>
  </si>
  <si>
    <t>Scampato</t>
  </si>
  <si>
    <t>Gnocchi</t>
  </si>
  <si>
    <t>Fulgida</t>
  </si>
  <si>
    <t>XX Settembre</t>
  </si>
  <si>
    <t>Chiabrera</t>
  </si>
  <si>
    <t>Caffaro</t>
  </si>
  <si>
    <t>Roma</t>
  </si>
  <si>
    <t>Giacobetti</t>
  </si>
  <si>
    <t>Torino</t>
  </si>
  <si>
    <t>Venezia</t>
  </si>
  <si>
    <t>Europa</t>
  </si>
  <si>
    <t>Firenze</t>
  </si>
  <si>
    <t>Laurentina</t>
  </si>
  <si>
    <t>Ribetta</t>
  </si>
  <si>
    <t>Storico Clienti</t>
  </si>
  <si>
    <t>00145</t>
  </si>
  <si>
    <t>00123</t>
  </si>
  <si>
    <t>00787</t>
  </si>
  <si>
    <t>00144</t>
  </si>
  <si>
    <t>00136</t>
  </si>
  <si>
    <t>00589</t>
  </si>
  <si>
    <t>00451</t>
  </si>
  <si>
    <t>00128</t>
  </si>
  <si>
    <t>00544</t>
  </si>
  <si>
    <t>Tessera</t>
  </si>
  <si>
    <t>Libro In prestito</t>
  </si>
  <si>
    <t>Numero Libri Prestati</t>
  </si>
  <si>
    <t>Data Prestito</t>
  </si>
  <si>
    <t>Scadenza (30gg)</t>
  </si>
  <si>
    <t>N. Libro Prestati</t>
  </si>
  <si>
    <t>Transazioni</t>
  </si>
  <si>
    <t>Come Posso creare una funzione che mi permetta di evitare di selezionale la data selezionata di questo libro che è ancora in prestito??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</si>
</sst>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98A9-6F95-4EC9-93DD-F49BE546541F}">
  <dimension ref="A1:L15"/>
  <sheetViews>
    <sheetView workbookViewId="0">
      <selection activeCell="B29" sqref="B29"/>
    </sheetView>
  </sheetViews>
  <sheetFormatPr defaultRowHeight="15" x14ac:dyDescent="0.25"/>
  <cols>
    <col min="1" max="1" width="8.5703125" bestFit="1" customWidth="1"/>
    <col min="2" max="2" width="16.85546875" bestFit="1" customWidth="1"/>
    <col min="3" max="3" width="13.5703125" bestFit="1" customWidth="1"/>
    <col min="4" max="4" width="9.7109375" bestFit="1" customWidth="1"/>
    <col min="5" max="5" width="10.28515625" bestFit="1" customWidth="1"/>
    <col min="6" max="6" width="11.5703125" bestFit="1" customWidth="1"/>
  </cols>
  <sheetData>
    <row r="1" spans="1:1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4" spans="1:12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12" x14ac:dyDescent="0.25">
      <c r="A5" s="2">
        <v>1</v>
      </c>
      <c r="B5" t="s">
        <v>7</v>
      </c>
      <c r="C5" t="s">
        <v>18</v>
      </c>
      <c r="D5" s="2">
        <v>450</v>
      </c>
      <c r="E5" t="s">
        <v>29</v>
      </c>
      <c r="F5" s="2" t="s">
        <v>34</v>
      </c>
    </row>
    <row r="6" spans="1:12" x14ac:dyDescent="0.25">
      <c r="A6" s="2">
        <v>2</v>
      </c>
      <c r="B6" t="s">
        <v>8</v>
      </c>
      <c r="C6" t="s">
        <v>19</v>
      </c>
      <c r="D6" s="2">
        <v>321</v>
      </c>
      <c r="E6" t="s">
        <v>30</v>
      </c>
      <c r="F6" s="2" t="s">
        <v>35</v>
      </c>
    </row>
    <row r="7" spans="1:12" x14ac:dyDescent="0.25">
      <c r="A7" s="2">
        <v>3</v>
      </c>
      <c r="B7" t="s">
        <v>9</v>
      </c>
      <c r="C7" t="s">
        <v>20</v>
      </c>
      <c r="D7" s="2">
        <v>102</v>
      </c>
      <c r="E7" t="s">
        <v>29</v>
      </c>
      <c r="F7" s="2" t="s">
        <v>34</v>
      </c>
    </row>
    <row r="8" spans="1:12" x14ac:dyDescent="0.25">
      <c r="A8" s="2">
        <v>4</v>
      </c>
      <c r="B8" t="s">
        <v>10</v>
      </c>
      <c r="C8" t="s">
        <v>21</v>
      </c>
      <c r="D8" s="2">
        <v>986</v>
      </c>
      <c r="E8" t="s">
        <v>31</v>
      </c>
      <c r="F8" s="2" t="s">
        <v>36</v>
      </c>
    </row>
    <row r="9" spans="1:12" x14ac:dyDescent="0.25">
      <c r="A9" s="2">
        <v>5</v>
      </c>
      <c r="B9" t="s">
        <v>11</v>
      </c>
      <c r="C9" t="s">
        <v>22</v>
      </c>
      <c r="D9" s="2">
        <v>745</v>
      </c>
      <c r="E9" t="s">
        <v>31</v>
      </c>
      <c r="F9" s="2" t="s">
        <v>37</v>
      </c>
    </row>
    <row r="10" spans="1:12" x14ac:dyDescent="0.25">
      <c r="A10" s="2">
        <v>6</v>
      </c>
      <c r="B10" t="s">
        <v>12</v>
      </c>
      <c r="C10" t="s">
        <v>23</v>
      </c>
      <c r="D10" s="2">
        <v>630</v>
      </c>
      <c r="E10" t="s">
        <v>30</v>
      </c>
      <c r="F10" s="2" t="s">
        <v>35</v>
      </c>
    </row>
    <row r="11" spans="1:12" x14ac:dyDescent="0.25">
      <c r="A11" s="2">
        <v>7</v>
      </c>
      <c r="B11" t="s">
        <v>13</v>
      </c>
      <c r="C11" t="s">
        <v>24</v>
      </c>
      <c r="D11" s="2">
        <v>963</v>
      </c>
      <c r="E11" t="s">
        <v>32</v>
      </c>
      <c r="F11" s="2" t="s">
        <v>38</v>
      </c>
    </row>
    <row r="12" spans="1:12" x14ac:dyDescent="0.25">
      <c r="A12" s="2">
        <v>8</v>
      </c>
      <c r="B12" t="s">
        <v>14</v>
      </c>
      <c r="C12" t="s">
        <v>25</v>
      </c>
      <c r="D12" s="2">
        <v>1003</v>
      </c>
      <c r="E12" t="s">
        <v>32</v>
      </c>
      <c r="F12" s="2" t="s">
        <v>41</v>
      </c>
    </row>
    <row r="13" spans="1:12" x14ac:dyDescent="0.25">
      <c r="A13" s="2">
        <v>9</v>
      </c>
      <c r="B13" t="s">
        <v>15</v>
      </c>
      <c r="C13" t="s">
        <v>26</v>
      </c>
      <c r="D13" s="2">
        <v>360</v>
      </c>
      <c r="E13" t="s">
        <v>29</v>
      </c>
      <c r="F13" s="2" t="s">
        <v>34</v>
      </c>
    </row>
    <row r="14" spans="1:12" x14ac:dyDescent="0.25">
      <c r="A14" s="2">
        <v>10</v>
      </c>
      <c r="B14" t="s">
        <v>16</v>
      </c>
      <c r="C14" t="s">
        <v>27</v>
      </c>
      <c r="D14" s="2">
        <v>504</v>
      </c>
      <c r="E14" t="s">
        <v>33</v>
      </c>
      <c r="F14" s="2" t="s">
        <v>39</v>
      </c>
    </row>
    <row r="15" spans="1:12" x14ac:dyDescent="0.25">
      <c r="A15" s="2">
        <v>11</v>
      </c>
      <c r="B15" t="s">
        <v>17</v>
      </c>
      <c r="C15" t="s">
        <v>28</v>
      </c>
      <c r="D15" s="2">
        <v>1254</v>
      </c>
      <c r="E15" t="s">
        <v>31</v>
      </c>
      <c r="F15" s="2" t="s">
        <v>40</v>
      </c>
    </row>
  </sheetData>
  <mergeCells count="1">
    <mergeCell ref="A1:L2"/>
  </mergeCells>
  <pageMargins left="0.7" right="0.7" top="0.75" bottom="0.75" header="0.3" footer="0.3"/>
  <pageSetup paperSize="9" orientation="portrait" r:id="rId1"/>
  <ignoredErrors>
    <ignoredError sqref="F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6D03-2811-4E09-94A5-251F4FF00DD1}">
  <dimension ref="A1:L15"/>
  <sheetViews>
    <sheetView workbookViewId="0">
      <selection activeCell="D24" sqref="D24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2" bestFit="1" customWidth="1"/>
    <col min="4" max="4" width="15.5703125" bestFit="1" customWidth="1"/>
    <col min="5" max="5" width="14.7109375" bestFit="1" customWidth="1"/>
  </cols>
  <sheetData>
    <row r="1" spans="1:12" x14ac:dyDescent="0.25">
      <c r="A1" s="5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4" spans="1:12" ht="15.75" x14ac:dyDescent="0.25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/>
    </row>
    <row r="5" spans="1:12" x14ac:dyDescent="0.25">
      <c r="A5" s="3">
        <v>101</v>
      </c>
      <c r="B5" t="s">
        <v>48</v>
      </c>
      <c r="C5" t="s">
        <v>49</v>
      </c>
      <c r="D5" s="4">
        <v>32176</v>
      </c>
      <c r="E5" t="s">
        <v>69</v>
      </c>
      <c r="F5" s="2"/>
    </row>
    <row r="6" spans="1:12" x14ac:dyDescent="0.25">
      <c r="A6" s="3">
        <v>102</v>
      </c>
      <c r="B6" t="s">
        <v>50</v>
      </c>
      <c r="C6" t="s">
        <v>51</v>
      </c>
      <c r="D6" s="4">
        <v>33208</v>
      </c>
      <c r="E6" t="s">
        <v>70</v>
      </c>
      <c r="F6" s="2"/>
    </row>
    <row r="7" spans="1:12" x14ac:dyDescent="0.25">
      <c r="A7" s="3">
        <v>103</v>
      </c>
      <c r="B7" t="s">
        <v>52</v>
      </c>
      <c r="C7" t="s">
        <v>53</v>
      </c>
      <c r="D7" s="4">
        <v>32120</v>
      </c>
      <c r="E7" t="s">
        <v>69</v>
      </c>
      <c r="F7" s="2"/>
    </row>
    <row r="8" spans="1:12" x14ac:dyDescent="0.25">
      <c r="A8" s="3">
        <v>104</v>
      </c>
      <c r="B8" t="s">
        <v>54</v>
      </c>
      <c r="C8" t="s">
        <v>55</v>
      </c>
      <c r="D8" s="4">
        <v>26463</v>
      </c>
      <c r="E8" t="s">
        <v>69</v>
      </c>
      <c r="F8" s="2"/>
    </row>
    <row r="9" spans="1:12" x14ac:dyDescent="0.25">
      <c r="A9" s="3">
        <v>105</v>
      </c>
      <c r="B9" t="s">
        <v>56</v>
      </c>
      <c r="C9" t="s">
        <v>57</v>
      </c>
      <c r="D9" s="4">
        <v>24938</v>
      </c>
      <c r="E9" t="s">
        <v>69</v>
      </c>
      <c r="F9" s="2"/>
    </row>
    <row r="10" spans="1:12" x14ac:dyDescent="0.25">
      <c r="A10" s="3">
        <v>106</v>
      </c>
      <c r="B10" t="s">
        <v>58</v>
      </c>
      <c r="C10" t="s">
        <v>59</v>
      </c>
      <c r="D10" s="4">
        <v>29356</v>
      </c>
      <c r="E10" t="s">
        <v>70</v>
      </c>
      <c r="F10" s="2"/>
    </row>
    <row r="11" spans="1:12" x14ac:dyDescent="0.25">
      <c r="A11" s="3">
        <v>107</v>
      </c>
      <c r="B11" t="s">
        <v>60</v>
      </c>
      <c r="C11" t="s">
        <v>61</v>
      </c>
      <c r="D11" s="4">
        <v>34521</v>
      </c>
      <c r="E11" t="s">
        <v>70</v>
      </c>
      <c r="F11" s="2"/>
    </row>
    <row r="12" spans="1:12" x14ac:dyDescent="0.25">
      <c r="A12" s="3">
        <v>108</v>
      </c>
      <c r="B12" t="s">
        <v>62</v>
      </c>
      <c r="C12" t="s">
        <v>51</v>
      </c>
      <c r="D12" s="4">
        <v>28074</v>
      </c>
      <c r="E12" t="s">
        <v>70</v>
      </c>
      <c r="F12" s="2"/>
    </row>
    <row r="13" spans="1:12" x14ac:dyDescent="0.25">
      <c r="A13" s="3">
        <v>109</v>
      </c>
      <c r="B13" t="s">
        <v>63</v>
      </c>
      <c r="C13" t="s">
        <v>64</v>
      </c>
      <c r="D13" s="4">
        <v>28205</v>
      </c>
      <c r="E13" t="s">
        <v>70</v>
      </c>
      <c r="F13" s="2"/>
    </row>
    <row r="14" spans="1:12" x14ac:dyDescent="0.25">
      <c r="A14" s="3">
        <v>110</v>
      </c>
      <c r="B14" t="s">
        <v>65</v>
      </c>
      <c r="C14" t="s">
        <v>66</v>
      </c>
      <c r="D14" s="4">
        <v>33398</v>
      </c>
      <c r="E14" t="s">
        <v>69</v>
      </c>
      <c r="F14" s="2"/>
    </row>
    <row r="15" spans="1:12" x14ac:dyDescent="0.25">
      <c r="A15" s="3">
        <v>111</v>
      </c>
      <c r="B15" t="s">
        <v>67</v>
      </c>
      <c r="C15" t="s">
        <v>68</v>
      </c>
      <c r="D15" s="4">
        <v>37624</v>
      </c>
      <c r="E15" t="s">
        <v>70</v>
      </c>
      <c r="F15" s="2"/>
    </row>
  </sheetData>
  <mergeCells count="1">
    <mergeCell ref="A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2F2F-F48A-4296-9390-269D875F37ED}">
  <dimension ref="A1:L15"/>
  <sheetViews>
    <sheetView workbookViewId="0">
      <selection activeCell="A13" sqref="A13:XFD13"/>
    </sheetView>
  </sheetViews>
  <sheetFormatPr defaultRowHeight="15" x14ac:dyDescent="0.25"/>
  <cols>
    <col min="1" max="1" width="15.140625" bestFit="1" customWidth="1"/>
    <col min="2" max="2" width="10.85546875" bestFit="1" customWidth="1"/>
    <col min="3" max="3" width="10.5703125" bestFit="1" customWidth="1"/>
    <col min="4" max="4" width="15.5703125" bestFit="1" customWidth="1"/>
    <col min="5" max="5" width="16.85546875" bestFit="1" customWidth="1"/>
    <col min="7" max="7" width="13.28515625" bestFit="1" customWidth="1"/>
    <col min="8" max="8" width="9.42578125" bestFit="1" customWidth="1"/>
  </cols>
  <sheetData>
    <row r="1" spans="1:12" x14ac:dyDescent="0.25">
      <c r="A1" s="5" t="s">
        <v>71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4" spans="1:12" ht="15.75" x14ac:dyDescent="0.25">
      <c r="A4" s="1" t="s">
        <v>72</v>
      </c>
      <c r="B4" s="1" t="s">
        <v>44</v>
      </c>
      <c r="C4" s="1" t="s">
        <v>45</v>
      </c>
      <c r="D4" s="1" t="s">
        <v>46</v>
      </c>
      <c r="E4" s="1" t="s">
        <v>73</v>
      </c>
      <c r="F4" s="1" t="s">
        <v>74</v>
      </c>
      <c r="G4" s="1" t="s">
        <v>75</v>
      </c>
      <c r="H4" s="1" t="s">
        <v>76</v>
      </c>
      <c r="I4" s="1" t="s">
        <v>77</v>
      </c>
    </row>
    <row r="5" spans="1:12" x14ac:dyDescent="0.25">
      <c r="A5" s="3">
        <v>200</v>
      </c>
      <c r="B5" t="s">
        <v>90</v>
      </c>
      <c r="C5" t="s">
        <v>49</v>
      </c>
      <c r="D5" s="4">
        <v>32176</v>
      </c>
      <c r="E5" t="s">
        <v>78</v>
      </c>
      <c r="F5" s="2" t="s">
        <v>89</v>
      </c>
      <c r="G5" t="s">
        <v>101</v>
      </c>
      <c r="H5">
        <v>32</v>
      </c>
      <c r="I5" s="2" t="s">
        <v>113</v>
      </c>
    </row>
    <row r="6" spans="1:12" x14ac:dyDescent="0.25">
      <c r="A6" s="3">
        <v>201</v>
      </c>
      <c r="B6" t="s">
        <v>91</v>
      </c>
      <c r="C6" t="s">
        <v>51</v>
      </c>
      <c r="D6" s="4">
        <v>33208</v>
      </c>
      <c r="E6" t="s">
        <v>79</v>
      </c>
      <c r="F6" s="2" t="s">
        <v>89</v>
      </c>
      <c r="G6" t="s">
        <v>102</v>
      </c>
      <c r="H6">
        <v>1</v>
      </c>
      <c r="I6" s="2" t="s">
        <v>121</v>
      </c>
    </row>
    <row r="7" spans="1:12" x14ac:dyDescent="0.25">
      <c r="A7" s="3">
        <v>202</v>
      </c>
      <c r="B7" t="s">
        <v>92</v>
      </c>
      <c r="C7" t="s">
        <v>53</v>
      </c>
      <c r="D7" s="4">
        <v>32120</v>
      </c>
      <c r="E7" t="s">
        <v>80</v>
      </c>
      <c r="F7" s="2" t="s">
        <v>89</v>
      </c>
      <c r="G7" t="s">
        <v>103</v>
      </c>
      <c r="H7">
        <v>96</v>
      </c>
      <c r="I7" s="2" t="s">
        <v>114</v>
      </c>
    </row>
    <row r="8" spans="1:12" x14ac:dyDescent="0.25">
      <c r="A8" s="3">
        <v>203</v>
      </c>
      <c r="B8" t="s">
        <v>54</v>
      </c>
      <c r="C8" t="s">
        <v>93</v>
      </c>
      <c r="D8" s="4">
        <v>26463</v>
      </c>
      <c r="E8" t="s">
        <v>82</v>
      </c>
      <c r="F8" s="2" t="s">
        <v>89</v>
      </c>
      <c r="G8" t="s">
        <v>104</v>
      </c>
      <c r="H8">
        <v>33</v>
      </c>
      <c r="I8" s="2" t="s">
        <v>115</v>
      </c>
    </row>
    <row r="9" spans="1:12" x14ac:dyDescent="0.25">
      <c r="A9" s="3">
        <v>204</v>
      </c>
      <c r="B9" t="s">
        <v>56</v>
      </c>
      <c r="C9" t="s">
        <v>94</v>
      </c>
      <c r="D9" s="4">
        <v>24938</v>
      </c>
      <c r="E9" t="s">
        <v>81</v>
      </c>
      <c r="F9" s="2" t="s">
        <v>89</v>
      </c>
      <c r="G9" t="s">
        <v>105</v>
      </c>
      <c r="H9">
        <v>12</v>
      </c>
      <c r="I9" s="2" t="s">
        <v>116</v>
      </c>
    </row>
    <row r="10" spans="1:12" x14ac:dyDescent="0.25">
      <c r="A10" s="3">
        <v>205</v>
      </c>
      <c r="B10" t="s">
        <v>58</v>
      </c>
      <c r="C10" t="s">
        <v>95</v>
      </c>
      <c r="D10" s="4">
        <v>29356</v>
      </c>
      <c r="E10" t="s">
        <v>83</v>
      </c>
      <c r="F10" s="2" t="s">
        <v>89</v>
      </c>
      <c r="G10" t="s">
        <v>106</v>
      </c>
      <c r="H10">
        <v>501</v>
      </c>
      <c r="I10" s="2" t="s">
        <v>117</v>
      </c>
    </row>
    <row r="11" spans="1:12" x14ac:dyDescent="0.25">
      <c r="A11" s="3">
        <v>206</v>
      </c>
      <c r="B11" t="s">
        <v>60</v>
      </c>
      <c r="C11" t="s">
        <v>96</v>
      </c>
      <c r="D11" s="4">
        <v>34521</v>
      </c>
      <c r="E11" t="s">
        <v>84</v>
      </c>
      <c r="F11" s="2" t="s">
        <v>89</v>
      </c>
      <c r="G11" t="s">
        <v>107</v>
      </c>
      <c r="H11">
        <v>105</v>
      </c>
      <c r="I11" s="2" t="s">
        <v>118</v>
      </c>
    </row>
    <row r="12" spans="1:12" x14ac:dyDescent="0.25">
      <c r="A12" s="3">
        <v>207</v>
      </c>
      <c r="B12" t="s">
        <v>62</v>
      </c>
      <c r="C12" t="s">
        <v>97</v>
      </c>
      <c r="D12" s="4">
        <v>28074</v>
      </c>
      <c r="E12" t="s">
        <v>85</v>
      </c>
      <c r="F12" s="2" t="s">
        <v>89</v>
      </c>
      <c r="G12" t="s">
        <v>108</v>
      </c>
      <c r="H12">
        <v>74</v>
      </c>
      <c r="I12" s="2" t="s">
        <v>119</v>
      </c>
    </row>
    <row r="13" spans="1:12" x14ac:dyDescent="0.25">
      <c r="A13" s="3">
        <v>208</v>
      </c>
      <c r="B13" t="s">
        <v>63</v>
      </c>
      <c r="C13" t="s">
        <v>98</v>
      </c>
      <c r="D13" s="4">
        <v>28205</v>
      </c>
      <c r="E13" t="s">
        <v>86</v>
      </c>
      <c r="F13" s="2" t="s">
        <v>89</v>
      </c>
      <c r="G13" t="s">
        <v>109</v>
      </c>
      <c r="H13">
        <v>60</v>
      </c>
      <c r="I13" s="2" t="s">
        <v>120</v>
      </c>
    </row>
    <row r="14" spans="1:12" x14ac:dyDescent="0.25">
      <c r="A14" s="3">
        <v>209</v>
      </c>
      <c r="B14" t="s">
        <v>65</v>
      </c>
      <c r="C14" t="s">
        <v>99</v>
      </c>
      <c r="D14" s="4">
        <v>33398</v>
      </c>
      <c r="E14" t="s">
        <v>87</v>
      </c>
      <c r="F14" s="2" t="s">
        <v>89</v>
      </c>
      <c r="G14" t="s">
        <v>110</v>
      </c>
      <c r="H14">
        <v>2</v>
      </c>
      <c r="I14" s="2" t="s">
        <v>114</v>
      </c>
    </row>
    <row r="15" spans="1:12" x14ac:dyDescent="0.25">
      <c r="A15" s="3">
        <v>210</v>
      </c>
      <c r="B15" t="s">
        <v>67</v>
      </c>
      <c r="C15" t="s">
        <v>100</v>
      </c>
      <c r="D15" s="4">
        <v>37624</v>
      </c>
      <c r="E15" t="s">
        <v>88</v>
      </c>
      <c r="F15" s="2" t="s">
        <v>89</v>
      </c>
      <c r="G15" t="s">
        <v>111</v>
      </c>
      <c r="H15">
        <v>37</v>
      </c>
      <c r="I15" s="2" t="s">
        <v>113</v>
      </c>
    </row>
  </sheetData>
  <mergeCells count="1">
    <mergeCell ref="A1:L2"/>
  </mergeCells>
  <pageMargins left="0.7" right="0.7" top="0.75" bottom="0.75" header="0.3" footer="0.3"/>
  <ignoredErrors>
    <ignoredError sqref="I5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39C3-5929-493E-B0AC-2D5B8AD0D85F}">
  <dimension ref="A1:M17"/>
  <sheetViews>
    <sheetView tabSelected="1" workbookViewId="0">
      <selection activeCell="M20" sqref="M20"/>
    </sheetView>
  </sheetViews>
  <sheetFormatPr defaultRowHeight="15" x14ac:dyDescent="0.25"/>
  <cols>
    <col min="1" max="1" width="15.140625" bestFit="1" customWidth="1"/>
    <col min="2" max="3" width="10.85546875" bestFit="1" customWidth="1"/>
    <col min="4" max="4" width="15.5703125" bestFit="1" customWidth="1"/>
    <col min="5" max="5" width="16.85546875" bestFit="1" customWidth="1"/>
    <col min="6" max="6" width="17" bestFit="1" customWidth="1"/>
    <col min="7" max="7" width="13.28515625" bestFit="1" customWidth="1"/>
    <col min="8" max="8" width="9.42578125" bestFit="1" customWidth="1"/>
    <col min="13" max="13" width="15.85546875" bestFit="1" customWidth="1"/>
  </cols>
  <sheetData>
    <row r="1" spans="1:13" x14ac:dyDescent="0.25">
      <c r="A1" s="5" t="s">
        <v>128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25">
      <c r="M3" s="11">
        <f ca="1">NOW()</f>
        <v>45098.801779166664</v>
      </c>
    </row>
    <row r="4" spans="1:13" ht="15.75" x14ac:dyDescent="0.25">
      <c r="A4" s="1" t="s">
        <v>43</v>
      </c>
      <c r="B4" s="1" t="s">
        <v>1</v>
      </c>
      <c r="C4" s="1" t="s">
        <v>72</v>
      </c>
      <c r="D4" s="1" t="s">
        <v>125</v>
      </c>
      <c r="E4" s="1" t="s">
        <v>126</v>
      </c>
      <c r="F4" s="1" t="s">
        <v>127</v>
      </c>
      <c r="G4" s="1"/>
      <c r="H4" s="1"/>
      <c r="I4" s="1"/>
    </row>
    <row r="5" spans="1:13" x14ac:dyDescent="0.25">
      <c r="A5" s="3">
        <f>Dipendente!A5</f>
        <v>101</v>
      </c>
      <c r="B5" s="9">
        <f>Libri!A10</f>
        <v>6</v>
      </c>
      <c r="C5" s="8">
        <v>208</v>
      </c>
      <c r="D5" s="4">
        <v>45098</v>
      </c>
      <c r="E5" s="6">
        <f>D5+30</f>
        <v>45128</v>
      </c>
      <c r="F5" s="7">
        <v>1</v>
      </c>
      <c r="I5" s="2"/>
    </row>
    <row r="6" spans="1:13" x14ac:dyDescent="0.25">
      <c r="A6" s="3">
        <f>Dipendente!A6</f>
        <v>102</v>
      </c>
      <c r="B6" s="10">
        <v>11</v>
      </c>
      <c r="C6" s="8">
        <v>206</v>
      </c>
      <c r="D6" s="4">
        <v>45028</v>
      </c>
      <c r="E6" s="6">
        <f t="shared" ref="E6:E15" si="0">D6+30</f>
        <v>45058</v>
      </c>
      <c r="F6" s="7">
        <v>1</v>
      </c>
      <c r="I6" s="2"/>
    </row>
    <row r="7" spans="1:13" x14ac:dyDescent="0.25">
      <c r="A7" s="3">
        <f>Dipendente!A7</f>
        <v>103</v>
      </c>
      <c r="B7" s="10">
        <v>4</v>
      </c>
      <c r="C7" s="8">
        <v>208</v>
      </c>
      <c r="D7" s="4">
        <v>44970</v>
      </c>
      <c r="E7" s="6">
        <f t="shared" si="0"/>
        <v>45000</v>
      </c>
      <c r="F7" s="7">
        <v>1</v>
      </c>
      <c r="I7" s="2"/>
    </row>
    <row r="8" spans="1:13" x14ac:dyDescent="0.25">
      <c r="A8" s="3">
        <f>Dipendente!A8</f>
        <v>104</v>
      </c>
      <c r="B8" s="10">
        <v>6</v>
      </c>
      <c r="C8" s="8">
        <v>200</v>
      </c>
      <c r="D8" s="4">
        <v>45122</v>
      </c>
      <c r="E8" s="6">
        <f t="shared" si="0"/>
        <v>45152</v>
      </c>
      <c r="F8" s="7"/>
      <c r="G8" s="12" t="s">
        <v>129</v>
      </c>
      <c r="I8" s="2"/>
    </row>
    <row r="9" spans="1:13" x14ac:dyDescent="0.25">
      <c r="A9" s="3">
        <f>Dipendente!A9</f>
        <v>105</v>
      </c>
      <c r="B9" s="10"/>
      <c r="C9" s="8"/>
      <c r="D9" s="4"/>
      <c r="E9" s="6">
        <f t="shared" si="0"/>
        <v>30</v>
      </c>
      <c r="F9" s="7"/>
      <c r="I9" s="2"/>
    </row>
    <row r="10" spans="1:13" x14ac:dyDescent="0.25">
      <c r="A10" s="3">
        <f>Dipendente!A10</f>
        <v>106</v>
      </c>
      <c r="B10" s="10"/>
      <c r="C10" s="8"/>
      <c r="D10" s="4"/>
      <c r="E10" s="6">
        <f t="shared" si="0"/>
        <v>30</v>
      </c>
      <c r="F10" s="7"/>
      <c r="I10" s="2"/>
    </row>
    <row r="11" spans="1:13" x14ac:dyDescent="0.25">
      <c r="A11" s="3">
        <f>Dipendente!A11</f>
        <v>107</v>
      </c>
      <c r="B11" s="10"/>
      <c r="C11" s="8"/>
      <c r="D11" s="4"/>
      <c r="E11" s="6">
        <f t="shared" si="0"/>
        <v>30</v>
      </c>
      <c r="F11" s="7"/>
      <c r="I11" s="2"/>
    </row>
    <row r="12" spans="1:13" x14ac:dyDescent="0.25">
      <c r="A12" s="3">
        <f>Dipendente!A12</f>
        <v>108</v>
      </c>
      <c r="B12" s="10"/>
      <c r="C12" s="8"/>
      <c r="D12" s="4"/>
      <c r="E12" s="6">
        <f t="shared" si="0"/>
        <v>30</v>
      </c>
      <c r="F12" s="7"/>
      <c r="I12" s="2"/>
    </row>
    <row r="13" spans="1:13" x14ac:dyDescent="0.25">
      <c r="A13" s="3">
        <f>Dipendente!A13</f>
        <v>109</v>
      </c>
      <c r="B13" s="10"/>
      <c r="C13" s="8"/>
      <c r="D13" s="4"/>
      <c r="E13" s="6">
        <f t="shared" si="0"/>
        <v>30</v>
      </c>
      <c r="F13" s="7"/>
      <c r="I13" s="2"/>
    </row>
    <row r="14" spans="1:13" x14ac:dyDescent="0.25">
      <c r="A14" s="3">
        <f>Dipendente!A14</f>
        <v>110</v>
      </c>
      <c r="B14" s="10"/>
      <c r="C14" s="8"/>
      <c r="D14" s="4"/>
      <c r="E14" s="6">
        <f t="shared" si="0"/>
        <v>30</v>
      </c>
      <c r="F14" s="7"/>
      <c r="I14" s="2"/>
    </row>
    <row r="15" spans="1:13" x14ac:dyDescent="0.25">
      <c r="A15" s="3">
        <f>Dipendente!A15</f>
        <v>111</v>
      </c>
      <c r="B15" s="10"/>
      <c r="C15" s="8"/>
      <c r="D15" s="4"/>
      <c r="E15" s="6">
        <f t="shared" si="0"/>
        <v>30</v>
      </c>
      <c r="F15" s="7"/>
      <c r="I15" s="2"/>
    </row>
    <row r="16" spans="1:13" x14ac:dyDescent="0.25">
      <c r="A16" s="3"/>
    </row>
    <row r="17" spans="1:1" x14ac:dyDescent="0.25">
      <c r="A17" s="3"/>
    </row>
  </sheetData>
  <mergeCells count="1">
    <mergeCell ref="A1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3CE1-4F50-431C-98D5-F56808151DFA}">
  <dimension ref="A1:L18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2" max="2" width="16.85546875" bestFit="1" customWidth="1"/>
    <col min="3" max="3" width="22.42578125" bestFit="1" customWidth="1"/>
    <col min="4" max="4" width="18.42578125" bestFit="1" customWidth="1"/>
    <col min="5" max="5" width="22.42578125" bestFit="1" customWidth="1"/>
    <col min="6" max="6" width="11.42578125" bestFit="1" customWidth="1"/>
    <col min="7" max="7" width="13.28515625" bestFit="1" customWidth="1"/>
    <col min="8" max="8" width="9.42578125" bestFit="1" customWidth="1"/>
  </cols>
  <sheetData>
    <row r="1" spans="1:12" x14ac:dyDescent="0.25">
      <c r="A1" s="5" t="s">
        <v>112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4" spans="1:12" ht="15.75" x14ac:dyDescent="0.25">
      <c r="A4" s="1" t="s">
        <v>122</v>
      </c>
      <c r="B4" s="1" t="s">
        <v>123</v>
      </c>
      <c r="C4" s="1" t="s">
        <v>124</v>
      </c>
      <c r="D4" s="1" t="s">
        <v>72</v>
      </c>
      <c r="G4" s="1"/>
      <c r="H4" s="1"/>
      <c r="I4" s="1"/>
    </row>
    <row r="5" spans="1:12" x14ac:dyDescent="0.25">
      <c r="A5" s="3" t="str">
        <f>Cliente!E5</f>
        <v>632-6</v>
      </c>
      <c r="C5" s="8">
        <f>SUMIFS(Gestionale!F5:F15,Gestionale!C5:C15,200)</f>
        <v>0</v>
      </c>
      <c r="D5" s="3">
        <f>Cliente!A5</f>
        <v>200</v>
      </c>
    </row>
    <row r="6" spans="1:12" x14ac:dyDescent="0.25">
      <c r="A6" s="3" t="str">
        <f>Cliente!E6</f>
        <v>698-4</v>
      </c>
      <c r="C6" s="8">
        <f>SUMIFS(Gestionale!F5:F15,Gestionale!C5:C15,201)</f>
        <v>0</v>
      </c>
      <c r="D6" s="3">
        <f>Cliente!A6</f>
        <v>201</v>
      </c>
    </row>
    <row r="7" spans="1:12" x14ac:dyDescent="0.25">
      <c r="A7" s="3" t="str">
        <f>Cliente!E7</f>
        <v>699-6</v>
      </c>
      <c r="C7" s="8">
        <f>SUMIFS(Gestionale!F5:F15,Gestionale!C5:C15,202)</f>
        <v>0</v>
      </c>
      <c r="D7" s="3">
        <f>Cliente!A7</f>
        <v>202</v>
      </c>
    </row>
    <row r="8" spans="1:12" x14ac:dyDescent="0.25">
      <c r="A8" s="3" t="str">
        <f>Cliente!E8</f>
        <v>611-3</v>
      </c>
      <c r="C8" s="8">
        <f>SUMIFS(Gestionale!F5:F15,Gestionale!C5:C15,203)</f>
        <v>0</v>
      </c>
      <c r="D8" s="3">
        <f>Cliente!A8</f>
        <v>203</v>
      </c>
    </row>
    <row r="9" spans="1:12" x14ac:dyDescent="0.25">
      <c r="A9" s="3" t="str">
        <f>Cliente!E9</f>
        <v>685-8</v>
      </c>
      <c r="C9" s="8">
        <f>SUMIFS(Gestionale!F5:F15,Gestionale!C5:C15,204)</f>
        <v>0</v>
      </c>
      <c r="D9" s="3">
        <f>Cliente!A9</f>
        <v>204</v>
      </c>
    </row>
    <row r="10" spans="1:12" x14ac:dyDescent="0.25">
      <c r="A10" s="3" t="str">
        <f>Cliente!E10</f>
        <v>325-4</v>
      </c>
      <c r="C10" s="8">
        <f>SUMIFS(Gestionale!F5:F15,Gestionale!C5:C15,205)</f>
        <v>0</v>
      </c>
      <c r="D10" s="3">
        <f>Cliente!A10</f>
        <v>205</v>
      </c>
    </row>
    <row r="11" spans="1:12" x14ac:dyDescent="0.25">
      <c r="A11" s="3" t="str">
        <f>Cliente!E11</f>
        <v>630-3</v>
      </c>
      <c r="C11">
        <f>SUMIFS(Gestionale!F5:F15,Gestionale!C5:C15,206)</f>
        <v>1</v>
      </c>
      <c r="D11" s="3">
        <f>Cliente!A11</f>
        <v>206</v>
      </c>
    </row>
    <row r="12" spans="1:12" x14ac:dyDescent="0.25">
      <c r="A12" s="3" t="str">
        <f>Cliente!E12</f>
        <v>601-0</v>
      </c>
      <c r="C12" s="8">
        <f>SUMIFS(Gestionale!F5:F15,Gestionale!C5:C15,207)</f>
        <v>0</v>
      </c>
      <c r="D12" s="3">
        <f>Cliente!A12</f>
        <v>207</v>
      </c>
    </row>
    <row r="13" spans="1:12" x14ac:dyDescent="0.25">
      <c r="A13" s="3" t="str">
        <f>Cliente!E13</f>
        <v>602-9</v>
      </c>
      <c r="C13" s="8">
        <f>SUMIFS(Gestionale!F5:F15,Gestionale!C5:C15,208)</f>
        <v>2</v>
      </c>
      <c r="D13" s="3">
        <f>Cliente!A13</f>
        <v>208</v>
      </c>
    </row>
    <row r="14" spans="1:12" x14ac:dyDescent="0.25">
      <c r="A14" s="3" t="str">
        <f>Cliente!E14</f>
        <v>644-6</v>
      </c>
      <c r="C14" s="8">
        <f>SUMIFS(Gestionale!F5:F15,Gestionale!C5:C15,209)</f>
        <v>0</v>
      </c>
      <c r="D14" s="3">
        <f>Cliente!A14</f>
        <v>209</v>
      </c>
    </row>
    <row r="15" spans="1:12" x14ac:dyDescent="0.25">
      <c r="A15" s="3" t="str">
        <f>Cliente!E15</f>
        <v>698-3</v>
      </c>
      <c r="C15" s="8">
        <f>SUMIFS(Gestionale!F5:F15,Gestionale!C5:C15,210)</f>
        <v>0</v>
      </c>
      <c r="D15" s="3">
        <f>Cliente!A15</f>
        <v>210</v>
      </c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Libri</vt:lpstr>
      <vt:lpstr>Dipendente</vt:lpstr>
      <vt:lpstr>Cliente</vt:lpstr>
      <vt:lpstr>Gestionale</vt:lpstr>
      <vt:lpstr>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</cp:lastModifiedBy>
  <dcterms:created xsi:type="dcterms:W3CDTF">2023-06-18T17:22:28Z</dcterms:created>
  <dcterms:modified xsi:type="dcterms:W3CDTF">2023-06-21T17:14:42Z</dcterms:modified>
</cp:coreProperties>
</file>