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anuele\OneDrive\Desktop\Epicode Exercise\"/>
    </mc:Choice>
  </mc:AlternateContent>
  <xr:revisionPtr revIDLastSave="0" documentId="13_ncr:1_{947805FC-6A51-411E-9E2B-397D02DEE5AF}" xr6:coauthVersionLast="47" xr6:coauthVersionMax="47" xr10:uidLastSave="{00000000-0000-0000-0000-000000000000}"/>
  <bookViews>
    <workbookView xWindow="-120" yWindow="-120" windowWidth="29040" windowHeight="15720" firstSheet="2" activeTab="7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CONTA_SE!$A$1:$D$80</definedName>
    <definedName name="_xlnm._FilterDatabase" localSheetId="6" hidden="1">Somma_SE!$A$3:$E$26</definedName>
    <definedName name="ACCES">Assoluti_Iva!$A$196:$C$230</definedName>
    <definedName name="_xlnm.Print_Area" localSheetId="0">Assoluti_Iva!$A$4:$A$340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3" l="1"/>
  <c r="I10" i="33"/>
  <c r="I11" i="33"/>
  <c r="I12" i="33"/>
  <c r="I13" i="33"/>
  <c r="I16" i="33"/>
  <c r="I25" i="33"/>
  <c r="I26" i="33"/>
  <c r="I27" i="33"/>
  <c r="I28" i="33"/>
  <c r="I29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7" i="33"/>
  <c r="F4" i="33"/>
  <c r="H7" i="33" s="1"/>
  <c r="H6" i="9"/>
  <c r="H7" i="9"/>
  <c r="H8" i="9"/>
  <c r="H9" i="9"/>
  <c r="H10" i="9"/>
  <c r="H5" i="9"/>
  <c r="I14" i="8"/>
  <c r="I9" i="8"/>
  <c r="I10" i="8"/>
  <c r="I11" i="8"/>
  <c r="I12" i="8"/>
  <c r="I13" i="8"/>
  <c r="I8" i="8"/>
  <c r="K3" i="8"/>
  <c r="K4" i="8"/>
  <c r="K5" i="8"/>
  <c r="K6" i="8"/>
  <c r="J4" i="8"/>
  <c r="J5" i="8"/>
  <c r="J6" i="8"/>
  <c r="J3" i="8"/>
  <c r="I3" i="8"/>
  <c r="I6" i="8"/>
  <c r="I5" i="8"/>
  <c r="I4" i="8"/>
  <c r="D4" i="12"/>
  <c r="D5" i="12"/>
  <c r="D6" i="12"/>
  <c r="D7" i="12"/>
  <c r="D8" i="12"/>
  <c r="D9" i="12"/>
  <c r="D10" i="12"/>
  <c r="H4" i="11"/>
  <c r="D16" i="11"/>
  <c r="I9" i="33" l="1"/>
  <c r="I24" i="33"/>
  <c r="I23" i="33"/>
  <c r="I22" i="33"/>
  <c r="I21" i="33"/>
  <c r="I20" i="33"/>
  <c r="I15" i="33"/>
  <c r="I19" i="33"/>
  <c r="I18" i="33"/>
  <c r="I17" i="33"/>
  <c r="I14" i="33"/>
  <c r="I7" i="33"/>
  <c r="H23" i="33"/>
  <c r="H21" i="33"/>
  <c r="H19" i="33"/>
  <c r="H17" i="33"/>
  <c r="H16" i="33"/>
  <c r="H22" i="33"/>
  <c r="H20" i="33"/>
  <c r="H18" i="33"/>
  <c r="H15" i="33"/>
  <c r="H11" i="33"/>
  <c r="H12" i="33"/>
  <c r="H9" i="33"/>
  <c r="H26" i="33"/>
  <c r="H8" i="33"/>
  <c r="H28" i="33"/>
  <c r="H10" i="33"/>
  <c r="H27" i="33"/>
  <c r="H25" i="33"/>
  <c r="H24" i="33"/>
  <c r="H14" i="33"/>
  <c r="H29" i="33"/>
  <c r="H13" i="33"/>
</calcChain>
</file>

<file path=xl/sharedStrings.xml><?xml version="1.0" encoding="utf-8"?>
<sst xmlns="http://schemas.openxmlformats.org/spreadsheetml/2006/main" count="1018" uniqueCount="666">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</sst>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5" fillId="0" borderId="5" xfId="6" applyFill="1" applyAlignment="1">
      <alignment horizontal="center"/>
    </xf>
    <xf numFmtId="165" fontId="5" fillId="0" borderId="5" xfId="6" applyNumberFormat="1" applyFill="1" applyAlignment="1">
      <alignment horizontal="center"/>
    </xf>
    <xf numFmtId="164" fontId="5" fillId="0" borderId="5" xfId="6" applyNumberFormat="1" applyFill="1" applyAlignment="1">
      <alignment horizontal="center"/>
    </xf>
    <xf numFmtId="168" fontId="2" fillId="0" borderId="0" xfId="4" applyNumberFormat="1"/>
    <xf numFmtId="0" fontId="5" fillId="0" borderId="5" xfId="6"/>
    <xf numFmtId="168" fontId="5" fillId="0" borderId="5" xfId="6" applyNumberFormat="1"/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5" xfId="8" applyFont="1" applyFill="1" applyBorder="1"/>
    <xf numFmtId="9" fontId="7" fillId="5" borderId="16" xfId="8" applyNumberFormat="1" applyFont="1" applyFill="1" applyBorder="1"/>
    <xf numFmtId="171" fontId="2" fillId="0" borderId="0" xfId="12" applyFill="1"/>
    <xf numFmtId="14" fontId="0" fillId="0" borderId="18" xfId="0" applyNumberFormat="1" applyBorder="1"/>
    <xf numFmtId="14" fontId="0" fillId="0" borderId="19" xfId="0" applyNumberFormat="1" applyBorder="1"/>
    <xf numFmtId="0" fontId="2" fillId="0" borderId="18" xfId="0" applyFont="1" applyBorder="1"/>
    <xf numFmtId="0" fontId="2" fillId="0" borderId="19" xfId="0" applyFont="1" applyBorder="1"/>
    <xf numFmtId="0" fontId="2" fillId="3" borderId="0" xfId="8" applyFill="1" applyAlignment="1">
      <alignment horizontal="right"/>
    </xf>
    <xf numFmtId="169" fontId="0" fillId="0" borderId="0" xfId="0" applyNumberFormat="1"/>
    <xf numFmtId="0" fontId="2" fillId="0" borderId="20" xfId="0" applyFont="1" applyBorder="1"/>
    <xf numFmtId="0" fontId="2" fillId="3" borderId="24" xfId="0" applyFont="1" applyFill="1" applyBorder="1"/>
    <xf numFmtId="0" fontId="0" fillId="0" borderId="25" xfId="0" applyBorder="1"/>
    <xf numFmtId="0" fontId="0" fillId="0" borderId="26" xfId="0" applyBorder="1"/>
    <xf numFmtId="0" fontId="2" fillId="3" borderId="17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168" fontId="3" fillId="0" borderId="12" xfId="4" applyNumberFormat="1" applyFont="1" applyBorder="1"/>
    <xf numFmtId="168" fontId="3" fillId="0" borderId="13" xfId="4" applyNumberFormat="1" applyFont="1" applyBorder="1"/>
    <xf numFmtId="168" fontId="3" fillId="0" borderId="14" xfId="4" applyNumberFormat="1" applyFont="1" applyBorder="1"/>
    <xf numFmtId="0" fontId="10" fillId="0" borderId="12" xfId="0" applyFont="1" applyBorder="1"/>
    <xf numFmtId="0" fontId="10" fillId="0" borderId="13" xfId="0" applyFont="1" applyBorder="1"/>
    <xf numFmtId="0" fontId="10" fillId="0" borderId="14" xfId="0" applyFont="1" applyBorder="1"/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2" fillId="0" borderId="0" xfId="0" applyFont="1"/>
    <xf numFmtId="16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  <xf numFmtId="168" fontId="5" fillId="0" borderId="5" xfId="6" applyNumberFormat="1" applyAlignment="1">
      <alignment wrapText="1"/>
    </xf>
    <xf numFmtId="168" fontId="5" fillId="0" borderId="5" xfId="6" applyNumberFormat="1" applyAlignment="1">
      <alignment wrapText="1" shrinkToFit="1"/>
    </xf>
    <xf numFmtId="14" fontId="7" fillId="3" borderId="20" xfId="0" applyNumberFormat="1" applyFont="1" applyFill="1" applyBorder="1"/>
    <xf numFmtId="1" fontId="0" fillId="0" borderId="0" xfId="0" applyNumberFormat="1"/>
  </cellXfs>
  <cellStyles count="13">
    <cellStyle name="Colore 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Migliaia 2" xfId="11" xr:uid="{D537F2D8-156A-42A0-B293-31B6E89567B2}"/>
    <cellStyle name="Normale" xfId="0" builtinId="0"/>
    <cellStyle name="Normale 2" xfId="8" xr:uid="{3D179E92-2E47-43E0-9810-C609F7774ECE}"/>
    <cellStyle name="Normale 3" xfId="10" xr:uid="{AF7621DB-C5E8-4E70-88F1-034C3F00C02E}"/>
    <cellStyle name="Titolo 1" xfId="5" builtinId="16"/>
    <cellStyle name="Titolo 2" xfId="6" builtinId="17"/>
    <cellStyle name="Valuta 2" xfId="9" xr:uid="{207091F5-721C-455F-B370-D6B4AD03B231}"/>
    <cellStyle name="Valuta_gestione clienti(out)-1" xfId="4" xr:uid="{00000000-0005-0000-0000-000006000000}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2060"/>
      </font>
      <fill>
        <patternFill>
          <bgColor rgb="FFCCFFFF"/>
        </patternFill>
      </fill>
    </dxf>
    <dxf>
      <font>
        <b/>
        <i val="0"/>
        <color rgb="FF008000"/>
      </font>
      <fill>
        <patternFill>
          <bgColor rgb="FF99FF99"/>
        </patternFill>
      </fill>
    </dxf>
    <dxf>
      <numFmt numFmtId="0" formatCode="General"/>
    </dxf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</dxfs>
  <tableStyles count="0" defaultTableStyle="TableStyleMedium9" defaultPivotStyle="PivotStyleLight16"/>
  <colors>
    <mruColors>
      <color rgb="FFCCFFFF"/>
      <color rgb="FF0033CC"/>
      <color rgb="FF99FF99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B-4AC6-B605-3A884A3E1F1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Premio/Importo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810870516185476"/>
          <c:y val="0.17171296296296298"/>
          <c:w val="0.8213357392825896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B-4F6D-9545-F424086CD3A0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B-4F6D-9545-F424086CD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400192"/>
        <c:axId val="1693419392"/>
      </c:lineChart>
      <c:catAx>
        <c:axId val="16934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419392"/>
        <c:crosses val="autoZero"/>
        <c:auto val="1"/>
        <c:lblAlgn val="ctr"/>
        <c:lblOffset val="100"/>
        <c:noMultiLvlLbl val="0"/>
      </c:catAx>
      <c:valAx>
        <c:axId val="1693419392"/>
        <c:scaling>
          <c:orientation val="minMax"/>
        </c:scaling>
        <c:delete val="0"/>
        <c:axPos val="l"/>
        <c:numFmt formatCode="&quot;€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4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Primo</a:t>
            </a:r>
          </a:p>
        </c:rich>
      </c:tx>
      <c:layout>
        <c:manualLayout>
          <c:xMode val="edge"/>
          <c:yMode val="edge"/>
          <c:x val="0.351493000874890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801181102362206"/>
          <c:y val="0.17171296296296298"/>
          <c:w val="0.79189107611548559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4-40DB-9316-1D61702FD6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36286528"/>
        <c:axId val="1836274528"/>
      </c:barChart>
      <c:catAx>
        <c:axId val="183628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274528"/>
        <c:crosses val="autoZero"/>
        <c:auto val="1"/>
        <c:lblAlgn val="ctr"/>
        <c:lblOffset val="100"/>
        <c:noMultiLvlLbl val="0"/>
      </c:catAx>
      <c:valAx>
        <c:axId val="1836274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2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85725</xdr:rowOff>
    </xdr:from>
    <xdr:to>
      <xdr:col>10</xdr:col>
      <xdr:colOff>590550</xdr:colOff>
      <xdr:row>17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B0E9240-F94A-9A02-A5B0-A416128DC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18</xdr:row>
      <xdr:rowOff>0</xdr:rowOff>
    </xdr:from>
    <xdr:to>
      <xdr:col>11</xdr:col>
      <xdr:colOff>0</xdr:colOff>
      <xdr:row>34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18FE77F-2B89-2A03-5D98-A9148F6AA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95250</xdr:colOff>
      <xdr:row>0</xdr:row>
      <xdr:rowOff>66675</xdr:rowOff>
    </xdr:from>
    <xdr:to>
      <xdr:col>18</xdr:col>
      <xdr:colOff>400050</xdr:colOff>
      <xdr:row>17</xdr:row>
      <xdr:rowOff>57150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3807449-C44B-70CB-92B9-E4711D7A2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12" headerRowBorderDxfId="11" tableBorderDxfId="10">
  <autoFilter ref="B3:D10" xr:uid="{00000000-0009-0000-0100-000002000000}"/>
  <tableColumns count="3">
    <tableColumn id="1" xr3:uid="{00000000-0010-0000-0000-000001000000}" name="Nome " dataDxfId="9"/>
    <tableColumn id="2" xr3:uid="{00000000-0010-0000-0000-000002000000}" name="Punteggio"/>
    <tableColumn id="3" xr3:uid="{00000000-0010-0000-0000-000003000000}" name="ESITO" dataDxfId="4">
      <calculatedColumnFormula>VLOOKUP(Tabella2[[#This Row],[Punteggio]],$F$3:$H$6,2)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8">
  <autoFilter ref="C3:D15" xr:uid="{00000000-0009-0000-0100-000001000000}"/>
  <tableColumns count="2">
    <tableColumn id="1" xr3:uid="{00000000-0010-0000-0100-000001000000}" name="MESE" totalsRowLabel="Totale" dataDxfId="7" totalsRowCellStyle="Normale 2"/>
    <tableColumn id="2" xr3:uid="{00000000-0010-0000-0100-000002000000}" name="SPESA" totalsRowFunction="sum" dataDxfId="6" totalsRowDxfId="5" totalsRowCellStyle="Normale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="90" zoomScaleNormal="90" workbookViewId="0">
      <pane ySplit="4" topLeftCell="A5" activePane="bottomLeft" state="frozen"/>
      <selection pane="bottomLeft" activeCell="E5" sqref="E5"/>
    </sheetView>
  </sheetViews>
  <sheetFormatPr defaultColWidth="8.7109375" defaultRowHeight="12.75" x14ac:dyDescent="0.2"/>
  <cols>
    <col min="1" max="1" width="41.28515625" style="10" bestFit="1" customWidth="1"/>
    <col min="2" max="2" width="54.42578125" style="10" bestFit="1" customWidth="1"/>
    <col min="3" max="3" width="15.42578125" style="28" bestFit="1" customWidth="1"/>
    <col min="4" max="4" width="11.7109375" style="29" bestFit="1" customWidth="1"/>
    <col min="5" max="5" width="47.7109375" style="10" bestFit="1" customWidth="1"/>
    <col min="6" max="6" width="5.5703125" style="10" customWidth="1"/>
    <col min="7" max="7" width="7.140625" style="10" customWidth="1"/>
    <col min="8" max="16384" width="8.7109375" style="10"/>
  </cols>
  <sheetData>
    <row r="1" spans="1:7" ht="84.4" customHeight="1" x14ac:dyDescent="0.2">
      <c r="A1" s="63" t="s">
        <v>651</v>
      </c>
      <c r="B1" s="64"/>
      <c r="C1" s="64"/>
      <c r="D1" s="64"/>
      <c r="E1" s="64"/>
      <c r="F1" s="64"/>
      <c r="G1" s="64"/>
    </row>
    <row r="3" spans="1:7" ht="13.5" thickBot="1" x14ac:dyDescent="0.25">
      <c r="A3" s="65" t="s">
        <v>650</v>
      </c>
      <c r="B3" s="65"/>
      <c r="C3" s="65"/>
      <c r="D3" s="65"/>
      <c r="E3" s="65"/>
    </row>
    <row r="4" spans="1:7" ht="13.5" thickBot="1" x14ac:dyDescent="0.25">
      <c r="A4" s="47" t="s">
        <v>151</v>
      </c>
      <c r="B4" s="47" t="s">
        <v>654</v>
      </c>
      <c r="C4" s="48" t="s">
        <v>655</v>
      </c>
      <c r="D4" s="49" t="s">
        <v>152</v>
      </c>
      <c r="E4" s="47" t="s">
        <v>656</v>
      </c>
      <c r="F4" s="30" t="s">
        <v>153</v>
      </c>
      <c r="G4" s="31">
        <v>0.2</v>
      </c>
    </row>
    <row r="5" spans="1:7" x14ac:dyDescent="0.2">
      <c r="A5" s="10" t="s">
        <v>154</v>
      </c>
      <c r="B5" s="10" t="s">
        <v>155</v>
      </c>
      <c r="C5" s="28">
        <v>281000</v>
      </c>
    </row>
    <row r="6" spans="1:7" x14ac:dyDescent="0.2">
      <c r="A6" s="10" t="s">
        <v>156</v>
      </c>
      <c r="B6" s="10" t="s">
        <v>157</v>
      </c>
      <c r="C6" s="28">
        <v>323000</v>
      </c>
    </row>
    <row r="7" spans="1:7" x14ac:dyDescent="0.2">
      <c r="A7" s="10" t="s">
        <v>158</v>
      </c>
      <c r="B7" s="10" t="s">
        <v>159</v>
      </c>
      <c r="C7" s="28">
        <v>344000</v>
      </c>
    </row>
    <row r="8" spans="1:7" x14ac:dyDescent="0.2">
      <c r="A8" s="10" t="s">
        <v>160</v>
      </c>
      <c r="B8" s="10" t="s">
        <v>161</v>
      </c>
      <c r="C8" s="28">
        <v>361000</v>
      </c>
    </row>
    <row r="9" spans="1:7" x14ac:dyDescent="0.2">
      <c r="A9" s="10" t="s">
        <v>162</v>
      </c>
      <c r="B9" s="10" t="s">
        <v>163</v>
      </c>
      <c r="C9" s="28">
        <v>521000</v>
      </c>
    </row>
    <row r="10" spans="1:7" x14ac:dyDescent="0.2">
      <c r="A10" s="10" t="s">
        <v>164</v>
      </c>
      <c r="B10" s="10" t="s">
        <v>165</v>
      </c>
      <c r="C10" s="28">
        <v>527000</v>
      </c>
    </row>
    <row r="11" spans="1:7" x14ac:dyDescent="0.2">
      <c r="A11" s="10" t="s">
        <v>166</v>
      </c>
      <c r="B11" s="10" t="s">
        <v>167</v>
      </c>
      <c r="C11" s="28">
        <v>626000</v>
      </c>
    </row>
    <row r="12" spans="1:7" x14ac:dyDescent="0.2">
      <c r="A12" s="10" t="s">
        <v>168</v>
      </c>
      <c r="B12" s="10" t="s">
        <v>169</v>
      </c>
      <c r="C12" s="28">
        <v>656000</v>
      </c>
    </row>
    <row r="13" spans="1:7" x14ac:dyDescent="0.2">
      <c r="A13" s="10" t="s">
        <v>170</v>
      </c>
      <c r="B13" s="10" t="s">
        <v>171</v>
      </c>
      <c r="C13" s="28">
        <v>666000</v>
      </c>
    </row>
    <row r="14" spans="1:7" x14ac:dyDescent="0.2">
      <c r="A14" s="10" t="s">
        <v>172</v>
      </c>
      <c r="B14" s="10" t="s">
        <v>173</v>
      </c>
      <c r="C14" s="28">
        <v>882000</v>
      </c>
    </row>
    <row r="15" spans="1:7" x14ac:dyDescent="0.2">
      <c r="A15" s="10" t="s">
        <v>174</v>
      </c>
      <c r="B15" s="10" t="s">
        <v>175</v>
      </c>
      <c r="C15" s="28">
        <v>1108000</v>
      </c>
    </row>
    <row r="16" spans="1:7" x14ac:dyDescent="0.2">
      <c r="A16" s="10" t="s">
        <v>176</v>
      </c>
      <c r="B16" s="10" t="s">
        <v>177</v>
      </c>
      <c r="C16" s="28">
        <v>1316000</v>
      </c>
    </row>
    <row r="17" spans="1:3" x14ac:dyDescent="0.2">
      <c r="A17" s="10" t="s">
        <v>178</v>
      </c>
      <c r="B17" s="10" t="s">
        <v>179</v>
      </c>
      <c r="C17" s="28">
        <v>1594000</v>
      </c>
    </row>
    <row r="18" spans="1:3" x14ac:dyDescent="0.2">
      <c r="A18" s="10" t="s">
        <v>180</v>
      </c>
      <c r="B18" s="10" t="s">
        <v>181</v>
      </c>
      <c r="C18" s="28">
        <v>2719000</v>
      </c>
    </row>
    <row r="19" spans="1:3" x14ac:dyDescent="0.2">
      <c r="A19" s="10" t="s">
        <v>182</v>
      </c>
      <c r="C19" s="32"/>
    </row>
    <row r="20" spans="1:3" x14ac:dyDescent="0.2">
      <c r="A20" s="10" t="s">
        <v>183</v>
      </c>
      <c r="B20" s="10" t="s">
        <v>184</v>
      </c>
      <c r="C20" s="28">
        <v>4092000</v>
      </c>
    </row>
    <row r="21" spans="1:3" x14ac:dyDescent="0.2">
      <c r="A21" s="10" t="s">
        <v>185</v>
      </c>
      <c r="B21" s="10" t="s">
        <v>186</v>
      </c>
      <c r="C21" s="28">
        <v>13859000</v>
      </c>
    </row>
    <row r="22" spans="1:3" x14ac:dyDescent="0.2">
      <c r="A22" s="10" t="s">
        <v>187</v>
      </c>
      <c r="C22" s="32"/>
    </row>
    <row r="23" spans="1:3" x14ac:dyDescent="0.2">
      <c r="A23" s="10" t="s">
        <v>188</v>
      </c>
      <c r="B23" s="10" t="s">
        <v>189</v>
      </c>
      <c r="C23" s="28">
        <v>167000</v>
      </c>
    </row>
    <row r="24" spans="1:3" x14ac:dyDescent="0.2">
      <c r="A24" s="10" t="s">
        <v>190</v>
      </c>
      <c r="B24" s="10" t="s">
        <v>191</v>
      </c>
      <c r="C24" s="28">
        <v>202000</v>
      </c>
    </row>
    <row r="25" spans="1:3" x14ac:dyDescent="0.2">
      <c r="A25" s="10" t="s">
        <v>192</v>
      </c>
      <c r="B25" s="10" t="s">
        <v>193</v>
      </c>
      <c r="C25" s="28">
        <v>203000</v>
      </c>
    </row>
    <row r="26" spans="1:3" x14ac:dyDescent="0.2">
      <c r="A26" s="10" t="s">
        <v>194</v>
      </c>
      <c r="B26" s="10" t="s">
        <v>191</v>
      </c>
      <c r="C26" s="28">
        <v>234000</v>
      </c>
    </row>
    <row r="27" spans="1:3" x14ac:dyDescent="0.2">
      <c r="A27" s="10" t="s">
        <v>195</v>
      </c>
      <c r="B27" s="10" t="s">
        <v>196</v>
      </c>
      <c r="C27" s="28">
        <v>252000</v>
      </c>
    </row>
    <row r="28" spans="1:3" x14ac:dyDescent="0.2">
      <c r="A28" s="10" t="s">
        <v>197</v>
      </c>
      <c r="B28" s="10" t="s">
        <v>191</v>
      </c>
      <c r="C28" s="28">
        <v>259000</v>
      </c>
    </row>
    <row r="29" spans="1:3" x14ac:dyDescent="0.2">
      <c r="A29" s="10" t="s">
        <v>198</v>
      </c>
      <c r="B29" s="10" t="s">
        <v>199</v>
      </c>
      <c r="C29" s="28">
        <v>269000</v>
      </c>
    </row>
    <row r="30" spans="1:3" x14ac:dyDescent="0.2">
      <c r="A30" s="10" t="s">
        <v>200</v>
      </c>
      <c r="B30" s="10" t="s">
        <v>201</v>
      </c>
      <c r="C30" s="28">
        <v>271000</v>
      </c>
    </row>
    <row r="31" spans="1:3" x14ac:dyDescent="0.2">
      <c r="A31" s="10" t="s">
        <v>202</v>
      </c>
      <c r="B31" s="10" t="s">
        <v>203</v>
      </c>
      <c r="C31" s="28">
        <v>292000</v>
      </c>
    </row>
    <row r="32" spans="1:3" x14ac:dyDescent="0.2">
      <c r="A32" s="10" t="s">
        <v>204</v>
      </c>
      <c r="B32" s="10" t="s">
        <v>205</v>
      </c>
      <c r="C32" s="28">
        <v>293000</v>
      </c>
    </row>
    <row r="33" spans="1:3" x14ac:dyDescent="0.2">
      <c r="A33" s="10" t="s">
        <v>206</v>
      </c>
      <c r="B33" s="10" t="s">
        <v>191</v>
      </c>
      <c r="C33" s="28">
        <v>307000</v>
      </c>
    </row>
    <row r="34" spans="1:3" x14ac:dyDescent="0.2">
      <c r="A34" s="10" t="s">
        <v>207</v>
      </c>
      <c r="B34" s="10" t="s">
        <v>208</v>
      </c>
      <c r="C34" s="28">
        <v>440000</v>
      </c>
    </row>
    <row r="35" spans="1:3" x14ac:dyDescent="0.2">
      <c r="A35" s="10" t="s">
        <v>209</v>
      </c>
      <c r="B35" s="10" t="s">
        <v>210</v>
      </c>
      <c r="C35" s="28">
        <v>487000</v>
      </c>
    </row>
    <row r="36" spans="1:3" x14ac:dyDescent="0.2">
      <c r="A36" s="10" t="s">
        <v>211</v>
      </c>
      <c r="B36" s="10" t="s">
        <v>212</v>
      </c>
      <c r="C36" s="28">
        <v>566000</v>
      </c>
    </row>
    <row r="37" spans="1:3" x14ac:dyDescent="0.2">
      <c r="A37" s="10" t="s">
        <v>213</v>
      </c>
      <c r="B37" s="10" t="s">
        <v>210</v>
      </c>
      <c r="C37" s="28">
        <v>802000</v>
      </c>
    </row>
    <row r="38" spans="1:3" x14ac:dyDescent="0.2">
      <c r="A38" s="10" t="s">
        <v>214</v>
      </c>
      <c r="B38" s="10" t="s">
        <v>215</v>
      </c>
      <c r="C38" s="28">
        <v>1579000</v>
      </c>
    </row>
    <row r="39" spans="1:3" x14ac:dyDescent="0.2">
      <c r="A39" s="10" t="s">
        <v>216</v>
      </c>
      <c r="C39" s="32"/>
    </row>
    <row r="40" spans="1:3" x14ac:dyDescent="0.2">
      <c r="A40" s="10" t="s">
        <v>217</v>
      </c>
      <c r="B40" s="10" t="s">
        <v>218</v>
      </c>
      <c r="C40" s="28">
        <v>70000</v>
      </c>
    </row>
    <row r="41" spans="1:3" x14ac:dyDescent="0.2">
      <c r="A41" s="10" t="s">
        <v>219</v>
      </c>
      <c r="B41" s="10" t="s">
        <v>220</v>
      </c>
      <c r="C41" s="28">
        <v>104000</v>
      </c>
    </row>
    <row r="42" spans="1:3" x14ac:dyDescent="0.2">
      <c r="A42" s="10" t="s">
        <v>221</v>
      </c>
      <c r="B42" s="10" t="s">
        <v>222</v>
      </c>
      <c r="C42" s="28">
        <v>127000</v>
      </c>
    </row>
    <row r="43" spans="1:3" x14ac:dyDescent="0.2">
      <c r="A43" s="10" t="s">
        <v>223</v>
      </c>
      <c r="B43" s="10" t="s">
        <v>224</v>
      </c>
      <c r="C43" s="28">
        <v>162000</v>
      </c>
    </row>
    <row r="44" spans="1:3" x14ac:dyDescent="0.2">
      <c r="A44" s="10" t="s">
        <v>225</v>
      </c>
      <c r="B44" s="10" t="s">
        <v>226</v>
      </c>
      <c r="C44" s="28">
        <v>179000</v>
      </c>
    </row>
    <row r="45" spans="1:3" x14ac:dyDescent="0.2">
      <c r="A45" s="10" t="s">
        <v>227</v>
      </c>
      <c r="B45" s="10" t="s">
        <v>228</v>
      </c>
      <c r="C45" s="28">
        <v>186000</v>
      </c>
    </row>
    <row r="46" spans="1:3" x14ac:dyDescent="0.2">
      <c r="A46" s="10" t="s">
        <v>229</v>
      </c>
      <c r="B46" s="10" t="s">
        <v>228</v>
      </c>
      <c r="C46" s="28">
        <v>186000</v>
      </c>
    </row>
    <row r="47" spans="1:3" x14ac:dyDescent="0.2">
      <c r="A47" s="10" t="s">
        <v>230</v>
      </c>
      <c r="B47" s="10" t="s">
        <v>231</v>
      </c>
      <c r="C47" s="28">
        <v>203000</v>
      </c>
    </row>
    <row r="48" spans="1:3" x14ac:dyDescent="0.2">
      <c r="A48" s="10" t="s">
        <v>232</v>
      </c>
      <c r="B48" s="10" t="s">
        <v>226</v>
      </c>
      <c r="C48" s="28">
        <v>212000</v>
      </c>
    </row>
    <row r="49" spans="1:3" x14ac:dyDescent="0.2">
      <c r="A49" s="10" t="s">
        <v>233</v>
      </c>
      <c r="B49" s="10" t="s">
        <v>234</v>
      </c>
      <c r="C49" s="28">
        <v>222000</v>
      </c>
    </row>
    <row r="50" spans="1:3" x14ac:dyDescent="0.2">
      <c r="A50" s="10" t="s">
        <v>235</v>
      </c>
      <c r="B50" s="10" t="s">
        <v>236</v>
      </c>
      <c r="C50" s="28">
        <v>245000</v>
      </c>
    </row>
    <row r="51" spans="1:3" x14ac:dyDescent="0.2">
      <c r="A51" s="10" t="s">
        <v>237</v>
      </c>
      <c r="B51" s="10" t="s">
        <v>238</v>
      </c>
      <c r="C51" s="28">
        <v>251000</v>
      </c>
    </row>
    <row r="52" spans="1:3" x14ac:dyDescent="0.2">
      <c r="A52" s="10" t="s">
        <v>239</v>
      </c>
      <c r="B52" s="10" t="s">
        <v>240</v>
      </c>
      <c r="C52" s="28">
        <v>257000</v>
      </c>
    </row>
    <row r="53" spans="1:3" x14ac:dyDescent="0.2">
      <c r="A53" s="10" t="s">
        <v>241</v>
      </c>
      <c r="B53" s="10" t="s">
        <v>240</v>
      </c>
      <c r="C53" s="28">
        <v>269000</v>
      </c>
    </row>
    <row r="54" spans="1:3" x14ac:dyDescent="0.2">
      <c r="A54" s="10" t="s">
        <v>242</v>
      </c>
      <c r="B54" s="10" t="s">
        <v>243</v>
      </c>
      <c r="C54" s="28">
        <v>314000</v>
      </c>
    </row>
    <row r="55" spans="1:3" x14ac:dyDescent="0.2">
      <c r="A55" s="10" t="s">
        <v>244</v>
      </c>
      <c r="B55" s="10" t="s">
        <v>245</v>
      </c>
      <c r="C55" s="28">
        <v>325000</v>
      </c>
    </row>
    <row r="56" spans="1:3" x14ac:dyDescent="0.2">
      <c r="A56" s="10" t="s">
        <v>246</v>
      </c>
      <c r="B56" s="10" t="s">
        <v>247</v>
      </c>
      <c r="C56" s="28">
        <v>347000</v>
      </c>
    </row>
    <row r="57" spans="1:3" x14ac:dyDescent="0.2">
      <c r="A57" s="10" t="s">
        <v>248</v>
      </c>
      <c r="B57" s="10" t="s">
        <v>243</v>
      </c>
      <c r="C57" s="28">
        <v>369000</v>
      </c>
    </row>
    <row r="58" spans="1:3" x14ac:dyDescent="0.2">
      <c r="A58" s="10" t="s">
        <v>249</v>
      </c>
      <c r="B58" s="10" t="s">
        <v>250</v>
      </c>
      <c r="C58" s="28">
        <v>402000</v>
      </c>
    </row>
    <row r="59" spans="1:3" x14ac:dyDescent="0.2">
      <c r="A59" s="10" t="s">
        <v>251</v>
      </c>
      <c r="B59" s="10" t="s">
        <v>243</v>
      </c>
      <c r="C59" s="28">
        <v>471000</v>
      </c>
    </row>
    <row r="60" spans="1:3" x14ac:dyDescent="0.2">
      <c r="A60" s="10" t="s">
        <v>252</v>
      </c>
      <c r="B60" s="10" t="s">
        <v>245</v>
      </c>
      <c r="C60" s="28">
        <v>476000</v>
      </c>
    </row>
    <row r="61" spans="1:3" x14ac:dyDescent="0.2">
      <c r="A61" s="10" t="s">
        <v>253</v>
      </c>
      <c r="B61" s="10" t="s">
        <v>250</v>
      </c>
      <c r="C61" s="28">
        <v>492000</v>
      </c>
    </row>
    <row r="62" spans="1:3" x14ac:dyDescent="0.2">
      <c r="A62" s="10" t="s">
        <v>254</v>
      </c>
      <c r="B62" s="10" t="s">
        <v>255</v>
      </c>
      <c r="C62" s="28">
        <v>531000</v>
      </c>
    </row>
    <row r="63" spans="1:3" x14ac:dyDescent="0.2">
      <c r="A63" s="10" t="s">
        <v>256</v>
      </c>
      <c r="B63" s="10" t="s">
        <v>243</v>
      </c>
      <c r="C63" s="28">
        <v>552000</v>
      </c>
    </row>
    <row r="64" spans="1:3" x14ac:dyDescent="0.2">
      <c r="A64" s="10" t="s">
        <v>257</v>
      </c>
      <c r="B64" s="10" t="s">
        <v>258</v>
      </c>
      <c r="C64" s="28">
        <v>1487000</v>
      </c>
    </row>
    <row r="65" spans="1:3" x14ac:dyDescent="0.2">
      <c r="A65" s="10" t="s">
        <v>259</v>
      </c>
      <c r="C65" s="32"/>
    </row>
    <row r="66" spans="1:3" x14ac:dyDescent="0.2">
      <c r="A66" s="10" t="s">
        <v>260</v>
      </c>
      <c r="B66" s="10" t="s">
        <v>261</v>
      </c>
      <c r="C66" s="28">
        <v>101000</v>
      </c>
    </row>
    <row r="67" spans="1:3" x14ac:dyDescent="0.2">
      <c r="A67" s="10" t="s">
        <v>262</v>
      </c>
      <c r="B67" s="10" t="s">
        <v>263</v>
      </c>
      <c r="C67" s="28">
        <v>38000</v>
      </c>
    </row>
    <row r="68" spans="1:3" x14ac:dyDescent="0.2">
      <c r="A68" s="10" t="s">
        <v>264</v>
      </c>
      <c r="B68" s="10" t="s">
        <v>265</v>
      </c>
      <c r="C68" s="28">
        <v>137000</v>
      </c>
    </row>
    <row r="69" spans="1:3" x14ac:dyDescent="0.2">
      <c r="A69" s="10" t="s">
        <v>266</v>
      </c>
      <c r="B69" s="10" t="s">
        <v>267</v>
      </c>
      <c r="C69" s="28">
        <v>222000</v>
      </c>
    </row>
    <row r="70" spans="1:3" x14ac:dyDescent="0.2">
      <c r="A70" s="10" t="s">
        <v>268</v>
      </c>
      <c r="B70" s="10" t="s">
        <v>269</v>
      </c>
      <c r="C70" s="28">
        <v>501000</v>
      </c>
    </row>
    <row r="71" spans="1:3" x14ac:dyDescent="0.2">
      <c r="A71" s="10" t="s">
        <v>270</v>
      </c>
      <c r="B71" s="10" t="s">
        <v>271</v>
      </c>
      <c r="C71" s="28">
        <v>428000</v>
      </c>
    </row>
    <row r="72" spans="1:3" x14ac:dyDescent="0.2">
      <c r="A72" s="10" t="s">
        <v>272</v>
      </c>
      <c r="B72" s="10" t="s">
        <v>273</v>
      </c>
      <c r="C72" s="28">
        <v>561000</v>
      </c>
    </row>
    <row r="73" spans="1:3" x14ac:dyDescent="0.2">
      <c r="A73" s="10" t="s">
        <v>274</v>
      </c>
      <c r="B73" s="10" t="s">
        <v>275</v>
      </c>
      <c r="C73" s="28">
        <v>1578000</v>
      </c>
    </row>
    <row r="74" spans="1:3" x14ac:dyDescent="0.2">
      <c r="A74" s="10" t="s">
        <v>276</v>
      </c>
      <c r="B74" s="10" t="s">
        <v>277</v>
      </c>
      <c r="C74" s="28">
        <v>34000</v>
      </c>
    </row>
    <row r="75" spans="1:3" x14ac:dyDescent="0.2">
      <c r="A75" s="10" t="s">
        <v>278</v>
      </c>
      <c r="B75" s="10" t="s">
        <v>279</v>
      </c>
      <c r="C75" s="28">
        <v>20000</v>
      </c>
    </row>
    <row r="76" spans="1:3" x14ac:dyDescent="0.2">
      <c r="A76" s="10" t="s">
        <v>280</v>
      </c>
      <c r="B76" s="10" t="s">
        <v>279</v>
      </c>
      <c r="C76" s="28">
        <v>23000</v>
      </c>
    </row>
    <row r="77" spans="1:3" x14ac:dyDescent="0.2">
      <c r="A77" s="10" t="s">
        <v>281</v>
      </c>
      <c r="C77" s="28">
        <v>98000</v>
      </c>
    </row>
    <row r="78" spans="1:3" x14ac:dyDescent="0.2">
      <c r="A78" s="10" t="s">
        <v>282</v>
      </c>
      <c r="C78" s="28">
        <v>251000</v>
      </c>
    </row>
    <row r="79" spans="1:3" x14ac:dyDescent="0.2">
      <c r="A79" s="10" t="s">
        <v>283</v>
      </c>
      <c r="C79" s="28">
        <v>15000</v>
      </c>
    </row>
    <row r="80" spans="1:3" x14ac:dyDescent="0.2">
      <c r="A80" s="10" t="s">
        <v>284</v>
      </c>
      <c r="C80" s="28">
        <v>14000</v>
      </c>
    </row>
    <row r="81" spans="1:3" x14ac:dyDescent="0.2">
      <c r="A81" s="10" t="s">
        <v>285</v>
      </c>
      <c r="C81" s="32"/>
    </row>
    <row r="82" spans="1:3" x14ac:dyDescent="0.2">
      <c r="A82" s="10" t="s">
        <v>286</v>
      </c>
      <c r="B82" s="10" t="s">
        <v>287</v>
      </c>
      <c r="C82" s="28">
        <v>399000</v>
      </c>
    </row>
    <row r="83" spans="1:3" x14ac:dyDescent="0.2">
      <c r="A83" s="10" t="s">
        <v>288</v>
      </c>
      <c r="B83" s="10" t="s">
        <v>289</v>
      </c>
      <c r="C83" s="28">
        <v>259000</v>
      </c>
    </row>
    <row r="84" spans="1:3" x14ac:dyDescent="0.2">
      <c r="A84" s="10" t="s">
        <v>290</v>
      </c>
      <c r="B84" s="10" t="s">
        <v>289</v>
      </c>
      <c r="C84" s="28">
        <v>324000</v>
      </c>
    </row>
    <row r="85" spans="1:3" x14ac:dyDescent="0.2">
      <c r="A85" s="10" t="s">
        <v>291</v>
      </c>
      <c r="B85" s="10" t="s">
        <v>289</v>
      </c>
      <c r="C85" s="28">
        <v>378000</v>
      </c>
    </row>
    <row r="86" spans="1:3" x14ac:dyDescent="0.2">
      <c r="A86" s="10" t="s">
        <v>292</v>
      </c>
      <c r="B86" s="10" t="s">
        <v>289</v>
      </c>
      <c r="C86" s="28">
        <v>469000</v>
      </c>
    </row>
    <row r="87" spans="1:3" x14ac:dyDescent="0.2">
      <c r="A87" s="10" t="s">
        <v>293</v>
      </c>
      <c r="B87" s="10" t="s">
        <v>289</v>
      </c>
      <c r="C87" s="28">
        <v>556000</v>
      </c>
    </row>
    <row r="88" spans="1:3" x14ac:dyDescent="0.2">
      <c r="A88" s="10" t="s">
        <v>294</v>
      </c>
      <c r="B88" s="10" t="s">
        <v>295</v>
      </c>
      <c r="C88" s="28">
        <v>476000</v>
      </c>
    </row>
    <row r="89" spans="1:3" x14ac:dyDescent="0.2">
      <c r="A89" s="10" t="s">
        <v>296</v>
      </c>
      <c r="B89" s="10" t="s">
        <v>295</v>
      </c>
      <c r="C89" s="28">
        <v>477000</v>
      </c>
    </row>
    <row r="90" spans="1:3" x14ac:dyDescent="0.2">
      <c r="A90" s="10" t="s">
        <v>297</v>
      </c>
      <c r="B90" s="10" t="s">
        <v>295</v>
      </c>
      <c r="C90" s="28">
        <v>556000</v>
      </c>
    </row>
    <row r="91" spans="1:3" x14ac:dyDescent="0.2">
      <c r="A91" s="10" t="s">
        <v>298</v>
      </c>
      <c r="B91" s="10" t="s">
        <v>299</v>
      </c>
      <c r="C91" s="28">
        <v>695000</v>
      </c>
    </row>
    <row r="92" spans="1:3" x14ac:dyDescent="0.2">
      <c r="A92" s="10" t="s">
        <v>300</v>
      </c>
      <c r="B92" s="10" t="s">
        <v>301</v>
      </c>
      <c r="C92" s="28">
        <v>1279000</v>
      </c>
    </row>
    <row r="93" spans="1:3" x14ac:dyDescent="0.2">
      <c r="A93" s="10" t="s">
        <v>302</v>
      </c>
      <c r="B93" s="10" t="s">
        <v>303</v>
      </c>
      <c r="C93" s="28">
        <v>35000</v>
      </c>
    </row>
    <row r="94" spans="1:3" x14ac:dyDescent="0.2">
      <c r="A94" s="10" t="s">
        <v>304</v>
      </c>
      <c r="B94" s="10" t="s">
        <v>305</v>
      </c>
      <c r="C94" s="28">
        <v>175000</v>
      </c>
    </row>
    <row r="95" spans="1:3" x14ac:dyDescent="0.2">
      <c r="A95" s="10" t="s">
        <v>306</v>
      </c>
      <c r="B95" s="10" t="s">
        <v>307</v>
      </c>
      <c r="C95" s="28">
        <v>272000</v>
      </c>
    </row>
    <row r="96" spans="1:3" x14ac:dyDescent="0.2">
      <c r="A96" s="10" t="s">
        <v>308</v>
      </c>
      <c r="B96" s="10" t="s">
        <v>307</v>
      </c>
      <c r="C96" s="28">
        <v>198000</v>
      </c>
    </row>
    <row r="97" spans="1:3" x14ac:dyDescent="0.2">
      <c r="A97" s="10" t="s">
        <v>309</v>
      </c>
      <c r="B97" s="10" t="s">
        <v>307</v>
      </c>
      <c r="C97" s="28">
        <v>290000</v>
      </c>
    </row>
    <row r="98" spans="1:3" x14ac:dyDescent="0.2">
      <c r="A98" s="10" t="s">
        <v>310</v>
      </c>
      <c r="B98" s="10" t="s">
        <v>307</v>
      </c>
      <c r="C98" s="28">
        <v>589000</v>
      </c>
    </row>
    <row r="99" spans="1:3" x14ac:dyDescent="0.2">
      <c r="A99" s="10" t="s">
        <v>311</v>
      </c>
      <c r="B99" s="10" t="s">
        <v>307</v>
      </c>
      <c r="C99" s="28">
        <v>743000</v>
      </c>
    </row>
    <row r="100" spans="1:3" x14ac:dyDescent="0.2">
      <c r="A100" s="10" t="s">
        <v>312</v>
      </c>
      <c r="B100" s="10" t="s">
        <v>279</v>
      </c>
      <c r="C100" s="28">
        <v>271000</v>
      </c>
    </row>
    <row r="101" spans="1:3" x14ac:dyDescent="0.2">
      <c r="A101" s="10" t="s">
        <v>313</v>
      </c>
      <c r="B101" s="10" t="s">
        <v>279</v>
      </c>
      <c r="C101" s="28">
        <v>632000</v>
      </c>
    </row>
    <row r="102" spans="1:3" x14ac:dyDescent="0.2">
      <c r="A102" s="10" t="s">
        <v>314</v>
      </c>
      <c r="B102" s="10" t="s">
        <v>315</v>
      </c>
      <c r="C102" s="28">
        <v>90000</v>
      </c>
    </row>
    <row r="103" spans="1:3" x14ac:dyDescent="0.2">
      <c r="A103" s="10" t="s">
        <v>316</v>
      </c>
      <c r="B103" s="10" t="s">
        <v>317</v>
      </c>
      <c r="C103" s="28">
        <v>4000</v>
      </c>
    </row>
    <row r="104" spans="1:3" x14ac:dyDescent="0.2">
      <c r="A104" s="10" t="s">
        <v>318</v>
      </c>
      <c r="B104" s="10" t="s">
        <v>319</v>
      </c>
      <c r="C104" s="28">
        <v>5000</v>
      </c>
    </row>
    <row r="105" spans="1:3" x14ac:dyDescent="0.2">
      <c r="A105" s="10" t="s">
        <v>320</v>
      </c>
      <c r="B105" s="10" t="s">
        <v>321</v>
      </c>
      <c r="C105" s="28">
        <v>41000</v>
      </c>
    </row>
    <row r="106" spans="1:3" x14ac:dyDescent="0.2">
      <c r="A106" s="10" t="s">
        <v>322</v>
      </c>
      <c r="C106" s="32"/>
    </row>
    <row r="107" spans="1:3" x14ac:dyDescent="0.2">
      <c r="A107" s="10" t="s">
        <v>323</v>
      </c>
      <c r="B107" s="10" t="s">
        <v>324</v>
      </c>
      <c r="C107" s="28">
        <v>737000</v>
      </c>
    </row>
    <row r="108" spans="1:3" x14ac:dyDescent="0.2">
      <c r="A108" s="10" t="s">
        <v>325</v>
      </c>
      <c r="B108" s="10" t="s">
        <v>326</v>
      </c>
      <c r="C108" s="28">
        <v>910000</v>
      </c>
    </row>
    <row r="109" spans="1:3" x14ac:dyDescent="0.2">
      <c r="A109" s="10" t="s">
        <v>327</v>
      </c>
      <c r="C109" s="28">
        <v>241000</v>
      </c>
    </row>
    <row r="110" spans="1:3" x14ac:dyDescent="0.2">
      <c r="A110" s="10" t="s">
        <v>328</v>
      </c>
      <c r="C110" s="32"/>
    </row>
    <row r="111" spans="1:3" x14ac:dyDescent="0.2">
      <c r="A111" s="10" t="s">
        <v>329</v>
      </c>
      <c r="B111" s="10" t="s">
        <v>330</v>
      </c>
      <c r="C111" s="28">
        <v>112000</v>
      </c>
    </row>
    <row r="112" spans="1:3" x14ac:dyDescent="0.2">
      <c r="A112" s="10" t="s">
        <v>331</v>
      </c>
      <c r="B112" s="10" t="s">
        <v>330</v>
      </c>
      <c r="C112" s="28">
        <v>113000</v>
      </c>
    </row>
    <row r="113" spans="1:3" x14ac:dyDescent="0.2">
      <c r="A113" s="10" t="s">
        <v>332</v>
      </c>
      <c r="B113" s="10" t="s">
        <v>333</v>
      </c>
      <c r="C113" s="28">
        <v>121000</v>
      </c>
    </row>
    <row r="114" spans="1:3" x14ac:dyDescent="0.2">
      <c r="A114" s="10" t="s">
        <v>334</v>
      </c>
      <c r="B114" s="10" t="s">
        <v>335</v>
      </c>
      <c r="C114" s="28">
        <v>160000</v>
      </c>
    </row>
    <row r="115" spans="1:3" x14ac:dyDescent="0.2">
      <c r="A115" s="10" t="s">
        <v>336</v>
      </c>
      <c r="B115" s="10" t="s">
        <v>337</v>
      </c>
      <c r="C115" s="28">
        <v>195000</v>
      </c>
    </row>
    <row r="116" spans="1:3" x14ac:dyDescent="0.2">
      <c r="A116" s="10" t="s">
        <v>338</v>
      </c>
      <c r="B116" s="10" t="s">
        <v>339</v>
      </c>
      <c r="C116" s="28">
        <v>215000</v>
      </c>
    </row>
    <row r="117" spans="1:3" x14ac:dyDescent="0.2">
      <c r="A117" s="10" t="s">
        <v>340</v>
      </c>
      <c r="B117" s="10" t="s">
        <v>339</v>
      </c>
      <c r="C117" s="28">
        <v>321000</v>
      </c>
    </row>
    <row r="118" spans="1:3" x14ac:dyDescent="0.2">
      <c r="A118" s="10" t="s">
        <v>341</v>
      </c>
      <c r="B118" s="10" t="s">
        <v>342</v>
      </c>
      <c r="C118" s="28">
        <v>614000</v>
      </c>
    </row>
    <row r="119" spans="1:3" x14ac:dyDescent="0.2">
      <c r="A119" s="10" t="s">
        <v>343</v>
      </c>
      <c r="C119" s="32"/>
    </row>
    <row r="120" spans="1:3" x14ac:dyDescent="0.2">
      <c r="A120" s="10" t="s">
        <v>344</v>
      </c>
      <c r="B120" s="10" t="s">
        <v>345</v>
      </c>
      <c r="C120" s="28">
        <v>30000</v>
      </c>
    </row>
    <row r="121" spans="1:3" x14ac:dyDescent="0.2">
      <c r="A121" s="10" t="s">
        <v>346</v>
      </c>
      <c r="B121" s="10" t="s">
        <v>347</v>
      </c>
      <c r="C121" s="28">
        <v>34000</v>
      </c>
    </row>
    <row r="122" spans="1:3" x14ac:dyDescent="0.2">
      <c r="A122" s="10" t="s">
        <v>348</v>
      </c>
      <c r="B122" s="10" t="s">
        <v>345</v>
      </c>
      <c r="C122" s="28">
        <v>35000</v>
      </c>
    </row>
    <row r="123" spans="1:3" x14ac:dyDescent="0.2">
      <c r="A123" s="10" t="s">
        <v>349</v>
      </c>
      <c r="B123" s="10" t="s">
        <v>350</v>
      </c>
      <c r="C123" s="28">
        <v>77000</v>
      </c>
    </row>
    <row r="124" spans="1:3" x14ac:dyDescent="0.2">
      <c r="A124" s="10" t="s">
        <v>351</v>
      </c>
      <c r="B124" s="10" t="s">
        <v>352</v>
      </c>
      <c r="C124" s="28">
        <v>723000</v>
      </c>
    </row>
    <row r="125" spans="1:3" x14ac:dyDescent="0.2">
      <c r="A125" s="10" t="s">
        <v>353</v>
      </c>
      <c r="B125" s="10" t="s">
        <v>354</v>
      </c>
      <c r="C125" s="28">
        <v>742000</v>
      </c>
    </row>
    <row r="126" spans="1:3" x14ac:dyDescent="0.2">
      <c r="A126" s="10" t="s">
        <v>355</v>
      </c>
      <c r="B126" s="10" t="s">
        <v>356</v>
      </c>
      <c r="C126" s="28">
        <v>778000</v>
      </c>
    </row>
    <row r="127" spans="1:3" x14ac:dyDescent="0.2">
      <c r="A127" s="10" t="s">
        <v>357</v>
      </c>
      <c r="B127" s="10" t="s">
        <v>358</v>
      </c>
      <c r="C127" s="28">
        <v>878000</v>
      </c>
    </row>
    <row r="128" spans="1:3" x14ac:dyDescent="0.2">
      <c r="A128" s="10" t="s">
        <v>359</v>
      </c>
      <c r="B128" s="10" t="s">
        <v>358</v>
      </c>
      <c r="C128" s="28">
        <v>883000</v>
      </c>
    </row>
    <row r="129" spans="1:3" x14ac:dyDescent="0.2">
      <c r="A129" s="10" t="s">
        <v>360</v>
      </c>
      <c r="B129" s="10" t="s">
        <v>352</v>
      </c>
      <c r="C129" s="28">
        <v>913000</v>
      </c>
    </row>
    <row r="130" spans="1:3" x14ac:dyDescent="0.2">
      <c r="A130" s="10" t="s">
        <v>361</v>
      </c>
      <c r="B130" s="10" t="s">
        <v>362</v>
      </c>
      <c r="C130" s="28">
        <v>1125000</v>
      </c>
    </row>
    <row r="131" spans="1:3" x14ac:dyDescent="0.2">
      <c r="A131" s="10" t="s">
        <v>363</v>
      </c>
      <c r="C131" s="32"/>
    </row>
    <row r="132" spans="1:3" x14ac:dyDescent="0.2">
      <c r="A132" s="10" t="s">
        <v>364</v>
      </c>
      <c r="C132" s="28">
        <v>33000</v>
      </c>
    </row>
    <row r="133" spans="1:3" x14ac:dyDescent="0.2">
      <c r="A133" s="10" t="s">
        <v>365</v>
      </c>
      <c r="C133" s="28">
        <v>52000</v>
      </c>
    </row>
    <row r="134" spans="1:3" x14ac:dyDescent="0.2">
      <c r="A134" s="10" t="s">
        <v>366</v>
      </c>
      <c r="C134" s="28">
        <v>97000</v>
      </c>
    </row>
    <row r="135" spans="1:3" x14ac:dyDescent="0.2">
      <c r="A135" s="10" t="s">
        <v>367</v>
      </c>
      <c r="B135" s="10" t="s">
        <v>279</v>
      </c>
      <c r="C135" s="32"/>
    </row>
    <row r="136" spans="1:3" x14ac:dyDescent="0.2">
      <c r="A136" s="10" t="s">
        <v>368</v>
      </c>
      <c r="B136" s="10" t="s">
        <v>369</v>
      </c>
      <c r="C136" s="28">
        <v>131000</v>
      </c>
    </row>
    <row r="137" spans="1:3" x14ac:dyDescent="0.2">
      <c r="A137" s="10" t="s">
        <v>370</v>
      </c>
      <c r="B137" s="10" t="s">
        <v>371</v>
      </c>
      <c r="C137" s="28">
        <v>169000</v>
      </c>
    </row>
    <row r="138" spans="1:3" x14ac:dyDescent="0.2">
      <c r="A138" s="10" t="s">
        <v>372</v>
      </c>
      <c r="B138" s="10" t="s">
        <v>371</v>
      </c>
      <c r="C138" s="28">
        <v>190000</v>
      </c>
    </row>
    <row r="139" spans="1:3" x14ac:dyDescent="0.2">
      <c r="A139" s="10" t="s">
        <v>373</v>
      </c>
      <c r="B139" s="10" t="s">
        <v>369</v>
      </c>
      <c r="C139" s="28">
        <v>191000</v>
      </c>
    </row>
    <row r="140" spans="1:3" x14ac:dyDescent="0.2">
      <c r="A140" s="10" t="s">
        <v>374</v>
      </c>
      <c r="B140" s="10" t="s">
        <v>371</v>
      </c>
      <c r="C140" s="28">
        <v>197000</v>
      </c>
    </row>
    <row r="141" spans="1:3" x14ac:dyDescent="0.2">
      <c r="A141" s="10" t="s">
        <v>375</v>
      </c>
      <c r="B141" s="10" t="s">
        <v>371</v>
      </c>
      <c r="C141" s="28">
        <v>201000</v>
      </c>
    </row>
    <row r="142" spans="1:3" x14ac:dyDescent="0.2">
      <c r="A142" s="10" t="s">
        <v>376</v>
      </c>
      <c r="B142" s="10" t="s">
        <v>377</v>
      </c>
      <c r="C142" s="28">
        <v>220000</v>
      </c>
    </row>
    <row r="143" spans="1:3" x14ac:dyDescent="0.2">
      <c r="A143" s="10" t="s">
        <v>378</v>
      </c>
      <c r="B143" s="10" t="s">
        <v>369</v>
      </c>
      <c r="C143" s="28">
        <v>250000</v>
      </c>
    </row>
    <row r="144" spans="1:3" x14ac:dyDescent="0.2">
      <c r="A144" s="10" t="s">
        <v>379</v>
      </c>
      <c r="B144" s="10" t="s">
        <v>371</v>
      </c>
      <c r="C144" s="28">
        <v>257000</v>
      </c>
    </row>
    <row r="145" spans="1:3" x14ac:dyDescent="0.2">
      <c r="A145" s="10" t="s">
        <v>380</v>
      </c>
      <c r="B145" s="10" t="s">
        <v>371</v>
      </c>
      <c r="C145" s="28">
        <v>278000</v>
      </c>
    </row>
    <row r="146" spans="1:3" x14ac:dyDescent="0.2">
      <c r="A146" s="10" t="s">
        <v>381</v>
      </c>
      <c r="B146" s="10" t="s">
        <v>377</v>
      </c>
      <c r="C146" s="28">
        <v>280000</v>
      </c>
    </row>
    <row r="147" spans="1:3" x14ac:dyDescent="0.2">
      <c r="A147" s="10" t="s">
        <v>382</v>
      </c>
      <c r="B147" s="10" t="s">
        <v>371</v>
      </c>
      <c r="C147" s="28">
        <v>300000</v>
      </c>
    </row>
    <row r="148" spans="1:3" x14ac:dyDescent="0.2">
      <c r="A148" s="10" t="s">
        <v>383</v>
      </c>
      <c r="B148" s="10" t="s">
        <v>384</v>
      </c>
      <c r="C148" s="28">
        <v>305000</v>
      </c>
    </row>
    <row r="149" spans="1:3" x14ac:dyDescent="0.2">
      <c r="A149" s="10" t="s">
        <v>385</v>
      </c>
      <c r="B149" s="10" t="s">
        <v>371</v>
      </c>
      <c r="C149" s="28">
        <v>335000</v>
      </c>
    </row>
    <row r="150" spans="1:3" x14ac:dyDescent="0.2">
      <c r="A150" s="10" t="s">
        <v>386</v>
      </c>
      <c r="B150" s="10" t="s">
        <v>371</v>
      </c>
      <c r="C150" s="28">
        <v>360000</v>
      </c>
    </row>
    <row r="151" spans="1:3" x14ac:dyDescent="0.2">
      <c r="A151" s="10" t="s">
        <v>387</v>
      </c>
      <c r="B151" s="10" t="s">
        <v>369</v>
      </c>
      <c r="C151" s="28">
        <v>429000</v>
      </c>
    </row>
    <row r="152" spans="1:3" ht="12.75" customHeight="1" x14ac:dyDescent="0.2">
      <c r="A152" s="10" t="s">
        <v>388</v>
      </c>
      <c r="B152" s="10" t="s">
        <v>371</v>
      </c>
      <c r="C152" s="28">
        <v>701000</v>
      </c>
    </row>
    <row r="153" spans="1:3" ht="14.25" customHeight="1" x14ac:dyDescent="0.2">
      <c r="A153" s="10" t="s">
        <v>389</v>
      </c>
      <c r="C153" s="32"/>
    </row>
    <row r="154" spans="1:3" x14ac:dyDescent="0.2">
      <c r="A154" s="10" t="s">
        <v>390</v>
      </c>
      <c r="B154" s="10" t="s">
        <v>391</v>
      </c>
      <c r="C154" s="28">
        <v>90000</v>
      </c>
    </row>
    <row r="155" spans="1:3" x14ac:dyDescent="0.2">
      <c r="A155" s="10" t="s">
        <v>392</v>
      </c>
      <c r="B155" s="10" t="s">
        <v>393</v>
      </c>
      <c r="C155" s="28">
        <v>69000</v>
      </c>
    </row>
    <row r="156" spans="1:3" x14ac:dyDescent="0.2">
      <c r="A156" s="10" t="s">
        <v>394</v>
      </c>
      <c r="B156" s="10" t="s">
        <v>393</v>
      </c>
      <c r="C156" s="28">
        <v>89000</v>
      </c>
    </row>
    <row r="157" spans="1:3" x14ac:dyDescent="0.2">
      <c r="A157" s="10" t="s">
        <v>395</v>
      </c>
      <c r="B157" s="10" t="s">
        <v>393</v>
      </c>
      <c r="C157" s="28">
        <v>138000</v>
      </c>
    </row>
    <row r="158" spans="1:3" x14ac:dyDescent="0.2">
      <c r="A158" s="10" t="s">
        <v>396</v>
      </c>
      <c r="B158" s="10" t="s">
        <v>393</v>
      </c>
      <c r="C158" s="28">
        <v>196000</v>
      </c>
    </row>
    <row r="159" spans="1:3" x14ac:dyDescent="0.2">
      <c r="A159" s="10" t="s">
        <v>397</v>
      </c>
      <c r="B159" s="10" t="s">
        <v>393</v>
      </c>
      <c r="C159" s="28">
        <v>329000</v>
      </c>
    </row>
    <row r="160" spans="1:3" x14ac:dyDescent="0.2">
      <c r="A160" s="10" t="s">
        <v>398</v>
      </c>
      <c r="B160" s="10" t="s">
        <v>393</v>
      </c>
      <c r="C160" s="28">
        <v>295000</v>
      </c>
    </row>
    <row r="161" spans="1:3" x14ac:dyDescent="0.2">
      <c r="A161" s="10" t="s">
        <v>399</v>
      </c>
      <c r="B161" s="10" t="s">
        <v>400</v>
      </c>
      <c r="C161" s="28">
        <v>19000</v>
      </c>
    </row>
    <row r="162" spans="1:3" x14ac:dyDescent="0.2">
      <c r="A162" s="10" t="s">
        <v>401</v>
      </c>
      <c r="B162" s="10" t="s">
        <v>402</v>
      </c>
      <c r="C162" s="28">
        <v>26000</v>
      </c>
    </row>
    <row r="163" spans="1:3" x14ac:dyDescent="0.2">
      <c r="A163" s="10" t="s">
        <v>403</v>
      </c>
      <c r="B163" s="10" t="s">
        <v>404</v>
      </c>
      <c r="C163" s="28">
        <v>28000</v>
      </c>
    </row>
    <row r="164" spans="1:3" x14ac:dyDescent="0.2">
      <c r="A164" s="10" t="s">
        <v>405</v>
      </c>
      <c r="B164" s="10" t="s">
        <v>406</v>
      </c>
      <c r="C164" s="28">
        <v>56000</v>
      </c>
    </row>
    <row r="165" spans="1:3" x14ac:dyDescent="0.2">
      <c r="A165" s="10" t="s">
        <v>407</v>
      </c>
      <c r="C165" s="32"/>
    </row>
    <row r="166" spans="1:3" x14ac:dyDescent="0.2">
      <c r="A166" s="10" t="s">
        <v>408</v>
      </c>
      <c r="C166" s="28">
        <v>216000</v>
      </c>
    </row>
    <row r="167" spans="1:3" x14ac:dyDescent="0.2">
      <c r="A167" s="10" t="s">
        <v>409</v>
      </c>
      <c r="C167" s="28">
        <v>250000</v>
      </c>
    </row>
    <row r="168" spans="1:3" x14ac:dyDescent="0.2">
      <c r="A168" s="10" t="s">
        <v>410</v>
      </c>
      <c r="C168" s="28">
        <v>382000</v>
      </c>
    </row>
    <row r="169" spans="1:3" x14ac:dyDescent="0.2">
      <c r="A169" s="10" t="s">
        <v>411</v>
      </c>
      <c r="C169" s="28">
        <v>524000</v>
      </c>
    </row>
    <row r="170" spans="1:3" x14ac:dyDescent="0.2">
      <c r="A170" s="10" t="s">
        <v>412</v>
      </c>
      <c r="C170" s="28">
        <v>757000</v>
      </c>
    </row>
    <row r="171" spans="1:3" x14ac:dyDescent="0.2">
      <c r="A171" s="10" t="s">
        <v>413</v>
      </c>
      <c r="C171" s="28">
        <v>1045000</v>
      </c>
    </row>
    <row r="172" spans="1:3" x14ac:dyDescent="0.2">
      <c r="A172" s="10" t="s">
        <v>414</v>
      </c>
      <c r="C172" s="28">
        <v>1568000</v>
      </c>
    </row>
    <row r="173" spans="1:3" x14ac:dyDescent="0.2">
      <c r="A173" s="10" t="s">
        <v>415</v>
      </c>
      <c r="C173" s="28">
        <v>117000</v>
      </c>
    </row>
    <row r="174" spans="1:3" x14ac:dyDescent="0.2">
      <c r="A174" s="10" t="s">
        <v>416</v>
      </c>
      <c r="C174" s="28">
        <v>158000</v>
      </c>
    </row>
    <row r="175" spans="1:3" x14ac:dyDescent="0.2">
      <c r="A175" s="10" t="s">
        <v>417</v>
      </c>
      <c r="C175" s="28">
        <v>260000</v>
      </c>
    </row>
    <row r="176" spans="1:3" x14ac:dyDescent="0.2">
      <c r="A176" s="10" t="s">
        <v>418</v>
      </c>
      <c r="C176" s="28">
        <v>193000</v>
      </c>
    </row>
    <row r="177" spans="1:3" x14ac:dyDescent="0.2">
      <c r="A177" s="10" t="s">
        <v>419</v>
      </c>
      <c r="C177" s="28">
        <v>270000</v>
      </c>
    </row>
    <row r="178" spans="1:3" x14ac:dyDescent="0.2">
      <c r="A178" s="10" t="s">
        <v>420</v>
      </c>
      <c r="C178" s="28">
        <v>314000</v>
      </c>
    </row>
    <row r="179" spans="1:3" x14ac:dyDescent="0.2">
      <c r="A179" s="10" t="s">
        <v>421</v>
      </c>
      <c r="C179" s="28">
        <v>894000</v>
      </c>
    </row>
    <row r="180" spans="1:3" x14ac:dyDescent="0.2">
      <c r="A180" s="10" t="s">
        <v>422</v>
      </c>
      <c r="C180" s="28">
        <v>1040000</v>
      </c>
    </row>
    <row r="181" spans="1:3" x14ac:dyDescent="0.2">
      <c r="A181" s="10" t="s">
        <v>423</v>
      </c>
      <c r="C181" s="28">
        <v>8000</v>
      </c>
    </row>
    <row r="182" spans="1:3" x14ac:dyDescent="0.2">
      <c r="A182" s="10" t="s">
        <v>424</v>
      </c>
      <c r="C182" s="28">
        <v>10000</v>
      </c>
    </row>
    <row r="183" spans="1:3" x14ac:dyDescent="0.2">
      <c r="A183" s="10" t="s">
        <v>425</v>
      </c>
      <c r="C183" s="28">
        <v>24000</v>
      </c>
    </row>
    <row r="184" spans="1:3" x14ac:dyDescent="0.2">
      <c r="A184" s="10" t="s">
        <v>426</v>
      </c>
      <c r="B184" s="10" t="s">
        <v>279</v>
      </c>
      <c r="C184" s="28">
        <v>11000</v>
      </c>
    </row>
    <row r="185" spans="1:3" x14ac:dyDescent="0.2">
      <c r="A185" s="10" t="s">
        <v>427</v>
      </c>
      <c r="B185" s="10" t="s">
        <v>279</v>
      </c>
      <c r="C185" s="28">
        <v>10000</v>
      </c>
    </row>
    <row r="186" spans="1:3" x14ac:dyDescent="0.2">
      <c r="A186" s="10" t="s">
        <v>428</v>
      </c>
      <c r="B186" s="10" t="s">
        <v>279</v>
      </c>
      <c r="C186" s="28">
        <v>26000</v>
      </c>
    </row>
    <row r="187" spans="1:3" x14ac:dyDescent="0.2">
      <c r="A187" s="10" t="s">
        <v>429</v>
      </c>
      <c r="C187" s="32"/>
    </row>
    <row r="188" spans="1:3" x14ac:dyDescent="0.2">
      <c r="A188" s="10" t="s">
        <v>430</v>
      </c>
      <c r="B188" s="10" t="s">
        <v>431</v>
      </c>
      <c r="C188" s="28">
        <v>22000</v>
      </c>
    </row>
    <row r="189" spans="1:3" x14ac:dyDescent="0.2">
      <c r="A189" s="10" t="s">
        <v>432</v>
      </c>
      <c r="B189" s="10" t="s">
        <v>433</v>
      </c>
      <c r="C189" s="28">
        <v>63000</v>
      </c>
    </row>
    <row r="190" spans="1:3" x14ac:dyDescent="0.2">
      <c r="A190" s="10" t="s">
        <v>434</v>
      </c>
      <c r="B190" s="10" t="s">
        <v>433</v>
      </c>
      <c r="C190" s="28">
        <v>63000</v>
      </c>
    </row>
    <row r="191" spans="1:3" x14ac:dyDescent="0.2">
      <c r="A191" s="10" t="s">
        <v>435</v>
      </c>
      <c r="B191" s="10" t="s">
        <v>433</v>
      </c>
      <c r="C191" s="28">
        <v>26000</v>
      </c>
    </row>
    <row r="192" spans="1:3" x14ac:dyDescent="0.2">
      <c r="A192" s="10" t="s">
        <v>436</v>
      </c>
      <c r="B192" s="10" t="s">
        <v>437</v>
      </c>
      <c r="C192" s="28">
        <v>25000</v>
      </c>
    </row>
    <row r="193" spans="1:3" x14ac:dyDescent="0.2">
      <c r="A193" s="10" t="s">
        <v>438</v>
      </c>
      <c r="B193" s="10" t="s">
        <v>437</v>
      </c>
      <c r="C193" s="28">
        <v>25000</v>
      </c>
    </row>
    <row r="194" spans="1:3" x14ac:dyDescent="0.2">
      <c r="A194" s="10" t="s">
        <v>439</v>
      </c>
      <c r="B194" s="10" t="s">
        <v>437</v>
      </c>
      <c r="C194" s="28">
        <v>46000</v>
      </c>
    </row>
    <row r="195" spans="1:3" x14ac:dyDescent="0.2">
      <c r="A195" s="10" t="s">
        <v>440</v>
      </c>
      <c r="C195" s="32"/>
    </row>
    <row r="196" spans="1:3" x14ac:dyDescent="0.2">
      <c r="A196" s="10" t="s">
        <v>441</v>
      </c>
      <c r="B196" s="10" t="s">
        <v>442</v>
      </c>
      <c r="C196" s="28">
        <v>37000</v>
      </c>
    </row>
    <row r="197" spans="1:3" x14ac:dyDescent="0.2">
      <c r="A197" s="10" t="s">
        <v>443</v>
      </c>
      <c r="B197" s="10" t="s">
        <v>442</v>
      </c>
      <c r="C197" s="28">
        <v>37000</v>
      </c>
    </row>
    <row r="198" spans="1:3" x14ac:dyDescent="0.2">
      <c r="A198" s="10" t="s">
        <v>444</v>
      </c>
      <c r="B198" s="10" t="s">
        <v>445</v>
      </c>
      <c r="C198" s="28">
        <v>11000</v>
      </c>
    </row>
    <row r="199" spans="1:3" x14ac:dyDescent="0.2">
      <c r="A199" s="10" t="s">
        <v>446</v>
      </c>
      <c r="B199" s="10" t="s">
        <v>445</v>
      </c>
      <c r="C199" s="28">
        <v>46000</v>
      </c>
    </row>
    <row r="200" spans="1:3" x14ac:dyDescent="0.2">
      <c r="A200" s="10" t="s">
        <v>447</v>
      </c>
      <c r="B200" s="10" t="s">
        <v>445</v>
      </c>
      <c r="C200" s="28">
        <v>19000</v>
      </c>
    </row>
    <row r="201" spans="1:3" x14ac:dyDescent="0.2">
      <c r="A201" s="10" t="s">
        <v>448</v>
      </c>
      <c r="B201" s="10" t="s">
        <v>445</v>
      </c>
      <c r="C201" s="28">
        <v>13000</v>
      </c>
    </row>
    <row r="202" spans="1:3" x14ac:dyDescent="0.2">
      <c r="A202" s="10" t="s">
        <v>449</v>
      </c>
      <c r="B202" s="10" t="s">
        <v>445</v>
      </c>
      <c r="C202" s="28">
        <v>26000</v>
      </c>
    </row>
    <row r="203" spans="1:3" x14ac:dyDescent="0.2">
      <c r="A203" s="10" t="s">
        <v>450</v>
      </c>
      <c r="B203" s="10" t="s">
        <v>445</v>
      </c>
      <c r="C203" s="28">
        <v>26000</v>
      </c>
    </row>
    <row r="204" spans="1:3" x14ac:dyDescent="0.2">
      <c r="A204" s="10" t="s">
        <v>451</v>
      </c>
      <c r="B204" s="10" t="s">
        <v>445</v>
      </c>
      <c r="C204" s="28">
        <v>20000</v>
      </c>
    </row>
    <row r="205" spans="1:3" x14ac:dyDescent="0.2">
      <c r="A205" s="10" t="s">
        <v>452</v>
      </c>
      <c r="B205" s="10" t="s">
        <v>445</v>
      </c>
      <c r="C205" s="28">
        <v>49000</v>
      </c>
    </row>
    <row r="206" spans="1:3" x14ac:dyDescent="0.2">
      <c r="A206" s="10" t="s">
        <v>453</v>
      </c>
      <c r="B206" s="10" t="s">
        <v>445</v>
      </c>
      <c r="C206" s="28">
        <v>33000</v>
      </c>
    </row>
    <row r="207" spans="1:3" x14ac:dyDescent="0.2">
      <c r="A207" s="10" t="s">
        <v>454</v>
      </c>
      <c r="B207" s="10" t="s">
        <v>445</v>
      </c>
      <c r="C207" s="28">
        <v>68000</v>
      </c>
    </row>
    <row r="208" spans="1:3" x14ac:dyDescent="0.2">
      <c r="A208" s="10" t="s">
        <v>455</v>
      </c>
      <c r="B208" s="10" t="s">
        <v>445</v>
      </c>
      <c r="C208" s="28">
        <v>33000</v>
      </c>
    </row>
    <row r="209" spans="1:3" x14ac:dyDescent="0.2">
      <c r="A209" s="10" t="s">
        <v>456</v>
      </c>
      <c r="B209" s="10" t="s">
        <v>445</v>
      </c>
      <c r="C209" s="28">
        <v>147000</v>
      </c>
    </row>
    <row r="210" spans="1:3" x14ac:dyDescent="0.2">
      <c r="A210" s="10" t="s">
        <v>457</v>
      </c>
      <c r="B210" s="10" t="s">
        <v>445</v>
      </c>
      <c r="C210" s="28">
        <v>151000</v>
      </c>
    </row>
    <row r="211" spans="1:3" x14ac:dyDescent="0.2">
      <c r="A211" s="10" t="s">
        <v>458</v>
      </c>
      <c r="B211" s="10" t="s">
        <v>445</v>
      </c>
      <c r="C211" s="28">
        <v>197000</v>
      </c>
    </row>
    <row r="212" spans="1:3" x14ac:dyDescent="0.2">
      <c r="A212" s="10" t="s">
        <v>459</v>
      </c>
      <c r="B212" s="10" t="s">
        <v>445</v>
      </c>
      <c r="C212" s="28">
        <v>310000</v>
      </c>
    </row>
    <row r="213" spans="1:3" x14ac:dyDescent="0.2">
      <c r="A213" s="10" t="s">
        <v>460</v>
      </c>
      <c r="B213" s="10" t="s">
        <v>445</v>
      </c>
      <c r="C213" s="28">
        <v>271000</v>
      </c>
    </row>
    <row r="214" spans="1:3" x14ac:dyDescent="0.2">
      <c r="A214" s="10" t="s">
        <v>461</v>
      </c>
      <c r="B214" s="10" t="s">
        <v>445</v>
      </c>
      <c r="C214" s="28">
        <v>458000</v>
      </c>
    </row>
    <row r="215" spans="1:3" x14ac:dyDescent="0.2">
      <c r="A215" s="10" t="s">
        <v>462</v>
      </c>
      <c r="B215" s="10" t="s">
        <v>445</v>
      </c>
      <c r="C215" s="28">
        <v>412000</v>
      </c>
    </row>
    <row r="216" spans="1:3" x14ac:dyDescent="0.2">
      <c r="A216" s="10" t="s">
        <v>463</v>
      </c>
      <c r="B216" s="10" t="s">
        <v>464</v>
      </c>
      <c r="C216" s="28">
        <v>807000</v>
      </c>
    </row>
    <row r="217" spans="1:3" x14ac:dyDescent="0.2">
      <c r="A217" s="10" t="s">
        <v>465</v>
      </c>
      <c r="C217" s="28">
        <v>4000</v>
      </c>
    </row>
    <row r="218" spans="1:3" x14ac:dyDescent="0.2">
      <c r="A218" s="10" t="s">
        <v>466</v>
      </c>
      <c r="C218" s="28">
        <v>81000</v>
      </c>
    </row>
    <row r="219" spans="1:3" x14ac:dyDescent="0.2">
      <c r="A219" s="10" t="s">
        <v>467</v>
      </c>
      <c r="C219" s="28">
        <v>125000</v>
      </c>
    </row>
    <row r="220" spans="1:3" x14ac:dyDescent="0.2">
      <c r="A220" s="10" t="s">
        <v>468</v>
      </c>
      <c r="C220" s="28">
        <v>98000</v>
      </c>
    </row>
    <row r="221" spans="1:3" x14ac:dyDescent="0.2">
      <c r="A221" s="10" t="s">
        <v>469</v>
      </c>
      <c r="C221" s="28">
        <v>140000</v>
      </c>
    </row>
    <row r="222" spans="1:3" x14ac:dyDescent="0.2">
      <c r="A222" s="10" t="s">
        <v>470</v>
      </c>
      <c r="B222" s="10" t="s">
        <v>471</v>
      </c>
      <c r="C222" s="28">
        <v>5000</v>
      </c>
    </row>
    <row r="223" spans="1:3" x14ac:dyDescent="0.2">
      <c r="A223" s="10" t="s">
        <v>470</v>
      </c>
      <c r="B223" s="10" t="s">
        <v>472</v>
      </c>
      <c r="C223" s="28">
        <v>6000</v>
      </c>
    </row>
    <row r="224" spans="1:3" x14ac:dyDescent="0.2">
      <c r="A224" s="10" t="s">
        <v>473</v>
      </c>
      <c r="C224" s="28">
        <v>9000</v>
      </c>
    </row>
    <row r="225" spans="1:3" x14ac:dyDescent="0.2">
      <c r="A225" s="10" t="s">
        <v>474</v>
      </c>
      <c r="B225" s="10" t="s">
        <v>475</v>
      </c>
      <c r="C225" s="28">
        <v>8000</v>
      </c>
    </row>
    <row r="226" spans="1:3" x14ac:dyDescent="0.2">
      <c r="A226" s="10" t="s">
        <v>476</v>
      </c>
      <c r="C226" s="28">
        <v>11000</v>
      </c>
    </row>
    <row r="227" spans="1:3" x14ac:dyDescent="0.2">
      <c r="A227" s="10" t="s">
        <v>477</v>
      </c>
      <c r="B227" s="10" t="s">
        <v>478</v>
      </c>
      <c r="C227" s="28">
        <v>21000</v>
      </c>
    </row>
    <row r="228" spans="1:3" x14ac:dyDescent="0.2">
      <c r="A228" s="10" t="s">
        <v>479</v>
      </c>
      <c r="B228" s="10" t="s">
        <v>445</v>
      </c>
      <c r="C228" s="28">
        <v>14000</v>
      </c>
    </row>
    <row r="229" spans="1:3" x14ac:dyDescent="0.2">
      <c r="A229" s="10" t="s">
        <v>480</v>
      </c>
      <c r="B229" s="10" t="s">
        <v>445</v>
      </c>
      <c r="C229" s="28">
        <v>23000</v>
      </c>
    </row>
    <row r="230" spans="1:3" x14ac:dyDescent="0.2">
      <c r="A230" s="10" t="s">
        <v>481</v>
      </c>
      <c r="B230" s="10" t="s">
        <v>445</v>
      </c>
      <c r="C230" s="28">
        <v>51000</v>
      </c>
    </row>
    <row r="231" spans="1:3" x14ac:dyDescent="0.2">
      <c r="A231" s="10" t="s">
        <v>482</v>
      </c>
      <c r="C231" s="32"/>
    </row>
    <row r="232" spans="1:3" x14ac:dyDescent="0.2">
      <c r="A232" s="10" t="s">
        <v>483</v>
      </c>
      <c r="B232" s="10" t="s">
        <v>484</v>
      </c>
      <c r="C232" s="28">
        <v>198000</v>
      </c>
    </row>
    <row r="233" spans="1:3" x14ac:dyDescent="0.2">
      <c r="A233" s="10" t="s">
        <v>485</v>
      </c>
      <c r="B233" s="10" t="s">
        <v>484</v>
      </c>
      <c r="C233" s="28">
        <v>167000</v>
      </c>
    </row>
    <row r="234" spans="1:3" x14ac:dyDescent="0.2">
      <c r="A234" s="10" t="s">
        <v>486</v>
      </c>
      <c r="B234" s="10" t="s">
        <v>487</v>
      </c>
      <c r="C234" s="28">
        <v>95000</v>
      </c>
    </row>
    <row r="235" spans="1:3" x14ac:dyDescent="0.2">
      <c r="A235" s="10" t="s">
        <v>488</v>
      </c>
      <c r="B235" s="10" t="s">
        <v>487</v>
      </c>
      <c r="C235" s="28">
        <v>141000</v>
      </c>
    </row>
    <row r="236" spans="1:3" x14ac:dyDescent="0.2">
      <c r="A236" s="10" t="s">
        <v>489</v>
      </c>
      <c r="B236" s="10" t="s">
        <v>484</v>
      </c>
      <c r="C236" s="28">
        <v>351000</v>
      </c>
    </row>
    <row r="237" spans="1:3" x14ac:dyDescent="0.2">
      <c r="A237" s="10" t="s">
        <v>490</v>
      </c>
      <c r="B237" s="10" t="s">
        <v>491</v>
      </c>
      <c r="C237" s="28">
        <v>414000</v>
      </c>
    </row>
    <row r="238" spans="1:3" x14ac:dyDescent="0.2">
      <c r="A238" s="10" t="s">
        <v>492</v>
      </c>
      <c r="B238" s="10" t="s">
        <v>484</v>
      </c>
      <c r="C238" s="28">
        <v>61000</v>
      </c>
    </row>
    <row r="239" spans="1:3" x14ac:dyDescent="0.2">
      <c r="A239" s="10" t="s">
        <v>493</v>
      </c>
      <c r="B239" s="10" t="s">
        <v>484</v>
      </c>
      <c r="C239" s="28">
        <v>893000</v>
      </c>
    </row>
    <row r="240" spans="1:3" x14ac:dyDescent="0.2">
      <c r="A240" s="10" t="s">
        <v>494</v>
      </c>
      <c r="B240" s="10" t="s">
        <v>484</v>
      </c>
      <c r="C240" s="28">
        <v>985000</v>
      </c>
    </row>
    <row r="241" spans="1:3" x14ac:dyDescent="0.2">
      <c r="A241" s="10" t="s">
        <v>495</v>
      </c>
      <c r="B241" s="10" t="s">
        <v>484</v>
      </c>
      <c r="C241" s="28">
        <v>296000</v>
      </c>
    </row>
    <row r="242" spans="1:3" x14ac:dyDescent="0.2">
      <c r="A242" s="10" t="s">
        <v>496</v>
      </c>
      <c r="B242" s="10" t="s">
        <v>484</v>
      </c>
      <c r="C242" s="28">
        <v>685000</v>
      </c>
    </row>
    <row r="243" spans="1:3" x14ac:dyDescent="0.2">
      <c r="A243" s="10" t="s">
        <v>497</v>
      </c>
      <c r="B243" s="10" t="s">
        <v>484</v>
      </c>
      <c r="C243" s="28">
        <v>1138000</v>
      </c>
    </row>
    <row r="244" spans="1:3" x14ac:dyDescent="0.2">
      <c r="A244" s="10" t="s">
        <v>498</v>
      </c>
      <c r="B244" s="10" t="s">
        <v>484</v>
      </c>
      <c r="C244" s="28">
        <v>1334000</v>
      </c>
    </row>
    <row r="245" spans="1:3" x14ac:dyDescent="0.2">
      <c r="A245" s="10" t="s">
        <v>499</v>
      </c>
      <c r="B245" s="10" t="s">
        <v>279</v>
      </c>
      <c r="C245" s="28">
        <v>30000</v>
      </c>
    </row>
    <row r="246" spans="1:3" x14ac:dyDescent="0.2">
      <c r="A246" s="10" t="s">
        <v>500</v>
      </c>
      <c r="B246" s="10" t="s">
        <v>279</v>
      </c>
      <c r="C246" s="28">
        <v>30000</v>
      </c>
    </row>
    <row r="247" spans="1:3" x14ac:dyDescent="0.2">
      <c r="A247" s="10" t="s">
        <v>501</v>
      </c>
      <c r="B247" s="10" t="s">
        <v>502</v>
      </c>
      <c r="C247" s="28">
        <v>406000</v>
      </c>
    </row>
    <row r="248" spans="1:3" x14ac:dyDescent="0.2">
      <c r="A248" s="10" t="s">
        <v>503</v>
      </c>
      <c r="B248" s="10" t="s">
        <v>502</v>
      </c>
      <c r="C248" s="28">
        <v>197000</v>
      </c>
    </row>
    <row r="249" spans="1:3" x14ac:dyDescent="0.2">
      <c r="A249" s="10" t="s">
        <v>504</v>
      </c>
      <c r="B249" s="10" t="s">
        <v>502</v>
      </c>
      <c r="C249" s="28">
        <v>645000</v>
      </c>
    </row>
    <row r="250" spans="1:3" x14ac:dyDescent="0.2">
      <c r="A250" s="10" t="s">
        <v>505</v>
      </c>
      <c r="B250" s="10" t="s">
        <v>502</v>
      </c>
      <c r="C250" s="28">
        <v>645000</v>
      </c>
    </row>
    <row r="251" spans="1:3" x14ac:dyDescent="0.2">
      <c r="A251" s="10" t="s">
        <v>506</v>
      </c>
      <c r="B251" s="10" t="s">
        <v>502</v>
      </c>
      <c r="C251" s="28">
        <v>259000</v>
      </c>
    </row>
    <row r="252" spans="1:3" x14ac:dyDescent="0.2">
      <c r="A252" s="10" t="s">
        <v>507</v>
      </c>
      <c r="B252" s="10" t="s">
        <v>502</v>
      </c>
      <c r="C252" s="28">
        <v>646000</v>
      </c>
    </row>
    <row r="253" spans="1:3" x14ac:dyDescent="0.2">
      <c r="A253" s="10" t="s">
        <v>508</v>
      </c>
      <c r="B253" s="10" t="s">
        <v>502</v>
      </c>
      <c r="C253" s="28">
        <v>259000</v>
      </c>
    </row>
    <row r="254" spans="1:3" x14ac:dyDescent="0.2">
      <c r="A254" s="10" t="s">
        <v>509</v>
      </c>
      <c r="B254" s="10" t="s">
        <v>502</v>
      </c>
      <c r="C254" s="28">
        <v>645000</v>
      </c>
    </row>
    <row r="255" spans="1:3" x14ac:dyDescent="0.2">
      <c r="A255" s="10" t="s">
        <v>510</v>
      </c>
      <c r="B255" s="10" t="s">
        <v>502</v>
      </c>
      <c r="C255" s="28">
        <v>879000</v>
      </c>
    </row>
    <row r="256" spans="1:3" x14ac:dyDescent="0.2">
      <c r="A256" s="10" t="s">
        <v>511</v>
      </c>
      <c r="B256" s="10" t="s">
        <v>502</v>
      </c>
      <c r="C256" s="28">
        <v>259000</v>
      </c>
    </row>
    <row r="257" spans="1:3" x14ac:dyDescent="0.2">
      <c r="A257" s="10" t="s">
        <v>512</v>
      </c>
      <c r="B257" s="10" t="s">
        <v>502</v>
      </c>
      <c r="C257" s="28">
        <v>274000</v>
      </c>
    </row>
    <row r="258" spans="1:3" x14ac:dyDescent="0.2">
      <c r="A258" s="10" t="s">
        <v>513</v>
      </c>
      <c r="B258" s="10" t="s">
        <v>502</v>
      </c>
      <c r="C258" s="28">
        <v>975000</v>
      </c>
    </row>
    <row r="259" spans="1:3" x14ac:dyDescent="0.2">
      <c r="A259" s="10" t="s">
        <v>514</v>
      </c>
      <c r="B259" s="10" t="s">
        <v>502</v>
      </c>
      <c r="C259" s="28">
        <v>480000</v>
      </c>
    </row>
    <row r="260" spans="1:3" x14ac:dyDescent="0.2">
      <c r="A260" s="10" t="s">
        <v>515</v>
      </c>
      <c r="B260" s="10" t="s">
        <v>502</v>
      </c>
      <c r="C260" s="28">
        <v>1187000</v>
      </c>
    </row>
    <row r="261" spans="1:3" x14ac:dyDescent="0.2">
      <c r="A261" s="10" t="s">
        <v>516</v>
      </c>
      <c r="B261" s="10" t="s">
        <v>502</v>
      </c>
      <c r="C261" s="28">
        <v>832000</v>
      </c>
    </row>
    <row r="262" spans="1:3" x14ac:dyDescent="0.2">
      <c r="A262" s="10" t="s">
        <v>517</v>
      </c>
      <c r="B262" s="10" t="s">
        <v>502</v>
      </c>
      <c r="C262" s="28">
        <v>227000</v>
      </c>
    </row>
    <row r="263" spans="1:3" x14ac:dyDescent="0.2">
      <c r="A263" s="10" t="s">
        <v>518</v>
      </c>
      <c r="B263" s="10" t="s">
        <v>502</v>
      </c>
      <c r="C263" s="28">
        <v>98000</v>
      </c>
    </row>
    <row r="264" spans="1:3" x14ac:dyDescent="0.2">
      <c r="A264" s="10" t="s">
        <v>519</v>
      </c>
      <c r="B264" s="10" t="s">
        <v>502</v>
      </c>
      <c r="C264" s="28">
        <v>1190000</v>
      </c>
    </row>
    <row r="265" spans="1:3" x14ac:dyDescent="0.2">
      <c r="A265" s="10" t="s">
        <v>520</v>
      </c>
      <c r="B265" s="10" t="s">
        <v>502</v>
      </c>
      <c r="C265" s="28">
        <v>300000</v>
      </c>
    </row>
    <row r="266" spans="1:3" x14ac:dyDescent="0.2">
      <c r="A266" s="10" t="s">
        <v>521</v>
      </c>
      <c r="B266" s="10" t="s">
        <v>502</v>
      </c>
      <c r="C266" s="28">
        <v>2407000</v>
      </c>
    </row>
    <row r="267" spans="1:3" x14ac:dyDescent="0.2">
      <c r="A267" s="10" t="s">
        <v>522</v>
      </c>
      <c r="B267" s="10" t="s">
        <v>502</v>
      </c>
      <c r="C267" s="28">
        <v>1021000</v>
      </c>
    </row>
    <row r="268" spans="1:3" x14ac:dyDescent="0.2">
      <c r="A268" s="10" t="s">
        <v>523</v>
      </c>
      <c r="B268" s="10" t="s">
        <v>502</v>
      </c>
      <c r="C268" s="28">
        <v>646000</v>
      </c>
    </row>
    <row r="269" spans="1:3" x14ac:dyDescent="0.2">
      <c r="A269" s="10" t="s">
        <v>524</v>
      </c>
      <c r="B269" s="10" t="s">
        <v>502</v>
      </c>
      <c r="C269" s="28">
        <v>259000</v>
      </c>
    </row>
    <row r="270" spans="1:3" x14ac:dyDescent="0.2">
      <c r="A270" s="10" t="s">
        <v>525</v>
      </c>
      <c r="B270" s="10" t="s">
        <v>502</v>
      </c>
      <c r="C270" s="28">
        <v>193000</v>
      </c>
    </row>
    <row r="271" spans="1:3" x14ac:dyDescent="0.2">
      <c r="A271" s="10" t="s">
        <v>526</v>
      </c>
      <c r="B271" s="10" t="s">
        <v>502</v>
      </c>
      <c r="C271" s="28">
        <v>96000</v>
      </c>
    </row>
    <row r="272" spans="1:3" x14ac:dyDescent="0.2">
      <c r="A272" s="10" t="s">
        <v>527</v>
      </c>
      <c r="B272" s="10" t="s">
        <v>502</v>
      </c>
      <c r="C272" s="28">
        <v>594000</v>
      </c>
    </row>
    <row r="273" spans="1:3" x14ac:dyDescent="0.2">
      <c r="A273" s="10" t="s">
        <v>528</v>
      </c>
      <c r="B273" s="10" t="s">
        <v>502</v>
      </c>
      <c r="C273" s="28">
        <v>282000</v>
      </c>
    </row>
    <row r="274" spans="1:3" x14ac:dyDescent="0.2">
      <c r="A274" s="10" t="s">
        <v>529</v>
      </c>
      <c r="B274" s="10" t="s">
        <v>502</v>
      </c>
      <c r="C274" s="28">
        <v>1814000</v>
      </c>
    </row>
    <row r="275" spans="1:3" x14ac:dyDescent="0.2">
      <c r="A275" s="10" t="s">
        <v>530</v>
      </c>
      <c r="B275" s="10" t="s">
        <v>502</v>
      </c>
      <c r="C275" s="28">
        <v>193000</v>
      </c>
    </row>
    <row r="276" spans="1:3" x14ac:dyDescent="0.2">
      <c r="A276" s="10" t="s">
        <v>531</v>
      </c>
      <c r="B276" s="10" t="s">
        <v>502</v>
      </c>
      <c r="C276" s="28">
        <v>654000</v>
      </c>
    </row>
    <row r="277" spans="1:3" x14ac:dyDescent="0.2">
      <c r="A277" s="10" t="s">
        <v>532</v>
      </c>
      <c r="B277" s="10" t="s">
        <v>502</v>
      </c>
      <c r="C277" s="28">
        <v>729000</v>
      </c>
    </row>
    <row r="278" spans="1:3" x14ac:dyDescent="0.2">
      <c r="A278" s="10" t="s">
        <v>533</v>
      </c>
      <c r="B278" s="10" t="s">
        <v>502</v>
      </c>
      <c r="C278" s="28">
        <v>632000</v>
      </c>
    </row>
    <row r="279" spans="1:3" x14ac:dyDescent="0.2">
      <c r="A279" s="10" t="s">
        <v>534</v>
      </c>
      <c r="B279" s="10" t="s">
        <v>502</v>
      </c>
      <c r="C279" s="28">
        <v>240000</v>
      </c>
    </row>
    <row r="280" spans="1:3" x14ac:dyDescent="0.2">
      <c r="A280" s="10" t="s">
        <v>535</v>
      </c>
      <c r="B280" s="10" t="s">
        <v>536</v>
      </c>
      <c r="C280" s="28">
        <v>955000</v>
      </c>
    </row>
    <row r="281" spans="1:3" x14ac:dyDescent="0.2">
      <c r="A281" s="10" t="s">
        <v>537</v>
      </c>
      <c r="B281" s="10" t="s">
        <v>536</v>
      </c>
      <c r="C281" s="28">
        <v>1126000</v>
      </c>
    </row>
    <row r="282" spans="1:3" x14ac:dyDescent="0.2">
      <c r="A282" s="10" t="s">
        <v>538</v>
      </c>
      <c r="C282" s="32"/>
    </row>
    <row r="283" spans="1:3" x14ac:dyDescent="0.2">
      <c r="A283" s="10" t="s">
        <v>539</v>
      </c>
      <c r="B283" s="10" t="s">
        <v>540</v>
      </c>
      <c r="C283" s="28">
        <v>297000</v>
      </c>
    </row>
    <row r="284" spans="1:3" x14ac:dyDescent="0.2">
      <c r="A284" s="10" t="s">
        <v>541</v>
      </c>
      <c r="B284" s="10" t="s">
        <v>542</v>
      </c>
      <c r="C284" s="28">
        <v>646000</v>
      </c>
    </row>
    <row r="285" spans="1:3" x14ac:dyDescent="0.2">
      <c r="A285" s="10" t="s">
        <v>543</v>
      </c>
      <c r="B285" s="10" t="s">
        <v>544</v>
      </c>
      <c r="C285" s="28">
        <v>714000</v>
      </c>
    </row>
    <row r="286" spans="1:3" x14ac:dyDescent="0.2">
      <c r="A286" s="10" t="s">
        <v>545</v>
      </c>
      <c r="B286" s="10" t="s">
        <v>546</v>
      </c>
      <c r="C286" s="28">
        <v>807000</v>
      </c>
    </row>
    <row r="287" spans="1:3" x14ac:dyDescent="0.2">
      <c r="A287" s="10" t="s">
        <v>547</v>
      </c>
      <c r="B287" s="10" t="s">
        <v>548</v>
      </c>
      <c r="C287" s="28">
        <v>591000</v>
      </c>
    </row>
    <row r="288" spans="1:3" x14ac:dyDescent="0.2">
      <c r="A288" s="10" t="s">
        <v>549</v>
      </c>
      <c r="B288" s="10" t="s">
        <v>550</v>
      </c>
      <c r="C288" s="28">
        <v>918000</v>
      </c>
    </row>
    <row r="289" spans="1:3" x14ac:dyDescent="0.2">
      <c r="A289" s="10" t="s">
        <v>551</v>
      </c>
      <c r="B289" s="10" t="s">
        <v>552</v>
      </c>
      <c r="C289" s="28">
        <v>1265000</v>
      </c>
    </row>
    <row r="290" spans="1:3" x14ac:dyDescent="0.2">
      <c r="A290" s="10" t="s">
        <v>553</v>
      </c>
      <c r="B290" s="10" t="s">
        <v>554</v>
      </c>
      <c r="C290" s="28">
        <v>256000</v>
      </c>
    </row>
    <row r="291" spans="1:3" x14ac:dyDescent="0.2">
      <c r="A291" s="10" t="s">
        <v>555</v>
      </c>
      <c r="B291" s="10" t="s">
        <v>556</v>
      </c>
      <c r="C291" s="28">
        <v>371000</v>
      </c>
    </row>
    <row r="292" spans="1:3" x14ac:dyDescent="0.2">
      <c r="A292" s="10" t="s">
        <v>557</v>
      </c>
      <c r="B292" s="10" t="s">
        <v>558</v>
      </c>
      <c r="C292" s="28">
        <v>457000</v>
      </c>
    </row>
    <row r="293" spans="1:3" x14ac:dyDescent="0.2">
      <c r="A293" s="10" t="s">
        <v>559</v>
      </c>
      <c r="B293" s="10" t="s">
        <v>560</v>
      </c>
      <c r="C293" s="28">
        <v>642000</v>
      </c>
    </row>
    <row r="294" spans="1:3" x14ac:dyDescent="0.2">
      <c r="A294" s="10" t="s">
        <v>561</v>
      </c>
      <c r="B294" s="10" t="s">
        <v>562</v>
      </c>
      <c r="C294" s="28">
        <v>1571000</v>
      </c>
    </row>
    <row r="295" spans="1:3" x14ac:dyDescent="0.2">
      <c r="A295" s="10" t="s">
        <v>563</v>
      </c>
      <c r="B295" s="10" t="s">
        <v>564</v>
      </c>
      <c r="C295" s="28">
        <v>756000</v>
      </c>
    </row>
    <row r="296" spans="1:3" x14ac:dyDescent="0.2">
      <c r="A296" s="10" t="s">
        <v>565</v>
      </c>
      <c r="B296" s="10" t="s">
        <v>566</v>
      </c>
      <c r="C296" s="28">
        <v>1571000</v>
      </c>
    </row>
    <row r="297" spans="1:3" x14ac:dyDescent="0.2">
      <c r="A297" s="10" t="s">
        <v>567</v>
      </c>
      <c r="B297" s="10" t="s">
        <v>568</v>
      </c>
      <c r="C297" s="28">
        <v>2716000</v>
      </c>
    </row>
    <row r="298" spans="1:3" x14ac:dyDescent="0.2">
      <c r="A298" s="10" t="s">
        <v>569</v>
      </c>
      <c r="B298" s="10" t="s">
        <v>570</v>
      </c>
      <c r="C298" s="28">
        <v>640000</v>
      </c>
    </row>
    <row r="299" spans="1:3" x14ac:dyDescent="0.2">
      <c r="A299" s="10" t="s">
        <v>571</v>
      </c>
      <c r="B299" s="10" t="s">
        <v>572</v>
      </c>
      <c r="C299" s="28">
        <v>255000</v>
      </c>
    </row>
    <row r="300" spans="1:3" x14ac:dyDescent="0.2">
      <c r="A300" s="10" t="s">
        <v>573</v>
      </c>
      <c r="B300" s="10" t="s">
        <v>574</v>
      </c>
      <c r="C300" s="28">
        <v>413000</v>
      </c>
    </row>
    <row r="301" spans="1:3" x14ac:dyDescent="0.2">
      <c r="A301" s="10" t="s">
        <v>575</v>
      </c>
      <c r="B301" s="10" t="s">
        <v>576</v>
      </c>
      <c r="C301" s="28">
        <v>361000</v>
      </c>
    </row>
    <row r="302" spans="1:3" x14ac:dyDescent="0.2">
      <c r="A302" s="10" t="s">
        <v>577</v>
      </c>
      <c r="B302" s="10" t="s">
        <v>578</v>
      </c>
      <c r="C302" s="28">
        <v>544000</v>
      </c>
    </row>
    <row r="303" spans="1:3" x14ac:dyDescent="0.2">
      <c r="A303" s="10" t="s">
        <v>579</v>
      </c>
      <c r="B303" s="10" t="s">
        <v>580</v>
      </c>
      <c r="C303" s="28">
        <v>678000</v>
      </c>
    </row>
    <row r="304" spans="1:3" x14ac:dyDescent="0.2">
      <c r="A304" s="10" t="s">
        <v>581</v>
      </c>
      <c r="B304" s="10" t="s">
        <v>582</v>
      </c>
      <c r="C304" s="28">
        <v>1054000</v>
      </c>
    </row>
    <row r="305" spans="1:3" x14ac:dyDescent="0.2">
      <c r="A305" s="10" t="s">
        <v>583</v>
      </c>
      <c r="B305" s="10" t="s">
        <v>584</v>
      </c>
      <c r="C305" s="28">
        <v>482000</v>
      </c>
    </row>
    <row r="306" spans="1:3" x14ac:dyDescent="0.2">
      <c r="A306" s="10" t="s">
        <v>585</v>
      </c>
      <c r="B306" s="10" t="s">
        <v>586</v>
      </c>
      <c r="C306" s="28">
        <v>722000</v>
      </c>
    </row>
    <row r="307" spans="1:3" x14ac:dyDescent="0.2">
      <c r="A307" s="10" t="s">
        <v>587</v>
      </c>
      <c r="B307" s="10" t="s">
        <v>588</v>
      </c>
      <c r="C307" s="28">
        <v>269000</v>
      </c>
    </row>
    <row r="308" spans="1:3" x14ac:dyDescent="0.2">
      <c r="A308" s="10" t="s">
        <v>589</v>
      </c>
      <c r="B308" s="10" t="s">
        <v>588</v>
      </c>
      <c r="C308" s="28">
        <v>371000</v>
      </c>
    </row>
    <row r="309" spans="1:3" x14ac:dyDescent="0.2">
      <c r="A309" s="10" t="s">
        <v>590</v>
      </c>
      <c r="B309" s="10" t="s">
        <v>591</v>
      </c>
      <c r="C309" s="28">
        <v>462000</v>
      </c>
    </row>
    <row r="310" spans="1:3" x14ac:dyDescent="0.2">
      <c r="A310" s="10" t="s">
        <v>592</v>
      </c>
      <c r="B310" s="10" t="s">
        <v>593</v>
      </c>
      <c r="C310" s="28">
        <v>541000</v>
      </c>
    </row>
    <row r="311" spans="1:3" x14ac:dyDescent="0.2">
      <c r="A311" s="10" t="s">
        <v>594</v>
      </c>
      <c r="B311" s="10" t="s">
        <v>595</v>
      </c>
      <c r="C311" s="28">
        <v>648000</v>
      </c>
    </row>
    <row r="312" spans="1:3" x14ac:dyDescent="0.2">
      <c r="A312" s="10" t="s">
        <v>596</v>
      </c>
      <c r="B312" s="10" t="s">
        <v>597</v>
      </c>
      <c r="C312" s="28">
        <v>644000</v>
      </c>
    </row>
    <row r="313" spans="1:3" x14ac:dyDescent="0.2">
      <c r="A313" s="10" t="s">
        <v>598</v>
      </c>
      <c r="B313" s="10" t="s">
        <v>599</v>
      </c>
      <c r="C313" s="28">
        <v>902000</v>
      </c>
    </row>
    <row r="314" spans="1:3" x14ac:dyDescent="0.2">
      <c r="A314" s="10" t="s">
        <v>600</v>
      </c>
      <c r="B314" s="10" t="s">
        <v>601</v>
      </c>
      <c r="C314" s="28">
        <v>722000</v>
      </c>
    </row>
    <row r="315" spans="1:3" x14ac:dyDescent="0.2">
      <c r="A315" s="10" t="s">
        <v>602</v>
      </c>
      <c r="B315" s="10" t="s">
        <v>601</v>
      </c>
      <c r="C315" s="28">
        <v>1457000</v>
      </c>
    </row>
    <row r="316" spans="1:3" x14ac:dyDescent="0.2">
      <c r="A316" s="10" t="s">
        <v>603</v>
      </c>
      <c r="B316" s="10" t="s">
        <v>604</v>
      </c>
      <c r="C316" s="28">
        <v>1786000</v>
      </c>
    </row>
    <row r="317" spans="1:3" x14ac:dyDescent="0.2">
      <c r="A317" s="10" t="s">
        <v>605</v>
      </c>
      <c r="C317" s="32"/>
    </row>
    <row r="318" spans="1:3" x14ac:dyDescent="0.2">
      <c r="A318" s="10" t="s">
        <v>606</v>
      </c>
      <c r="B318" s="10" t="s">
        <v>607</v>
      </c>
      <c r="C318" s="28">
        <v>85000</v>
      </c>
    </row>
    <row r="319" spans="1:3" x14ac:dyDescent="0.2">
      <c r="A319" s="10" t="s">
        <v>608</v>
      </c>
      <c r="B319" s="10" t="s">
        <v>607</v>
      </c>
      <c r="C319" s="28">
        <v>84000</v>
      </c>
    </row>
    <row r="320" spans="1:3" x14ac:dyDescent="0.2">
      <c r="A320" s="10" t="s">
        <v>609</v>
      </c>
      <c r="B320" s="10" t="s">
        <v>610</v>
      </c>
      <c r="C320" s="28">
        <v>115000</v>
      </c>
    </row>
    <row r="321" spans="1:3" x14ac:dyDescent="0.2">
      <c r="A321" s="10" t="s">
        <v>611</v>
      </c>
      <c r="B321" s="10" t="s">
        <v>610</v>
      </c>
      <c r="C321" s="28">
        <v>152000</v>
      </c>
    </row>
    <row r="322" spans="1:3" x14ac:dyDescent="0.2">
      <c r="A322" s="10" t="s">
        <v>612</v>
      </c>
      <c r="B322" s="10" t="s">
        <v>607</v>
      </c>
      <c r="C322" s="28">
        <v>82000</v>
      </c>
    </row>
    <row r="323" spans="1:3" x14ac:dyDescent="0.2">
      <c r="A323" s="10" t="s">
        <v>613</v>
      </c>
      <c r="B323" s="10" t="s">
        <v>607</v>
      </c>
      <c r="C323" s="28">
        <v>84000</v>
      </c>
    </row>
    <row r="324" spans="1:3" x14ac:dyDescent="0.2">
      <c r="A324" s="10" t="s">
        <v>614</v>
      </c>
      <c r="B324" s="10" t="s">
        <v>615</v>
      </c>
      <c r="C324" s="28">
        <v>115000</v>
      </c>
    </row>
    <row r="325" spans="1:3" x14ac:dyDescent="0.2">
      <c r="A325" s="10" t="s">
        <v>616</v>
      </c>
      <c r="B325" s="10" t="s">
        <v>615</v>
      </c>
      <c r="C325" s="28">
        <v>153000</v>
      </c>
    </row>
    <row r="326" spans="1:3" x14ac:dyDescent="0.2">
      <c r="A326" s="10" t="s">
        <v>617</v>
      </c>
      <c r="B326" s="10" t="s">
        <v>615</v>
      </c>
      <c r="C326" s="28">
        <v>80000</v>
      </c>
    </row>
    <row r="327" spans="1:3" x14ac:dyDescent="0.2">
      <c r="A327" s="10" t="s">
        <v>618</v>
      </c>
      <c r="B327" s="10" t="s">
        <v>615</v>
      </c>
      <c r="C327" s="28">
        <v>102000</v>
      </c>
    </row>
    <row r="328" spans="1:3" x14ac:dyDescent="0.2">
      <c r="A328" s="10" t="s">
        <v>619</v>
      </c>
      <c r="C328" s="32"/>
    </row>
    <row r="329" spans="1:3" x14ac:dyDescent="0.2">
      <c r="A329" s="10" t="s">
        <v>620</v>
      </c>
      <c r="B329" s="10" t="s">
        <v>621</v>
      </c>
      <c r="C329" s="28">
        <v>198000</v>
      </c>
    </row>
    <row r="330" spans="1:3" x14ac:dyDescent="0.2">
      <c r="A330" s="10" t="s">
        <v>622</v>
      </c>
      <c r="B330" s="10" t="s">
        <v>621</v>
      </c>
      <c r="C330" s="28">
        <v>233000</v>
      </c>
    </row>
    <row r="331" spans="1:3" x14ac:dyDescent="0.2">
      <c r="A331" s="10" t="s">
        <v>623</v>
      </c>
      <c r="B331" s="10" t="s">
        <v>621</v>
      </c>
      <c r="C331" s="28">
        <v>279000</v>
      </c>
    </row>
    <row r="332" spans="1:3" x14ac:dyDescent="0.2">
      <c r="A332" s="10" t="s">
        <v>624</v>
      </c>
      <c r="B332" s="10" t="s">
        <v>625</v>
      </c>
      <c r="C332" s="28">
        <v>298000</v>
      </c>
    </row>
    <row r="333" spans="1:3" x14ac:dyDescent="0.2">
      <c r="A333" s="10" t="s">
        <v>626</v>
      </c>
      <c r="B333" s="10" t="s">
        <v>625</v>
      </c>
      <c r="C333" s="28">
        <v>478000</v>
      </c>
    </row>
    <row r="334" spans="1:3" x14ac:dyDescent="0.2">
      <c r="A334" s="10" t="s">
        <v>627</v>
      </c>
      <c r="B334" s="10" t="s">
        <v>625</v>
      </c>
      <c r="C334" s="28">
        <v>626000</v>
      </c>
    </row>
    <row r="335" spans="1:3" x14ac:dyDescent="0.2">
      <c r="A335" s="10" t="s">
        <v>628</v>
      </c>
      <c r="B335" s="10" t="s">
        <v>625</v>
      </c>
      <c r="C335" s="28">
        <v>757000</v>
      </c>
    </row>
    <row r="336" spans="1:3" x14ac:dyDescent="0.2">
      <c r="A336" s="10" t="s">
        <v>629</v>
      </c>
      <c r="B336" s="10" t="s">
        <v>625</v>
      </c>
      <c r="C336" s="28">
        <v>1128000</v>
      </c>
    </row>
    <row r="337" spans="1:3" x14ac:dyDescent="0.2">
      <c r="A337" s="10" t="s">
        <v>630</v>
      </c>
      <c r="B337" s="10" t="s">
        <v>625</v>
      </c>
      <c r="C337" s="28">
        <v>1527000</v>
      </c>
    </row>
    <row r="338" spans="1:3" x14ac:dyDescent="0.2">
      <c r="A338" s="10" t="s">
        <v>631</v>
      </c>
      <c r="B338" s="10" t="s">
        <v>632</v>
      </c>
      <c r="C338" s="28">
        <v>4134000</v>
      </c>
    </row>
    <row r="339" spans="1:3" x14ac:dyDescent="0.2">
      <c r="A339" s="10" t="s">
        <v>633</v>
      </c>
      <c r="B339" s="10" t="s">
        <v>632</v>
      </c>
      <c r="C339" s="28">
        <v>6850000</v>
      </c>
    </row>
    <row r="340" spans="1:3" x14ac:dyDescent="0.2">
      <c r="A340" s="10" t="s">
        <v>634</v>
      </c>
      <c r="B340" s="10" t="s">
        <v>632</v>
      </c>
      <c r="C340" s="28">
        <v>11712000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9"/>
  <sheetViews>
    <sheetView zoomScale="120" zoomScaleNormal="120" workbookViewId="0">
      <selection activeCell="D2" sqref="D2"/>
    </sheetView>
  </sheetViews>
  <sheetFormatPr defaultRowHeight="12.75" x14ac:dyDescent="0.2"/>
  <cols>
    <col min="1" max="1" width="11.28515625" customWidth="1"/>
    <col min="2" max="2" width="29.42578125" bestFit="1" customWidth="1"/>
    <col min="3" max="3" width="5.5703125" customWidth="1"/>
    <col min="4" max="4" width="10.140625" bestFit="1" customWidth="1"/>
    <col min="5" max="5" width="30.140625" bestFit="1" customWidth="1"/>
    <col min="6" max="6" width="4.7109375" customWidth="1"/>
    <col min="7" max="7" width="44.28515625" bestFit="1" customWidth="1"/>
  </cols>
  <sheetData>
    <row r="1" spans="1:7" ht="13.5" thickBot="1" x14ac:dyDescent="0.25">
      <c r="A1" s="39" t="s">
        <v>635</v>
      </c>
      <c r="B1" s="40" t="s">
        <v>644</v>
      </c>
      <c r="D1" s="39" t="s">
        <v>653</v>
      </c>
      <c r="E1" s="40" t="s">
        <v>645</v>
      </c>
      <c r="G1" s="43" t="s">
        <v>652</v>
      </c>
    </row>
    <row r="2" spans="1:7" x14ac:dyDescent="0.2">
      <c r="A2" s="35" t="s">
        <v>636</v>
      </c>
      <c r="B2" s="41"/>
      <c r="D2" s="33">
        <v>33086</v>
      </c>
      <c r="E2" s="41"/>
      <c r="G2" s="44"/>
    </row>
    <row r="3" spans="1:7" x14ac:dyDescent="0.2">
      <c r="A3" s="35" t="s">
        <v>637</v>
      </c>
      <c r="B3" s="41"/>
      <c r="D3" s="33">
        <v>33087</v>
      </c>
      <c r="E3" s="41"/>
      <c r="G3" s="45"/>
    </row>
    <row r="4" spans="1:7" x14ac:dyDescent="0.2">
      <c r="A4" s="35" t="s">
        <v>638</v>
      </c>
      <c r="B4" s="41"/>
      <c r="D4" s="33">
        <v>33088</v>
      </c>
      <c r="E4" s="41"/>
      <c r="G4" s="45"/>
    </row>
    <row r="5" spans="1:7" x14ac:dyDescent="0.2">
      <c r="A5" s="35" t="s">
        <v>639</v>
      </c>
      <c r="B5" s="41"/>
      <c r="D5" s="33">
        <v>44278</v>
      </c>
      <c r="E5" s="41"/>
      <c r="G5" s="45"/>
    </row>
    <row r="6" spans="1:7" x14ac:dyDescent="0.2">
      <c r="A6" s="35" t="s">
        <v>640</v>
      </c>
      <c r="B6" s="41"/>
      <c r="D6" s="33">
        <v>33090</v>
      </c>
      <c r="E6" s="41"/>
      <c r="G6" s="45"/>
    </row>
    <row r="7" spans="1:7" x14ac:dyDescent="0.2">
      <c r="A7" s="35" t="s">
        <v>641</v>
      </c>
      <c r="B7" s="41"/>
      <c r="D7" s="33">
        <v>33091</v>
      </c>
      <c r="E7" s="41"/>
      <c r="G7" s="45"/>
    </row>
    <row r="8" spans="1:7" x14ac:dyDescent="0.2">
      <c r="A8" s="35" t="s">
        <v>642</v>
      </c>
      <c r="B8" s="41"/>
      <c r="D8" s="33">
        <v>33092</v>
      </c>
      <c r="E8" s="41"/>
      <c r="G8" s="45"/>
    </row>
    <row r="9" spans="1:7" ht="13.5" thickBot="1" x14ac:dyDescent="0.25">
      <c r="A9" s="36" t="s">
        <v>643</v>
      </c>
      <c r="B9" s="42"/>
      <c r="D9" s="34">
        <v>33093</v>
      </c>
      <c r="E9" s="42"/>
      <c r="G9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L22"/>
  <sheetViews>
    <sheetView zoomScale="150" zoomScaleNormal="150" workbookViewId="0">
      <selection activeCell="J9" sqref="J9"/>
    </sheetView>
  </sheetViews>
  <sheetFormatPr defaultColWidth="9.28515625" defaultRowHeight="12.75" x14ac:dyDescent="0.2"/>
  <cols>
    <col min="1" max="1" width="16.28515625" style="10" bestFit="1" customWidth="1"/>
    <col min="2" max="2" width="18.5703125" style="10" bestFit="1" customWidth="1"/>
    <col min="3" max="3" width="19.28515625" style="10" customWidth="1"/>
    <col min="4" max="4" width="9.7109375" style="10" bestFit="1" customWidth="1"/>
    <col min="5" max="5" width="9.28515625" style="10"/>
    <col min="6" max="6" width="7.28515625" style="10" customWidth="1"/>
    <col min="7" max="7" width="14.28515625" style="10" customWidth="1"/>
    <col min="8" max="8" width="8" style="10" bestFit="1" customWidth="1"/>
    <col min="9" max="16384" width="9.28515625" style="10"/>
  </cols>
  <sheetData>
    <row r="2" spans="1:8" x14ac:dyDescent="0.2">
      <c r="F2" s="10" t="s">
        <v>150</v>
      </c>
      <c r="G2" s="10" t="s">
        <v>149</v>
      </c>
    </row>
    <row r="3" spans="1:8" x14ac:dyDescent="0.2">
      <c r="B3" s="23" t="s">
        <v>148</v>
      </c>
      <c r="C3" s="23" t="s">
        <v>147</v>
      </c>
      <c r="D3" s="23" t="s">
        <v>146</v>
      </c>
      <c r="F3" s="22">
        <v>0</v>
      </c>
      <c r="G3" s="21" t="s">
        <v>145</v>
      </c>
      <c r="H3" s="20" t="s">
        <v>145</v>
      </c>
    </row>
    <row r="4" spans="1:8" x14ac:dyDescent="0.2">
      <c r="B4" s="10" t="s">
        <v>144</v>
      </c>
      <c r="C4" s="10">
        <v>40</v>
      </c>
      <c r="D4" s="10" t="str">
        <f>VLOOKUP(Tabella2[[#This Row],[Punteggio]],$F$3:$H$6,2)</f>
        <v>Sufficiente</v>
      </c>
      <c r="F4" s="19">
        <v>40</v>
      </c>
      <c r="G4" s="10" t="s">
        <v>143</v>
      </c>
      <c r="H4" s="18" t="s">
        <v>142</v>
      </c>
    </row>
    <row r="5" spans="1:8" x14ac:dyDescent="0.2">
      <c r="B5" s="10" t="s">
        <v>141</v>
      </c>
      <c r="C5" s="10">
        <v>60</v>
      </c>
      <c r="D5" s="10" t="str">
        <f>VLOOKUP(Tabella2[[#This Row],[Punteggio]],$F$3:$H$6,2)</f>
        <v>Discreto</v>
      </c>
      <c r="F5" s="19">
        <v>60</v>
      </c>
      <c r="G5" s="10" t="s">
        <v>140</v>
      </c>
      <c r="H5" s="18" t="s">
        <v>139</v>
      </c>
    </row>
    <row r="6" spans="1:8" x14ac:dyDescent="0.2">
      <c r="B6" s="10" t="s">
        <v>138</v>
      </c>
      <c r="C6" s="10">
        <v>60</v>
      </c>
      <c r="D6" s="10" t="str">
        <f>VLOOKUP(Tabella2[[#This Row],[Punteggio]],$F$3:$H$6,2)</f>
        <v>Discreto</v>
      </c>
      <c r="F6" s="17">
        <v>70</v>
      </c>
      <c r="G6" s="16" t="s">
        <v>137</v>
      </c>
      <c r="H6" s="15" t="s">
        <v>136</v>
      </c>
    </row>
    <row r="7" spans="1:8" x14ac:dyDescent="0.2">
      <c r="B7" s="10" t="s">
        <v>135</v>
      </c>
      <c r="C7" s="10">
        <v>40</v>
      </c>
      <c r="D7" s="10" t="str">
        <f>VLOOKUP(Tabella2[[#This Row],[Punteggio]],$F$3:$H$6,2)</f>
        <v>Sufficiente</v>
      </c>
    </row>
    <row r="8" spans="1:8" x14ac:dyDescent="0.2">
      <c r="B8" s="10" t="s">
        <v>134</v>
      </c>
      <c r="C8" s="10">
        <v>70</v>
      </c>
      <c r="D8" s="10" t="str">
        <f>VLOOKUP(Tabella2[[#This Row],[Punteggio]],$F$3:$H$6,2)</f>
        <v>Buono</v>
      </c>
    </row>
    <row r="9" spans="1:8" x14ac:dyDescent="0.2">
      <c r="B9" s="10" t="s">
        <v>133</v>
      </c>
      <c r="C9" s="10">
        <v>0</v>
      </c>
      <c r="D9" s="10" t="str">
        <f>VLOOKUP(Tabella2[[#This Row],[Punteggio]],$F$3:$H$6,2)</f>
        <v>Respinto</v>
      </c>
    </row>
    <row r="10" spans="1:8" x14ac:dyDescent="0.2">
      <c r="B10" s="10" t="s">
        <v>132</v>
      </c>
      <c r="C10" s="10">
        <v>0</v>
      </c>
      <c r="D10" s="10" t="str">
        <f>VLOOKUP(Tabella2[[#This Row],[Punteggio]],$F$3:$H$6,2)</f>
        <v>Respinto</v>
      </c>
    </row>
    <row r="14" spans="1:8" x14ac:dyDescent="0.2">
      <c r="A14" s="37" t="s">
        <v>646</v>
      </c>
      <c r="B14" s="24" t="s">
        <v>131</v>
      </c>
      <c r="C14" s="24"/>
      <c r="D14" s="24"/>
      <c r="E14" s="24"/>
      <c r="F14" s="24"/>
      <c r="G14" s="24"/>
    </row>
    <row r="15" spans="1:8" x14ac:dyDescent="0.2">
      <c r="A15" s="37" t="s">
        <v>646</v>
      </c>
      <c r="B15" s="24" t="s">
        <v>659</v>
      </c>
      <c r="C15" s="24"/>
      <c r="D15" s="24"/>
      <c r="E15" s="24"/>
      <c r="F15" s="24"/>
      <c r="G15" s="24"/>
    </row>
    <row r="16" spans="1:8" x14ac:dyDescent="0.2">
      <c r="A16" s="37"/>
      <c r="B16" s="24" t="s">
        <v>130</v>
      </c>
      <c r="C16" s="24"/>
      <c r="D16" s="24"/>
      <c r="E16" s="24"/>
      <c r="F16" s="24"/>
      <c r="G16" s="24"/>
    </row>
    <row r="17" spans="1:12" x14ac:dyDescent="0.2">
      <c r="A17" s="37"/>
      <c r="B17" s="24" t="s">
        <v>129</v>
      </c>
      <c r="C17" s="24"/>
      <c r="D17" s="24"/>
      <c r="E17" s="24"/>
      <c r="F17" s="24"/>
      <c r="G17" s="24"/>
    </row>
    <row r="18" spans="1:12" x14ac:dyDescent="0.2">
      <c r="A18" s="37"/>
      <c r="B18" s="24" t="s">
        <v>128</v>
      </c>
      <c r="C18" s="24"/>
      <c r="D18" s="24"/>
      <c r="E18" s="24"/>
      <c r="F18" s="24"/>
      <c r="G18" s="24"/>
    </row>
    <row r="19" spans="1:12" x14ac:dyDescent="0.2">
      <c r="A19" s="37"/>
      <c r="B19" s="24" t="s">
        <v>127</v>
      </c>
      <c r="C19" s="24"/>
      <c r="D19" s="24"/>
      <c r="E19" s="24"/>
      <c r="F19" s="24"/>
      <c r="G19" s="24"/>
      <c r="J19"/>
      <c r="K19"/>
      <c r="L19"/>
    </row>
    <row r="20" spans="1:12" x14ac:dyDescent="0.2">
      <c r="A20" s="37" t="s">
        <v>646</v>
      </c>
      <c r="B20" s="24" t="s">
        <v>647</v>
      </c>
      <c r="C20" s="24"/>
      <c r="D20" s="24"/>
      <c r="E20" s="24"/>
      <c r="F20" s="24"/>
      <c r="G20" s="24"/>
      <c r="J20"/>
      <c r="K20"/>
      <c r="L20"/>
    </row>
    <row r="21" spans="1:12" x14ac:dyDescent="0.2">
      <c r="J21"/>
      <c r="K21"/>
      <c r="L21"/>
    </row>
    <row r="22" spans="1:12" x14ac:dyDescent="0.2">
      <c r="J22"/>
      <c r="K22"/>
      <c r="L22"/>
    </row>
  </sheetData>
  <conditionalFormatting sqref="C4:C1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cellIs" dxfId="3" priority="3" operator="equal">
      <formula>"Buono"</formula>
    </cfRule>
    <cfRule type="cellIs" dxfId="2" priority="4" operator="equal">
      <formula>"Discreto"</formula>
    </cfRule>
    <cfRule type="cellIs" dxfId="1" priority="5" operator="equal">
      <formula>"Sufficiente"</formula>
    </cfRule>
    <cfRule type="cellIs" dxfId="0" priority="6" operator="equal">
      <formula>"Respinto"</formula>
    </cfRule>
  </conditionalFormatting>
  <conditionalFormatting sqref="C3:C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{2AB45264-4DC3-4DAF-9BA0-0229D57F01D7}</x14:id>
        </ext>
      </extLst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  <x14:conditionalFormatting xmlns:xm="http://schemas.microsoft.com/office/excel/2006/main">
          <x14:cfRule type="dataBar" id="{2AB45264-4DC3-4DAF-9BA0-0229D57F01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G4" sqref="G4"/>
    </sheetView>
  </sheetViews>
  <sheetFormatPr defaultColWidth="9.28515625" defaultRowHeight="12.75" x14ac:dyDescent="0.2"/>
  <cols>
    <col min="1" max="3" width="9.28515625" style="10"/>
    <col min="4" max="4" width="11.28515625" style="10" bestFit="1" customWidth="1"/>
    <col min="5" max="6" width="9.28515625" style="10"/>
    <col min="7" max="7" width="10.28515625" style="10" bestFit="1" customWidth="1"/>
    <col min="8" max="8" width="11.7109375" style="10" customWidth="1"/>
    <col min="9" max="9" width="9.28515625" style="10"/>
    <col min="10" max="10" width="20.7109375" style="10" customWidth="1"/>
    <col min="11" max="16384" width="9.28515625" style="10"/>
  </cols>
  <sheetData>
    <row r="1" spans="3:10" x14ac:dyDescent="0.2">
      <c r="G1" s="66" t="s">
        <v>126</v>
      </c>
      <c r="H1" s="66"/>
      <c r="I1" s="66"/>
      <c r="J1" s="66"/>
    </row>
    <row r="3" spans="3:10" x14ac:dyDescent="0.2">
      <c r="C3" s="10" t="s">
        <v>125</v>
      </c>
      <c r="D3" s="10" t="s">
        <v>124</v>
      </c>
      <c r="G3" s="14" t="s">
        <v>125</v>
      </c>
      <c r="H3" s="14" t="s">
        <v>124</v>
      </c>
    </row>
    <row r="4" spans="3:10" ht="15" x14ac:dyDescent="0.25">
      <c r="C4" s="10" t="s">
        <v>5</v>
      </c>
      <c r="D4" s="11">
        <v>266</v>
      </c>
      <c r="G4" s="12" t="s">
        <v>121</v>
      </c>
      <c r="H4" s="13">
        <f>_xlfn.XLOOKUP(G4,spesemese[MESE],spesemese[SPESA])</f>
        <v>409</v>
      </c>
    </row>
    <row r="5" spans="3:10" x14ac:dyDescent="0.2">
      <c r="C5" s="10" t="s">
        <v>19</v>
      </c>
      <c r="D5" s="11">
        <v>402</v>
      </c>
    </row>
    <row r="6" spans="3:10" x14ac:dyDescent="0.2">
      <c r="C6" s="10" t="s">
        <v>26</v>
      </c>
      <c r="D6" s="11">
        <v>496</v>
      </c>
    </row>
    <row r="7" spans="3:10" x14ac:dyDescent="0.2">
      <c r="C7" s="10" t="s">
        <v>123</v>
      </c>
      <c r="D7" s="11">
        <v>204</v>
      </c>
    </row>
    <row r="8" spans="3:10" x14ac:dyDescent="0.2">
      <c r="C8" s="10" t="s">
        <v>122</v>
      </c>
      <c r="D8" s="11">
        <v>154</v>
      </c>
    </row>
    <row r="9" spans="3:10" x14ac:dyDescent="0.2">
      <c r="C9" s="10" t="s">
        <v>121</v>
      </c>
      <c r="D9" s="11">
        <v>409</v>
      </c>
    </row>
    <row r="10" spans="3:10" x14ac:dyDescent="0.2">
      <c r="C10" s="10" t="s">
        <v>120</v>
      </c>
      <c r="D10" s="11">
        <v>522</v>
      </c>
    </row>
    <row r="11" spans="3:10" x14ac:dyDescent="0.2">
      <c r="C11" s="10" t="s">
        <v>119</v>
      </c>
      <c r="D11" s="11">
        <v>490</v>
      </c>
    </row>
    <row r="12" spans="3:10" x14ac:dyDescent="0.2">
      <c r="C12" s="10" t="s">
        <v>118</v>
      </c>
      <c r="D12" s="11">
        <v>249</v>
      </c>
    </row>
    <row r="13" spans="3:10" x14ac:dyDescent="0.2">
      <c r="C13" s="10" t="s">
        <v>117</v>
      </c>
      <c r="D13" s="11">
        <v>417</v>
      </c>
    </row>
    <row r="14" spans="3:10" x14ac:dyDescent="0.2">
      <c r="C14" s="10" t="s">
        <v>116</v>
      </c>
      <c r="D14" s="11">
        <v>488</v>
      </c>
    </row>
    <row r="15" spans="3:10" x14ac:dyDescent="0.2">
      <c r="C15" s="10" t="s">
        <v>115</v>
      </c>
      <c r="D15" s="11">
        <v>329</v>
      </c>
    </row>
    <row r="16" spans="3:10" x14ac:dyDescent="0.2">
      <c r="C16" s="59" t="s">
        <v>107</v>
      </c>
      <c r="D16" s="60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workbookViewId="0">
      <selection activeCell="T26" sqref="T26"/>
    </sheetView>
  </sheetViews>
  <sheetFormatPr defaultRowHeight="12.75" x14ac:dyDescent="0.2"/>
  <cols>
    <col min="1" max="1" width="13.5703125" bestFit="1" customWidth="1"/>
    <col min="2" max="2" width="20.5703125" style="38" bestFit="1" customWidth="1"/>
    <col min="3" max="3" width="17.7109375" style="38" customWidth="1"/>
  </cols>
  <sheetData>
    <row r="1" spans="1:3" x14ac:dyDescent="0.2">
      <c r="A1" t="s">
        <v>114</v>
      </c>
      <c r="B1" s="38" t="s">
        <v>648</v>
      </c>
      <c r="C1" s="38" t="s">
        <v>112</v>
      </c>
    </row>
    <row r="2" spans="1:3" x14ac:dyDescent="0.2">
      <c r="A2" t="s">
        <v>110</v>
      </c>
      <c r="B2" s="38">
        <v>1000</v>
      </c>
      <c r="C2" s="38">
        <v>200</v>
      </c>
    </row>
    <row r="3" spans="1:3" x14ac:dyDescent="0.2">
      <c r="A3" t="s">
        <v>109</v>
      </c>
      <c r="B3" s="38">
        <v>2000</v>
      </c>
      <c r="C3" s="38">
        <v>500</v>
      </c>
    </row>
    <row r="4" spans="1:3" x14ac:dyDescent="0.2">
      <c r="A4" t="s">
        <v>108</v>
      </c>
      <c r="B4" s="38">
        <v>580</v>
      </c>
      <c r="C4" s="38">
        <v>200</v>
      </c>
    </row>
    <row r="5" spans="1:3" x14ac:dyDescent="0.2">
      <c r="A5" t="s">
        <v>113</v>
      </c>
      <c r="B5" s="38">
        <v>1168</v>
      </c>
      <c r="C5" s="38">
        <v>300</v>
      </c>
    </row>
    <row r="6" spans="1:3" x14ac:dyDescent="0.2">
      <c r="A6" t="s">
        <v>111</v>
      </c>
      <c r="B6" s="38">
        <v>2647</v>
      </c>
      <c r="C6" s="38">
        <v>500</v>
      </c>
    </row>
    <row r="9" spans="1:3" x14ac:dyDescent="0.2">
      <c r="A9" s="67" t="s">
        <v>649</v>
      </c>
      <c r="B9" s="68"/>
      <c r="C9" s="68"/>
    </row>
    <row r="10" spans="1:3" x14ac:dyDescent="0.2">
      <c r="A10" s="68"/>
      <c r="B10" s="68"/>
      <c r="C10" s="68"/>
    </row>
    <row r="11" spans="1:3" x14ac:dyDescent="0.2">
      <c r="A11" s="68"/>
      <c r="B11" s="68"/>
      <c r="C11" s="68"/>
    </row>
    <row r="12" spans="1:3" x14ac:dyDescent="0.2">
      <c r="A12" s="68"/>
      <c r="B12" s="68"/>
      <c r="C12" s="68"/>
    </row>
    <row r="13" spans="1:3" x14ac:dyDescent="0.2">
      <c r="A13" s="68"/>
      <c r="B13" s="68"/>
      <c r="C13" s="68"/>
    </row>
    <row r="14" spans="1:3" x14ac:dyDescent="0.2">
      <c r="A14" s="68"/>
      <c r="B14" s="68"/>
      <c r="C14" s="68"/>
    </row>
    <row r="15" spans="1:3" x14ac:dyDescent="0.2">
      <c r="A15" s="68"/>
      <c r="B15" s="68"/>
      <c r="C15" s="68"/>
    </row>
    <row r="16" spans="1:3" x14ac:dyDescent="0.2">
      <c r="A16" s="68"/>
      <c r="B16" s="68"/>
      <c r="C16" s="68"/>
    </row>
  </sheetData>
  <mergeCells count="1">
    <mergeCell ref="A9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zoomScale="120" zoomScaleNormal="120" workbookViewId="0">
      <selection activeCell="L14" sqref="L14"/>
    </sheetView>
  </sheetViews>
  <sheetFormatPr defaultRowHeight="12.75" x14ac:dyDescent="0.2"/>
  <cols>
    <col min="1" max="1" width="10.5703125" bestFit="1" customWidth="1"/>
    <col min="2" max="2" width="28.28515625" bestFit="1" customWidth="1"/>
    <col min="3" max="3" width="21.28515625" bestFit="1" customWidth="1"/>
    <col min="4" max="4" width="18" style="7" bestFit="1" customWidth="1"/>
    <col min="5" max="5" width="21.7109375" style="3" bestFit="1" customWidth="1"/>
    <col min="6" max="6" width="1.42578125" customWidth="1"/>
    <col min="7" max="7" width="1.7109375" customWidth="1"/>
    <col min="8" max="8" width="44.7109375" customWidth="1"/>
    <col min="9" max="9" width="17.85546875" bestFit="1" customWidth="1"/>
    <col min="10" max="10" width="22.140625" bestFit="1" customWidth="1"/>
    <col min="11" max="11" width="15" bestFit="1" customWidth="1"/>
  </cols>
  <sheetData>
    <row r="1" spans="1:11" s="1" customFormat="1" ht="18" thickBot="1" x14ac:dyDescent="0.35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H1" s="25" t="s">
        <v>657</v>
      </c>
    </row>
    <row r="2" spans="1:11" ht="18.75" thickTop="1" thickBot="1" x14ac:dyDescent="0.35">
      <c r="A2" s="2">
        <v>36529</v>
      </c>
      <c r="B2" t="s">
        <v>91</v>
      </c>
      <c r="C2" t="s">
        <v>36</v>
      </c>
      <c r="D2" s="3">
        <v>50000</v>
      </c>
      <c r="E2" s="3">
        <v>16</v>
      </c>
      <c r="I2" s="71" t="s">
        <v>33</v>
      </c>
      <c r="J2" s="70" t="s">
        <v>34</v>
      </c>
      <c r="K2" s="9" t="s">
        <v>107</v>
      </c>
    </row>
    <row r="3" spans="1:11" ht="16.5" thickTop="1" x14ac:dyDescent="0.2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H3" s="50" t="s">
        <v>36</v>
      </c>
      <c r="I3" s="3">
        <f>SUMIFS($D$2:$D$80,$C$2:$C$80,H3)</f>
        <v>611780</v>
      </c>
      <c r="J3" s="3">
        <f>SUMIFS($E$2:$E$80,$C$2:$C$80,H3)</f>
        <v>218</v>
      </c>
      <c r="K3" s="3">
        <f>I3+J3</f>
        <v>611998</v>
      </c>
    </row>
    <row r="4" spans="1:11" ht="15.75" x14ac:dyDescent="0.2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H4" s="51" t="s">
        <v>94</v>
      </c>
      <c r="I4" s="3">
        <f>SUMIFS($D$2:$D$80,$C$2:$C$80,H4)</f>
        <v>30860</v>
      </c>
      <c r="J4" s="3">
        <f t="shared" ref="J4:J6" si="0">SUMIFS($E$2:$E$80,$C$2:$C$80,H4)</f>
        <v>102</v>
      </c>
      <c r="K4" s="3">
        <f t="shared" ref="K4:K6" si="1">I4+J4</f>
        <v>30962</v>
      </c>
    </row>
    <row r="5" spans="1:11" ht="15.75" x14ac:dyDescent="0.2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H5" s="51" t="s">
        <v>56</v>
      </c>
      <c r="I5" s="3">
        <f>SUMIFS($D$2:$D$80,$C$2:$C$80,H5)</f>
        <v>54000</v>
      </c>
      <c r="J5" s="3">
        <f t="shared" si="0"/>
        <v>74</v>
      </c>
      <c r="K5" s="3">
        <f t="shared" si="1"/>
        <v>54074</v>
      </c>
    </row>
    <row r="6" spans="1:11" ht="16.5" thickBot="1" x14ac:dyDescent="0.3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H6" s="52" t="s">
        <v>88</v>
      </c>
      <c r="I6" s="3">
        <f>SUMIFS($D$2:$D$80,$C$2:$C$80,H6)</f>
        <v>6765600</v>
      </c>
      <c r="J6" s="3">
        <f t="shared" si="0"/>
        <v>62</v>
      </c>
      <c r="K6" s="3">
        <f t="shared" si="1"/>
        <v>6765662</v>
      </c>
    </row>
    <row r="7" spans="1:11" ht="13.5" thickBot="1" x14ac:dyDescent="0.25">
      <c r="A7" s="2">
        <v>36547</v>
      </c>
      <c r="B7" t="s">
        <v>43</v>
      </c>
      <c r="C7" t="s">
        <v>44</v>
      </c>
      <c r="D7" s="3">
        <v>50800</v>
      </c>
      <c r="E7" s="3">
        <v>22</v>
      </c>
    </row>
    <row r="8" spans="1:11" ht="15" x14ac:dyDescent="0.2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H8" s="53" t="s">
        <v>105</v>
      </c>
      <c r="I8">
        <f>COUNTIF($B$2:$B$80,H8)</f>
        <v>2</v>
      </c>
    </row>
    <row r="9" spans="1:11" ht="15" x14ac:dyDescent="0.2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H9" s="54" t="s">
        <v>43</v>
      </c>
      <c r="I9">
        <f t="shared" ref="I9:I14" si="2">COUNTIF($B$2:$B$80,H9)</f>
        <v>1</v>
      </c>
    </row>
    <row r="10" spans="1:11" ht="15" x14ac:dyDescent="0.2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H10" s="54" t="s">
        <v>64</v>
      </c>
      <c r="I10">
        <f t="shared" si="2"/>
        <v>1</v>
      </c>
    </row>
    <row r="11" spans="1:11" ht="15" x14ac:dyDescent="0.2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H11" s="54" t="s">
        <v>45</v>
      </c>
      <c r="I11">
        <f t="shared" si="2"/>
        <v>1</v>
      </c>
    </row>
    <row r="12" spans="1:11" ht="15" x14ac:dyDescent="0.2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H12" s="54" t="s">
        <v>61</v>
      </c>
      <c r="I12">
        <f t="shared" si="2"/>
        <v>4</v>
      </c>
    </row>
    <row r="13" spans="1:11" ht="15" x14ac:dyDescent="0.2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H13" s="54" t="s">
        <v>89</v>
      </c>
      <c r="I13">
        <f t="shared" si="2"/>
        <v>2</v>
      </c>
    </row>
    <row r="14" spans="1:11" ht="15.75" thickBot="1" x14ac:dyDescent="0.2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H14" s="55" t="s">
        <v>59</v>
      </c>
      <c r="I14">
        <f>COUNTIF($B$2:$B$80,H14)</f>
        <v>1</v>
      </c>
    </row>
    <row r="15" spans="1:11" x14ac:dyDescent="0.2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11" x14ac:dyDescent="0.2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S5" sqref="S5"/>
    </sheetView>
  </sheetViews>
  <sheetFormatPr defaultRowHeight="12.75" x14ac:dyDescent="0.2"/>
  <cols>
    <col min="1" max="1" width="11.7109375" bestFit="1" customWidth="1"/>
    <col min="2" max="2" width="9.85546875" bestFit="1" customWidth="1"/>
    <col min="3" max="3" width="11.7109375" bestFit="1" customWidth="1"/>
    <col min="4" max="4" width="11.85546875" bestFit="1" customWidth="1"/>
    <col min="5" max="5" width="10.28515625" bestFit="1" customWidth="1"/>
    <col min="7" max="7" width="21" customWidth="1"/>
    <col min="8" max="8" width="14.85546875" customWidth="1"/>
    <col min="11" max="11" width="23.7109375" customWidth="1"/>
  </cols>
  <sheetData>
    <row r="1" spans="1:11" ht="20.25" thickBot="1" x14ac:dyDescent="0.35">
      <c r="B1" s="69" t="s">
        <v>106</v>
      </c>
      <c r="C1" s="69"/>
      <c r="D1" s="69"/>
    </row>
    <row r="2" spans="1:11" ht="13.5" thickTop="1" x14ac:dyDescent="0.2"/>
    <row r="3" spans="1:11" ht="18" thickBot="1" x14ac:dyDescent="0.35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6" t="s">
        <v>658</v>
      </c>
      <c r="H3" s="27"/>
      <c r="I3" s="27"/>
      <c r="J3" s="27"/>
      <c r="K3" s="27"/>
    </row>
    <row r="4" spans="1:11" ht="14.25" thickTop="1" thickBot="1" x14ac:dyDescent="0.25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x14ac:dyDescent="0.2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6" t="s">
        <v>14</v>
      </c>
      <c r="H5" s="3">
        <f>SUMIFS($E$4:$E$26,$C$4:$C$26,G5)</f>
        <v>893.5</v>
      </c>
    </row>
    <row r="6" spans="1:11" x14ac:dyDescent="0.2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57" t="s">
        <v>6</v>
      </c>
      <c r="H6" s="3">
        <f t="shared" ref="H6:H10" si="0">SUMIFS($E$4:$E$26,$C$4:$C$26,G6)</f>
        <v>121</v>
      </c>
    </row>
    <row r="7" spans="1:11" x14ac:dyDescent="0.2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57" t="s">
        <v>22</v>
      </c>
      <c r="H7" s="3">
        <f t="shared" si="0"/>
        <v>832</v>
      </c>
    </row>
    <row r="8" spans="1:11" x14ac:dyDescent="0.2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57" t="s">
        <v>8</v>
      </c>
      <c r="H8" s="3">
        <f t="shared" si="0"/>
        <v>19</v>
      </c>
    </row>
    <row r="9" spans="1:11" x14ac:dyDescent="0.2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57" t="s">
        <v>12</v>
      </c>
      <c r="H9" s="3">
        <f t="shared" si="0"/>
        <v>766</v>
      </c>
    </row>
    <row r="10" spans="1:11" ht="13.5" thickBot="1" x14ac:dyDescent="0.25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58" t="s">
        <v>17</v>
      </c>
      <c r="H10" s="3">
        <f t="shared" si="0"/>
        <v>1479</v>
      </c>
    </row>
    <row r="11" spans="1:11" x14ac:dyDescent="0.2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2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2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2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2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2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2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2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2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2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2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2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2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2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2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2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autoFilter ref="A3:E26" xr:uid="{00000000-0001-0000-0100-000000000000}"/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tabSelected="1" workbookViewId="0">
      <selection activeCell="M18" sqref="M18"/>
    </sheetView>
  </sheetViews>
  <sheetFormatPr defaultRowHeight="12.75" x14ac:dyDescent="0.2"/>
  <cols>
    <col min="1" max="1" width="10.140625" style="2" bestFit="1" customWidth="1"/>
    <col min="2" max="2" width="12.140625" bestFit="1" customWidth="1"/>
    <col min="3" max="3" width="11.85546875" bestFit="1" customWidth="1"/>
    <col min="4" max="4" width="7" bestFit="1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bestFit="1" customWidth="1"/>
  </cols>
  <sheetData>
    <row r="1" spans="1:9" ht="15.75" x14ac:dyDescent="0.25">
      <c r="A1" s="62" t="s">
        <v>665</v>
      </c>
    </row>
    <row r="2" spans="1:9" ht="15.75" x14ac:dyDescent="0.25">
      <c r="A2" s="62"/>
    </row>
    <row r="3" spans="1:9" ht="13.5" thickBot="1" x14ac:dyDescent="0.25"/>
    <row r="4" spans="1:9" ht="13.5" thickBot="1" x14ac:dyDescent="0.25">
      <c r="E4" s="26" t="s">
        <v>662</v>
      </c>
      <c r="F4" s="72">
        <f ca="1">TODAY()</f>
        <v>45107</v>
      </c>
      <c r="G4" s="61"/>
    </row>
    <row r="5" spans="1:9" x14ac:dyDescent="0.2">
      <c r="E5" s="61"/>
      <c r="F5" s="61"/>
      <c r="G5" s="61"/>
    </row>
    <row r="6" spans="1:9" x14ac:dyDescent="0.2">
      <c r="A6" s="2" t="s">
        <v>1</v>
      </c>
      <c r="B6" t="s">
        <v>2</v>
      </c>
      <c r="C6" t="s">
        <v>3</v>
      </c>
      <c r="D6" t="s">
        <v>4</v>
      </c>
      <c r="E6" s="26" t="s">
        <v>660</v>
      </c>
      <c r="F6" s="26" t="s">
        <v>125</v>
      </c>
      <c r="G6" s="26" t="s">
        <v>661</v>
      </c>
      <c r="H6" s="26" t="s">
        <v>663</v>
      </c>
      <c r="I6" s="26" t="s">
        <v>664</v>
      </c>
    </row>
    <row r="7" spans="1:9" x14ac:dyDescent="0.2">
      <c r="A7" s="2">
        <v>37622</v>
      </c>
      <c r="B7" t="s">
        <v>6</v>
      </c>
      <c r="C7" t="s">
        <v>7</v>
      </c>
      <c r="D7">
        <v>23</v>
      </c>
      <c r="E7">
        <f>YEAR(A7)</f>
        <v>2003</v>
      </c>
      <c r="F7">
        <f>MONTH(A7)</f>
        <v>1</v>
      </c>
      <c r="G7">
        <f>DAY(A7)</f>
        <v>1</v>
      </c>
      <c r="H7" s="73">
        <f ca="1">$F$4-A7</f>
        <v>7485</v>
      </c>
      <c r="I7">
        <f ca="1">NETWORKDAYS(A7,$F$4)</f>
        <v>5348</v>
      </c>
    </row>
    <row r="8" spans="1:9" x14ac:dyDescent="0.2">
      <c r="A8" s="2">
        <v>37261</v>
      </c>
      <c r="B8" t="s">
        <v>17</v>
      </c>
      <c r="C8" t="s">
        <v>9</v>
      </c>
      <c r="D8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73">
        <f t="shared" ref="H8:H29" ca="1" si="3">$F$4-A8</f>
        <v>7846</v>
      </c>
      <c r="I8">
        <f t="shared" ref="I8:I29" ca="1" si="4">NETWORKDAYS(A8,$F$4)</f>
        <v>5605</v>
      </c>
    </row>
    <row r="9" spans="1:9" x14ac:dyDescent="0.2">
      <c r="A9" s="2">
        <v>38718</v>
      </c>
      <c r="B9" t="s">
        <v>10</v>
      </c>
      <c r="C9" t="s">
        <v>11</v>
      </c>
      <c r="D9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73">
        <f t="shared" ca="1" si="3"/>
        <v>6389</v>
      </c>
      <c r="I9">
        <f t="shared" ca="1" si="4"/>
        <v>4565</v>
      </c>
    </row>
    <row r="10" spans="1:9" x14ac:dyDescent="0.2">
      <c r="A10" s="2">
        <v>37634</v>
      </c>
      <c r="B10" t="s">
        <v>12</v>
      </c>
      <c r="C10" t="s">
        <v>13</v>
      </c>
      <c r="D10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73">
        <f t="shared" ca="1" si="3"/>
        <v>7473</v>
      </c>
      <c r="I10">
        <f t="shared" ca="1" si="4"/>
        <v>5340</v>
      </c>
    </row>
    <row r="11" spans="1:9" x14ac:dyDescent="0.2">
      <c r="A11" s="2">
        <v>37635</v>
      </c>
      <c r="B11" t="s">
        <v>17</v>
      </c>
      <c r="C11" t="s">
        <v>15</v>
      </c>
      <c r="D11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73">
        <f t="shared" ca="1" si="3"/>
        <v>7472</v>
      </c>
      <c r="I11">
        <f t="shared" ca="1" si="4"/>
        <v>5339</v>
      </c>
    </row>
    <row r="12" spans="1:9" x14ac:dyDescent="0.2">
      <c r="A12" s="2">
        <v>37642</v>
      </c>
      <c r="B12" t="s">
        <v>12</v>
      </c>
      <c r="C12" t="s">
        <v>16</v>
      </c>
      <c r="D1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73">
        <f t="shared" ca="1" si="3"/>
        <v>7465</v>
      </c>
      <c r="I12">
        <f t="shared" ca="1" si="4"/>
        <v>5334</v>
      </c>
    </row>
    <row r="13" spans="1:9" x14ac:dyDescent="0.2">
      <c r="A13" s="2">
        <v>37650</v>
      </c>
      <c r="B13" t="s">
        <v>17</v>
      </c>
      <c r="C13" t="s">
        <v>18</v>
      </c>
      <c r="D1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73">
        <f t="shared" ca="1" si="3"/>
        <v>7457</v>
      </c>
      <c r="I13">
        <f t="shared" ca="1" si="4"/>
        <v>5328</v>
      </c>
    </row>
    <row r="14" spans="1:9" x14ac:dyDescent="0.2">
      <c r="A14" s="2">
        <v>37653</v>
      </c>
      <c r="B14" t="s">
        <v>14</v>
      </c>
      <c r="C14" t="s">
        <v>20</v>
      </c>
      <c r="D1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73">
        <f t="shared" ca="1" si="3"/>
        <v>7454</v>
      </c>
      <c r="I14">
        <f t="shared" ca="1" si="4"/>
        <v>5325</v>
      </c>
    </row>
    <row r="15" spans="1:9" x14ac:dyDescent="0.2">
      <c r="A15" s="2">
        <v>37657</v>
      </c>
      <c r="B15" t="s">
        <v>12</v>
      </c>
      <c r="C15" t="s">
        <v>16</v>
      </c>
      <c r="D1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73">
        <f t="shared" ca="1" si="3"/>
        <v>7450</v>
      </c>
      <c r="I15">
        <f t="shared" ca="1" si="4"/>
        <v>5323</v>
      </c>
    </row>
    <row r="16" spans="1:9" x14ac:dyDescent="0.2">
      <c r="A16" s="2">
        <v>37658</v>
      </c>
      <c r="B16" t="s">
        <v>6</v>
      </c>
      <c r="C16" t="s">
        <v>7</v>
      </c>
      <c r="D1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73">
        <f t="shared" ca="1" si="3"/>
        <v>7449</v>
      </c>
      <c r="I16">
        <f t="shared" ca="1" si="4"/>
        <v>5322</v>
      </c>
    </row>
    <row r="17" spans="1:9" x14ac:dyDescent="0.2">
      <c r="A17" s="2">
        <v>37663</v>
      </c>
      <c r="B17" t="s">
        <v>8</v>
      </c>
      <c r="C17" t="s">
        <v>21</v>
      </c>
      <c r="D1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73">
        <f t="shared" ca="1" si="3"/>
        <v>7444</v>
      </c>
      <c r="I17">
        <f t="shared" ca="1" si="4"/>
        <v>5319</v>
      </c>
    </row>
    <row r="18" spans="1:9" x14ac:dyDescent="0.2">
      <c r="A18" s="2">
        <v>37666</v>
      </c>
      <c r="B18" t="s">
        <v>22</v>
      </c>
      <c r="C18" t="s">
        <v>23</v>
      </c>
      <c r="D1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73">
        <f t="shared" ca="1" si="3"/>
        <v>7441</v>
      </c>
      <c r="I18">
        <f t="shared" ca="1" si="4"/>
        <v>5316</v>
      </c>
    </row>
    <row r="19" spans="1:9" x14ac:dyDescent="0.2">
      <c r="A19" s="2">
        <v>38402</v>
      </c>
      <c r="B19" t="s">
        <v>22</v>
      </c>
      <c r="C19" t="s">
        <v>24</v>
      </c>
      <c r="D1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73">
        <f t="shared" ca="1" si="3"/>
        <v>6705</v>
      </c>
      <c r="I19">
        <f t="shared" ca="1" si="4"/>
        <v>4790</v>
      </c>
    </row>
    <row r="20" spans="1:9" x14ac:dyDescent="0.2">
      <c r="A20" s="2">
        <v>37673</v>
      </c>
      <c r="B20" t="s">
        <v>12</v>
      </c>
      <c r="C20" t="s">
        <v>16</v>
      </c>
      <c r="D20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73">
        <f t="shared" ca="1" si="3"/>
        <v>7434</v>
      </c>
      <c r="I20">
        <f t="shared" ca="1" si="4"/>
        <v>5311</v>
      </c>
    </row>
    <row r="21" spans="1:9" x14ac:dyDescent="0.2">
      <c r="A21" s="2">
        <v>37675</v>
      </c>
      <c r="B21" t="s">
        <v>6</v>
      </c>
      <c r="C21" t="s">
        <v>25</v>
      </c>
      <c r="D21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73">
        <f t="shared" ca="1" si="3"/>
        <v>7432</v>
      </c>
      <c r="I21">
        <f t="shared" ca="1" si="4"/>
        <v>5310</v>
      </c>
    </row>
    <row r="22" spans="1:9" x14ac:dyDescent="0.2">
      <c r="A22" s="2">
        <v>37678</v>
      </c>
      <c r="B22" t="s">
        <v>12</v>
      </c>
      <c r="C22" t="s">
        <v>16</v>
      </c>
      <c r="D2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73">
        <f t="shared" ca="1" si="3"/>
        <v>7429</v>
      </c>
      <c r="I22">
        <f t="shared" ca="1" si="4"/>
        <v>5308</v>
      </c>
    </row>
    <row r="23" spans="1:9" x14ac:dyDescent="0.2">
      <c r="A23" s="2">
        <v>38048</v>
      </c>
      <c r="B23" t="s">
        <v>14</v>
      </c>
      <c r="C23" t="s">
        <v>29</v>
      </c>
      <c r="D2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73">
        <f t="shared" ca="1" si="3"/>
        <v>7059</v>
      </c>
      <c r="I23">
        <f t="shared" ca="1" si="4"/>
        <v>5044</v>
      </c>
    </row>
    <row r="24" spans="1:9" x14ac:dyDescent="0.2">
      <c r="A24" s="2">
        <v>37685</v>
      </c>
      <c r="B24" t="s">
        <v>12</v>
      </c>
      <c r="C24" t="s">
        <v>16</v>
      </c>
      <c r="D2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73">
        <f t="shared" ca="1" si="3"/>
        <v>7422</v>
      </c>
      <c r="I24">
        <f t="shared" ca="1" si="4"/>
        <v>5303</v>
      </c>
    </row>
    <row r="25" spans="1:9" x14ac:dyDescent="0.2">
      <c r="A25" s="2">
        <v>37690</v>
      </c>
      <c r="B25" t="s">
        <v>6</v>
      </c>
      <c r="C25" t="s">
        <v>7</v>
      </c>
      <c r="D2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73">
        <f t="shared" ca="1" si="3"/>
        <v>7417</v>
      </c>
      <c r="I25">
        <f t="shared" ca="1" si="4"/>
        <v>5300</v>
      </c>
    </row>
    <row r="26" spans="1:9" x14ac:dyDescent="0.2">
      <c r="A26" s="2">
        <v>37695</v>
      </c>
      <c r="B26" t="s">
        <v>8</v>
      </c>
      <c r="C26" t="s">
        <v>21</v>
      </c>
      <c r="D2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73">
        <f t="shared" ca="1" si="3"/>
        <v>7412</v>
      </c>
      <c r="I26">
        <f t="shared" ca="1" si="4"/>
        <v>5295</v>
      </c>
    </row>
    <row r="27" spans="1:9" x14ac:dyDescent="0.2">
      <c r="A27" s="2">
        <v>38065</v>
      </c>
      <c r="B27" t="s">
        <v>22</v>
      </c>
      <c r="C27" t="s">
        <v>27</v>
      </c>
      <c r="D2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73">
        <f t="shared" ca="1" si="3"/>
        <v>7042</v>
      </c>
      <c r="I27">
        <f t="shared" ca="1" si="4"/>
        <v>5031</v>
      </c>
    </row>
    <row r="28" spans="1:9" x14ac:dyDescent="0.2">
      <c r="A28" s="2">
        <v>39528</v>
      </c>
      <c r="B28" t="s">
        <v>22</v>
      </c>
      <c r="C28" t="s">
        <v>28</v>
      </c>
      <c r="D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73">
        <f t="shared" ca="1" si="3"/>
        <v>5579</v>
      </c>
      <c r="I28">
        <f t="shared" ca="1" si="4"/>
        <v>3986</v>
      </c>
    </row>
    <row r="29" spans="1:9" x14ac:dyDescent="0.2">
      <c r="A29" s="2">
        <v>37705</v>
      </c>
      <c r="B29" t="s">
        <v>12</v>
      </c>
      <c r="C29" t="s">
        <v>16</v>
      </c>
      <c r="D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73">
        <f t="shared" ca="1" si="3"/>
        <v>7402</v>
      </c>
      <c r="I29">
        <f t="shared" ca="1" si="4"/>
        <v>5289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22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Assoluti_Iva!Area_stampa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Emanuele</cp:lastModifiedBy>
  <cp:revision>1</cp:revision>
  <cp:lastPrinted>2021-07-07T07:22:11Z</cp:lastPrinted>
  <dcterms:created xsi:type="dcterms:W3CDTF">2005-04-12T12:35:30Z</dcterms:created>
  <dcterms:modified xsi:type="dcterms:W3CDTF">2023-06-30T15:32:12Z</dcterms:modified>
  <cp:category>Excel;Corsi Excel</cp:category>
</cp:coreProperties>
</file>