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6"/>
  <workbookPr filterPrivacy="1" defaultThemeVersion="166925"/>
  <xr:revisionPtr revIDLastSave="0" documentId="13_ncr:1_{45A30954-57C3-47AD-967D-202BB7E8956A}" xr6:coauthVersionLast="47" xr6:coauthVersionMax="47" xr10:uidLastSave="{00000000-0000-0000-0000-000000000000}"/>
  <bookViews>
    <workbookView xWindow="-28920" yWindow="-1800" windowWidth="29040" windowHeight="15840" xr2:uid="{E123DFDF-41E7-4503-B4AC-A725FA0C5974}"/>
  </bookViews>
  <sheets>
    <sheet name="anagrafica_aziendale" sheetId="1" r:id="rId1"/>
    <sheet name="anagrafica2" sheetId="2" r:id="rId2"/>
    <sheet name="ex1_2" sheetId="3" r:id="rId3"/>
  </sheets>
  <definedNames>
    <definedName name="_xlnm._FilterDatabase" localSheetId="0" hidden="1">anagrafica_aziendale!$A$1:$L$29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7" i="1" l="1"/>
  <c r="F39" i="1"/>
  <c r="F34" i="1"/>
  <c r="C39" i="1"/>
  <c r="D39" i="1"/>
  <c r="E39" i="1"/>
  <c r="B39" i="1"/>
  <c r="C34" i="1"/>
  <c r="D34" i="1"/>
  <c r="E34" i="1"/>
  <c r="B34" i="1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2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" i="3"/>
  <c r="I4" i="3"/>
  <c r="I5" i="3"/>
  <c r="I6" i="3"/>
  <c r="I7" i="3"/>
  <c r="I2" i="3"/>
  <c r="G29" i="3"/>
  <c r="H29" i="3" s="1"/>
  <c r="F29" i="3"/>
  <c r="G28" i="3"/>
  <c r="H28" i="3" s="1"/>
  <c r="F28" i="3"/>
  <c r="G27" i="3"/>
  <c r="H27" i="3" s="1"/>
  <c r="F27" i="3"/>
  <c r="G26" i="3"/>
  <c r="H26" i="3" s="1"/>
  <c r="F26" i="3"/>
  <c r="G25" i="3"/>
  <c r="H25" i="3" s="1"/>
  <c r="F25" i="3"/>
  <c r="G24" i="3"/>
  <c r="H24" i="3" s="1"/>
  <c r="F24" i="3"/>
  <c r="G23" i="3"/>
  <c r="H23" i="3" s="1"/>
  <c r="F23" i="3"/>
  <c r="G22" i="3"/>
  <c r="H22" i="3" s="1"/>
  <c r="F22" i="3"/>
  <c r="G21" i="3"/>
  <c r="H21" i="3" s="1"/>
  <c r="F21" i="3"/>
  <c r="G20" i="3"/>
  <c r="H20" i="3" s="1"/>
  <c r="F20" i="3"/>
  <c r="G19" i="3"/>
  <c r="H19" i="3" s="1"/>
  <c r="F19" i="3"/>
  <c r="G18" i="3"/>
  <c r="H18" i="3" s="1"/>
  <c r="F18" i="3"/>
  <c r="G17" i="3"/>
  <c r="H17" i="3" s="1"/>
  <c r="F17" i="3"/>
  <c r="G16" i="3"/>
  <c r="H16" i="3" s="1"/>
  <c r="F16" i="3"/>
  <c r="G15" i="3"/>
  <c r="H15" i="3" s="1"/>
  <c r="F15" i="3"/>
  <c r="G14" i="3"/>
  <c r="H14" i="3" s="1"/>
  <c r="F14" i="3"/>
  <c r="G13" i="3"/>
  <c r="H13" i="3" s="1"/>
  <c r="F13" i="3"/>
  <c r="G12" i="3"/>
  <c r="H12" i="3" s="1"/>
  <c r="F12" i="3"/>
  <c r="G11" i="3"/>
  <c r="H11" i="3" s="1"/>
  <c r="F11" i="3"/>
  <c r="G10" i="3"/>
  <c r="H10" i="3" s="1"/>
  <c r="F10" i="3"/>
  <c r="G9" i="3"/>
  <c r="H9" i="3" s="1"/>
  <c r="F9" i="3"/>
  <c r="G8" i="3"/>
  <c r="H8" i="3" s="1"/>
  <c r="F8" i="3"/>
  <c r="G7" i="3"/>
  <c r="H7" i="3" s="1"/>
  <c r="F7" i="3"/>
  <c r="G6" i="3"/>
  <c r="H6" i="3" s="1"/>
  <c r="F6" i="3"/>
  <c r="G5" i="3"/>
  <c r="H5" i="3" s="1"/>
  <c r="F5" i="3"/>
  <c r="G4" i="3"/>
  <c r="H4" i="3" s="1"/>
  <c r="F4" i="3"/>
  <c r="G3" i="3"/>
  <c r="H3" i="3" s="1"/>
  <c r="F3" i="3"/>
  <c r="G2" i="3"/>
  <c r="H2" i="3" s="1"/>
  <c r="F2" i="3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2" i="2"/>
  <c r="G29" i="2"/>
  <c r="F29" i="2"/>
  <c r="G28" i="2"/>
  <c r="F28" i="2"/>
  <c r="G27" i="2"/>
  <c r="F27" i="2"/>
  <c r="G26" i="2"/>
  <c r="F26" i="2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G2" i="2"/>
  <c r="F2" i="2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2" i="1"/>
  <c r="I3" i="1"/>
  <c r="I4" i="1"/>
  <c r="I5" i="1"/>
  <c r="I6" i="1"/>
  <c r="B37" i="1" s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2" i="1"/>
  <c r="G29" i="1"/>
  <c r="H29" i="1" s="1"/>
  <c r="J29" i="1" s="1"/>
  <c r="F29" i="1"/>
  <c r="G14" i="1"/>
  <c r="H14" i="1" s="1"/>
  <c r="J14" i="1" s="1"/>
  <c r="F14" i="1"/>
  <c r="G21" i="1"/>
  <c r="H21" i="1" s="1"/>
  <c r="J21" i="1" s="1"/>
  <c r="F21" i="1"/>
  <c r="G3" i="1"/>
  <c r="H3" i="1" s="1"/>
  <c r="J3" i="1" s="1"/>
  <c r="F3" i="1"/>
  <c r="G19" i="1"/>
  <c r="H19" i="1" s="1"/>
  <c r="J19" i="1" s="1"/>
  <c r="G5" i="1"/>
  <c r="H5" i="1" s="1"/>
  <c r="J5" i="1" s="1"/>
  <c r="F19" i="1"/>
  <c r="F5" i="1"/>
  <c r="G25" i="1"/>
  <c r="H25" i="1" s="1"/>
  <c r="J25" i="1" s="1"/>
  <c r="G15" i="1"/>
  <c r="H15" i="1" s="1"/>
  <c r="J15" i="1" s="1"/>
  <c r="G17" i="1"/>
  <c r="H17" i="1" s="1"/>
  <c r="J17" i="1" s="1"/>
  <c r="G9" i="1"/>
  <c r="H9" i="1" s="1"/>
  <c r="J9" i="1" s="1"/>
  <c r="G6" i="1"/>
  <c r="H6" i="1" s="1"/>
  <c r="J6" i="1" s="1"/>
  <c r="G12" i="1"/>
  <c r="H12" i="1" s="1"/>
  <c r="J12" i="1" s="1"/>
  <c r="G7" i="1"/>
  <c r="H7" i="1" s="1"/>
  <c r="J7" i="1" s="1"/>
  <c r="G11" i="1"/>
  <c r="H11" i="1" s="1"/>
  <c r="J11" i="1" s="1"/>
  <c r="G16" i="1"/>
  <c r="H16" i="1" s="1"/>
  <c r="J16" i="1" s="1"/>
  <c r="G2" i="1"/>
  <c r="H2" i="1" s="1"/>
  <c r="J2" i="1" s="1"/>
  <c r="G26" i="1"/>
  <c r="H26" i="1" s="1"/>
  <c r="J26" i="1" s="1"/>
  <c r="G27" i="1"/>
  <c r="H27" i="1" s="1"/>
  <c r="J27" i="1" s="1"/>
  <c r="G28" i="1"/>
  <c r="H28" i="1" s="1"/>
  <c r="J28" i="1" s="1"/>
  <c r="G10" i="1"/>
  <c r="H10" i="1" s="1"/>
  <c r="J10" i="1" s="1"/>
  <c r="G13" i="1"/>
  <c r="H13" i="1" s="1"/>
  <c r="J13" i="1" s="1"/>
  <c r="G18" i="1"/>
  <c r="H18" i="1" s="1"/>
  <c r="J18" i="1" s="1"/>
  <c r="G23" i="1"/>
  <c r="H23" i="1" s="1"/>
  <c r="J23" i="1" s="1"/>
  <c r="G8" i="1"/>
  <c r="H8" i="1" s="1"/>
  <c r="J8" i="1" s="1"/>
  <c r="G24" i="1"/>
  <c r="H24" i="1" s="1"/>
  <c r="J24" i="1" s="1"/>
  <c r="G22" i="1"/>
  <c r="H22" i="1" s="1"/>
  <c r="J22" i="1" s="1"/>
  <c r="G20" i="1"/>
  <c r="H20" i="1" s="1"/>
  <c r="J20" i="1" s="1"/>
  <c r="G4" i="1"/>
  <c r="H4" i="1" s="1"/>
  <c r="J4" i="1" s="1"/>
  <c r="F25" i="1"/>
  <c r="F15" i="1"/>
  <c r="F17" i="1"/>
  <c r="F9" i="1"/>
  <c r="F6" i="1"/>
  <c r="F12" i="1"/>
  <c r="F7" i="1"/>
  <c r="F11" i="1"/>
  <c r="F16" i="1"/>
  <c r="F2" i="1"/>
  <c r="F26" i="1"/>
  <c r="F27" i="1"/>
  <c r="F28" i="1"/>
  <c r="F10" i="1"/>
  <c r="F13" i="1"/>
  <c r="F18" i="1"/>
  <c r="F23" i="1"/>
  <c r="F8" i="1"/>
  <c r="F24" i="1"/>
  <c r="F22" i="1"/>
  <c r="F20" i="1"/>
  <c r="F4" i="1"/>
  <c r="B38" i="1" l="1"/>
  <c r="C38" i="1"/>
  <c r="D38" i="1"/>
  <c r="E38" i="1"/>
  <c r="C37" i="1"/>
  <c r="E37" i="1"/>
  <c r="D37" i="1"/>
  <c r="E36" i="1"/>
  <c r="E40" i="1" s="1"/>
  <c r="D36" i="1"/>
  <c r="D40" i="1" s="1"/>
  <c r="C36" i="1"/>
  <c r="C40" i="1" s="1"/>
  <c r="B36" i="1"/>
  <c r="B40" i="1" s="1"/>
  <c r="M2" i="1"/>
  <c r="L26" i="1"/>
  <c r="L14" i="1"/>
  <c r="L22" i="1"/>
  <c r="L13" i="1"/>
  <c r="L18" i="1"/>
  <c r="L10" i="1"/>
  <c r="L17" i="1"/>
  <c r="L5" i="1"/>
  <c r="L6" i="1"/>
  <c r="L29" i="1"/>
  <c r="L21" i="1"/>
  <c r="L28" i="1"/>
  <c r="L24" i="1"/>
  <c r="L20" i="1"/>
  <c r="L16" i="1"/>
  <c r="L12" i="1"/>
  <c r="L8" i="1"/>
  <c r="L4" i="1"/>
  <c r="L25" i="1"/>
  <c r="L9" i="1"/>
  <c r="L27" i="1"/>
  <c r="L23" i="1"/>
  <c r="L19" i="1"/>
  <c r="L15" i="1"/>
  <c r="L11" i="1"/>
  <c r="L7" i="1"/>
  <c r="L3" i="1"/>
  <c r="L2" i="1"/>
  <c r="H6" i="2"/>
  <c r="H10" i="2"/>
  <c r="H14" i="2"/>
  <c r="H18" i="2"/>
  <c r="H22" i="2"/>
  <c r="H26" i="2"/>
  <c r="H3" i="2"/>
  <c r="H5" i="2"/>
  <c r="H7" i="2"/>
  <c r="H9" i="2"/>
  <c r="H11" i="2"/>
  <c r="H13" i="2"/>
  <c r="H15" i="2"/>
  <c r="H17" i="2"/>
  <c r="H19" i="2"/>
  <c r="H21" i="2"/>
  <c r="H23" i="2"/>
  <c r="H25" i="2"/>
  <c r="H27" i="2"/>
  <c r="H29" i="2"/>
  <c r="H4" i="2"/>
  <c r="H8" i="2"/>
  <c r="H12" i="2"/>
  <c r="H16" i="2"/>
  <c r="H20" i="2"/>
  <c r="H24" i="2"/>
  <c r="H28" i="2"/>
  <c r="H2" i="2"/>
  <c r="F38" i="1" l="1"/>
  <c r="F36" i="1"/>
  <c r="B35" i="1"/>
  <c r="F35" i="1"/>
  <c r="C35" i="1"/>
  <c r="D35" i="1"/>
  <c r="E35" i="1"/>
</calcChain>
</file>

<file path=xl/sharedStrings.xml><?xml version="1.0" encoding="utf-8"?>
<sst xmlns="http://schemas.openxmlformats.org/spreadsheetml/2006/main" count="218" uniqueCount="54">
  <si>
    <t>Amministrazione</t>
  </si>
  <si>
    <t>Direzione</t>
  </si>
  <si>
    <t>Produzione</t>
  </si>
  <si>
    <t>Cognome</t>
  </si>
  <si>
    <t>Settore</t>
  </si>
  <si>
    <t>Stipendio</t>
  </si>
  <si>
    <t>Età</t>
  </si>
  <si>
    <t>Anz_lavoro</t>
  </si>
  <si>
    <t>Dt_assunzione</t>
  </si>
  <si>
    <t>Dt_nascita</t>
  </si>
  <si>
    <t>Commerciale</t>
  </si>
  <si>
    <t>Dipendende 1</t>
  </si>
  <si>
    <t>Dipendende 2</t>
  </si>
  <si>
    <t>Dipendende 3</t>
  </si>
  <si>
    <t>Dipendende 4</t>
  </si>
  <si>
    <t>Dipendende 5</t>
  </si>
  <si>
    <t>Dipendende 6</t>
  </si>
  <si>
    <t>Dipendende 7</t>
  </si>
  <si>
    <t>Dipendende 8</t>
  </si>
  <si>
    <t>Dipendende 9</t>
  </si>
  <si>
    <t>Dipendende 10</t>
  </si>
  <si>
    <t>Dipendende 11</t>
  </si>
  <si>
    <t>Dipendende 12</t>
  </si>
  <si>
    <t>Dipendende 13</t>
  </si>
  <si>
    <t>Dipendende 14</t>
  </si>
  <si>
    <t>Dipendende 15</t>
  </si>
  <si>
    <t>Dipendende 16</t>
  </si>
  <si>
    <t>Dipendende 17</t>
  </si>
  <si>
    <t>Dipendende 18</t>
  </si>
  <si>
    <t>Dipendende 19</t>
  </si>
  <si>
    <t>Dipendende 20</t>
  </si>
  <si>
    <t>Dipendende 21</t>
  </si>
  <si>
    <t>Dipendende 22</t>
  </si>
  <si>
    <t>Dipendende 23</t>
  </si>
  <si>
    <t>Dipendende 24</t>
  </si>
  <si>
    <t>Dipendende 25</t>
  </si>
  <si>
    <t>Dipendende 26</t>
  </si>
  <si>
    <t>Dipendende 27</t>
  </si>
  <si>
    <t>Dipendende 28</t>
  </si>
  <si>
    <t>incentivo 1</t>
  </si>
  <si>
    <t>incentivo 2</t>
  </si>
  <si>
    <t>incentivo 3</t>
  </si>
  <si>
    <t>incentivo 4</t>
  </si>
  <si>
    <t>settori</t>
  </si>
  <si>
    <t>Tot_dipendente</t>
  </si>
  <si>
    <t>dipendenti</t>
  </si>
  <si>
    <t>somma</t>
  </si>
  <si>
    <t>percentuale</t>
  </si>
  <si>
    <t>n_inecntivi</t>
  </si>
  <si>
    <t>tot_incentivi1</t>
  </si>
  <si>
    <t>tot_incentivi2</t>
  </si>
  <si>
    <t>tot_incentivi3</t>
  </si>
  <si>
    <t>tot_incentivi4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</si>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</sst>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[$€-2]\ * #,##0.00_-;\-[$€-2]\ * #,##0.00_-;_-[$€-2]\ * &quot;-&quot;??_-"/>
    <numFmt numFmtId="165" formatCode="_-* #,##0.00\ [$€-410]_-;\-* #,##0.00\ [$€-410]_-;_-* &quot;-&quot;??\ [$€-410]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/>
    <xf numFmtId="14" fontId="3" fillId="0" borderId="1" xfId="0" applyNumberFormat="1" applyFont="1" applyBorder="1"/>
    <xf numFmtId="164" fontId="3" fillId="0" borderId="1" xfId="1" applyFont="1" applyBorder="1"/>
    <xf numFmtId="14" fontId="0" fillId="0" borderId="1" xfId="0" applyNumberFormat="1" applyBorder="1"/>
    <xf numFmtId="164" fontId="3" fillId="0" borderId="1" xfId="1" applyFont="1" applyFill="1" applyBorder="1"/>
    <xf numFmtId="0" fontId="3" fillId="0" borderId="2" xfId="0" applyFont="1" applyBorder="1"/>
    <xf numFmtId="14" fontId="3" fillId="0" borderId="2" xfId="0" applyNumberFormat="1" applyFont="1" applyBorder="1"/>
    <xf numFmtId="164" fontId="3" fillId="0" borderId="2" xfId="1" applyFont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2" borderId="3" xfId="0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5" fontId="0" fillId="0" borderId="2" xfId="0" applyNumberFormat="1" applyBorder="1"/>
    <xf numFmtId="165" fontId="0" fillId="0" borderId="0" xfId="0" applyNumberFormat="1"/>
    <xf numFmtId="164" fontId="0" fillId="0" borderId="1" xfId="0" applyNumberFormat="1" applyBorder="1"/>
    <xf numFmtId="9" fontId="0" fillId="0" borderId="1" xfId="2" applyFont="1" applyBorder="1"/>
    <xf numFmtId="0" fontId="0" fillId="4" borderId="1" xfId="0" applyFill="1" applyBorder="1"/>
    <xf numFmtId="0" fontId="3" fillId="4" borderId="1" xfId="0" applyFont="1" applyFill="1" applyBorder="1"/>
    <xf numFmtId="0" fontId="0" fillId="2" borderId="1" xfId="0" applyFill="1" applyBorder="1"/>
    <xf numFmtId="165" fontId="1" fillId="2" borderId="3" xfId="0" applyNumberFormat="1" applyFont="1" applyFill="1" applyBorder="1" applyAlignment="1">
      <alignment horizontal="center"/>
    </xf>
    <xf numFmtId="165" fontId="0" fillId="0" borderId="1" xfId="0" applyNumberFormat="1" applyBorder="1"/>
  </cellXfs>
  <cellStyles count="3">
    <cellStyle name="Euro" xfId="1" xr:uid="{05E7F11F-6F36-4D5E-B619-68835A6DDD65}"/>
    <cellStyle name="Normal" xfId="0" builtinId="0"/>
    <cellStyle name="Percent" xfId="2" builtinId="5"/>
  </cellStyles>
  <dxfs count="0"/>
  <tableStyles count="1" defaultTableStyle="TableStyleMedium2" defaultPivotStyle="PivotStyleLight16">
    <tableStyle name="Invisible" pivot="0" table="0" count="0" xr9:uid="{9C898761-FDF2-45A7-805E-8079AC62D5F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2552-432A-43A2-B9B9-226BA03BE098}">
  <sheetPr>
    <tabColor rgb="FFFFC000"/>
  </sheetPr>
  <dimension ref="A1:M40"/>
  <sheetViews>
    <sheetView tabSelected="1" zoomScaleNormal="100" workbookViewId="0">
      <pane ySplit="1" topLeftCell="A11" activePane="bottomLeft" state="frozen"/>
      <selection pane="bottomLeft" activeCell="I43" sqref="I43"/>
    </sheetView>
  </sheetViews>
  <sheetFormatPr defaultColWidth="9.140625" defaultRowHeight="15" x14ac:dyDescent="0.25"/>
  <cols>
    <col min="1" max="1" width="14.5703125" bestFit="1" customWidth="1"/>
    <col min="2" max="3" width="16.28515625" bestFit="1" customWidth="1"/>
    <col min="4" max="4" width="16.7109375" bestFit="1" customWidth="1"/>
    <col min="5" max="5" width="14" customWidth="1"/>
    <col min="6" max="6" width="11" bestFit="1" customWidth="1"/>
    <col min="7" max="7" width="10.85546875" bestFit="1" customWidth="1"/>
    <col min="8" max="8" width="16.7109375" style="16" bestFit="1" customWidth="1"/>
    <col min="9" max="10" width="13.7109375" style="16" customWidth="1"/>
    <col min="11" max="11" width="16.7109375" style="16" bestFit="1" customWidth="1"/>
    <col min="12" max="12" width="15.42578125" bestFit="1" customWidth="1"/>
    <col min="13" max="13" width="12.28515625" bestFit="1" customWidth="1"/>
  </cols>
  <sheetData>
    <row r="1" spans="1:13" x14ac:dyDescent="0.25">
      <c r="A1" s="11" t="s">
        <v>3</v>
      </c>
      <c r="B1" s="11" t="s">
        <v>9</v>
      </c>
      <c r="C1" s="11" t="s">
        <v>8</v>
      </c>
      <c r="D1" s="11" t="s">
        <v>4</v>
      </c>
      <c r="E1" s="11" t="s">
        <v>5</v>
      </c>
      <c r="F1" s="11" t="s">
        <v>6</v>
      </c>
      <c r="G1" s="11" t="s">
        <v>7</v>
      </c>
      <c r="H1" s="14" t="s">
        <v>39</v>
      </c>
      <c r="I1" s="14" t="s">
        <v>40</v>
      </c>
      <c r="J1" s="14" t="s">
        <v>41</v>
      </c>
      <c r="K1" s="14" t="s">
        <v>42</v>
      </c>
      <c r="L1" s="13" t="s">
        <v>44</v>
      </c>
      <c r="M1" s="22" t="s">
        <v>48</v>
      </c>
    </row>
    <row r="2" spans="1:13" x14ac:dyDescent="0.25">
      <c r="A2" s="7" t="s">
        <v>11</v>
      </c>
      <c r="B2" s="8">
        <v>31171</v>
      </c>
      <c r="C2" s="8">
        <v>41796</v>
      </c>
      <c r="D2" s="7" t="s">
        <v>2</v>
      </c>
      <c r="E2" s="9">
        <v>1676</v>
      </c>
      <c r="F2" s="10">
        <f t="shared" ref="F2:F29" ca="1" si="0">DATEDIF(B2,TODAY(),"y")</f>
        <v>37</v>
      </c>
      <c r="G2" s="10">
        <f t="shared" ref="G2:G29" ca="1" si="1">DATEDIF(C2,TODAY(),"y")</f>
        <v>8</v>
      </c>
      <c r="H2" s="15">
        <f ca="1">IF(G2&gt;10,100,0)</f>
        <v>0</v>
      </c>
      <c r="I2" s="15">
        <f>IF(OR(D2="produzione"),100,0)</f>
        <v>100</v>
      </c>
      <c r="J2" s="15">
        <f ca="1">IF(AND(H2=100,D2="Amiinstrazione"),100,0)</f>
        <v>0</v>
      </c>
      <c r="K2" s="15">
        <f>IF(OR(AND(D2="direzione"),D2="commerciale"),100,0)</f>
        <v>0</v>
      </c>
      <c r="L2" s="17">
        <f ca="1">SUM(E2,H2,I2,J2,K2,)</f>
        <v>1776</v>
      </c>
      <c r="M2">
        <f ca="1">COUNTA(H2:K2)</f>
        <v>4</v>
      </c>
    </row>
    <row r="3" spans="1:13" x14ac:dyDescent="0.25">
      <c r="A3" s="2" t="s">
        <v>12</v>
      </c>
      <c r="B3" s="5">
        <v>35776</v>
      </c>
      <c r="C3" s="5">
        <v>43466</v>
      </c>
      <c r="D3" s="2" t="s">
        <v>2</v>
      </c>
      <c r="E3" s="6">
        <v>1252</v>
      </c>
      <c r="F3" s="1">
        <f t="shared" ca="1" si="0"/>
        <v>24</v>
      </c>
      <c r="G3" s="1">
        <f t="shared" ca="1" si="1"/>
        <v>3</v>
      </c>
      <c r="H3" s="15">
        <f t="shared" ref="H3:H29" ca="1" si="2">IF(G3&gt;10,100,0)</f>
        <v>0</v>
      </c>
      <c r="I3" s="15">
        <f t="shared" ref="I3:I29" si="3">IF(OR(D3="produzione"),100,0)</f>
        <v>100</v>
      </c>
      <c r="J3" s="15">
        <f t="shared" ref="J3:J29" ca="1" si="4">IF(AND(H3=100,D3="Amiinstrazione"),100,0)</f>
        <v>0</v>
      </c>
      <c r="K3" s="15">
        <f t="shared" ref="K3:K29" si="5">IF(OR(AND(D3="direzione"),D3="commerciale"),100,0)</f>
        <v>0</v>
      </c>
      <c r="L3" s="17">
        <f t="shared" ref="L3:L29" ca="1" si="6">SUM(E3,H3,I3,J3,K3,)</f>
        <v>1352</v>
      </c>
    </row>
    <row r="4" spans="1:13" x14ac:dyDescent="0.25">
      <c r="A4" s="2" t="s">
        <v>13</v>
      </c>
      <c r="B4" s="3">
        <v>30674</v>
      </c>
      <c r="C4" s="3">
        <v>39453</v>
      </c>
      <c r="D4" s="2" t="s">
        <v>0</v>
      </c>
      <c r="E4" s="4">
        <v>1650</v>
      </c>
      <c r="F4" s="1">
        <f t="shared" ca="1" si="0"/>
        <v>38</v>
      </c>
      <c r="G4" s="1">
        <f t="shared" ca="1" si="1"/>
        <v>14</v>
      </c>
      <c r="H4" s="15">
        <f t="shared" ca="1" si="2"/>
        <v>100</v>
      </c>
      <c r="I4" s="15">
        <f t="shared" si="3"/>
        <v>0</v>
      </c>
      <c r="J4" s="15">
        <f t="shared" ca="1" si="4"/>
        <v>0</v>
      </c>
      <c r="K4" s="15">
        <f t="shared" si="5"/>
        <v>0</v>
      </c>
      <c r="L4" s="17">
        <f t="shared" ca="1" si="6"/>
        <v>1750</v>
      </c>
    </row>
    <row r="5" spans="1:13" x14ac:dyDescent="0.25">
      <c r="A5" s="2" t="s">
        <v>14</v>
      </c>
      <c r="B5" s="5">
        <v>32906</v>
      </c>
      <c r="C5" s="5">
        <v>43831</v>
      </c>
      <c r="D5" s="2" t="s">
        <v>2</v>
      </c>
      <c r="E5" s="6">
        <v>1250</v>
      </c>
      <c r="F5" s="1">
        <f t="shared" ca="1" si="0"/>
        <v>32</v>
      </c>
      <c r="G5" s="1">
        <f t="shared" ca="1" si="1"/>
        <v>2</v>
      </c>
      <c r="H5" s="15">
        <f t="shared" ca="1" si="2"/>
        <v>0</v>
      </c>
      <c r="I5" s="15">
        <f t="shared" si="3"/>
        <v>100</v>
      </c>
      <c r="J5" s="15">
        <f ca="1">IF(AND(H5=100,D5="Amiinstrazione"),100,0)</f>
        <v>0</v>
      </c>
      <c r="K5" s="15">
        <f t="shared" si="5"/>
        <v>0</v>
      </c>
      <c r="L5" s="17">
        <f t="shared" ca="1" si="6"/>
        <v>1350</v>
      </c>
    </row>
    <row r="6" spans="1:13" x14ac:dyDescent="0.25">
      <c r="A6" s="2" t="s">
        <v>15</v>
      </c>
      <c r="B6" s="3">
        <v>20611</v>
      </c>
      <c r="C6" s="3">
        <v>31872</v>
      </c>
      <c r="D6" s="2" t="s">
        <v>1</v>
      </c>
      <c r="E6" s="4">
        <v>3680</v>
      </c>
      <c r="F6" s="1">
        <f t="shared" ca="1" si="0"/>
        <v>66</v>
      </c>
      <c r="G6" s="1">
        <f t="shared" ca="1" si="1"/>
        <v>35</v>
      </c>
      <c r="H6" s="15">
        <f t="shared" ca="1" si="2"/>
        <v>100</v>
      </c>
      <c r="I6" s="15">
        <f t="shared" si="3"/>
        <v>0</v>
      </c>
      <c r="J6" s="15">
        <f t="shared" ca="1" si="4"/>
        <v>0</v>
      </c>
      <c r="K6" s="15">
        <f t="shared" si="5"/>
        <v>100</v>
      </c>
      <c r="L6" s="17">
        <f t="shared" ca="1" si="6"/>
        <v>3880</v>
      </c>
    </row>
    <row r="7" spans="1:13" x14ac:dyDescent="0.25">
      <c r="A7" s="2" t="s">
        <v>16</v>
      </c>
      <c r="B7" s="3">
        <v>31053</v>
      </c>
      <c r="C7" s="3">
        <v>40303</v>
      </c>
      <c r="D7" s="2" t="s">
        <v>2</v>
      </c>
      <c r="E7" s="4">
        <v>1623</v>
      </c>
      <c r="F7" s="1">
        <f t="shared" ca="1" si="0"/>
        <v>37</v>
      </c>
      <c r="G7" s="1">
        <f t="shared" ca="1" si="1"/>
        <v>12</v>
      </c>
      <c r="H7" s="15">
        <f t="shared" ca="1" si="2"/>
        <v>100</v>
      </c>
      <c r="I7" s="15">
        <f t="shared" si="3"/>
        <v>100</v>
      </c>
      <c r="J7" s="15">
        <f t="shared" ca="1" si="4"/>
        <v>0</v>
      </c>
      <c r="K7" s="15">
        <f t="shared" si="5"/>
        <v>0</v>
      </c>
      <c r="L7" s="17">
        <f t="shared" ca="1" si="6"/>
        <v>1823</v>
      </c>
    </row>
    <row r="8" spans="1:13" x14ac:dyDescent="0.25">
      <c r="A8" s="2" t="s">
        <v>17</v>
      </c>
      <c r="B8" s="3">
        <v>33657</v>
      </c>
      <c r="C8" s="3">
        <v>40548</v>
      </c>
      <c r="D8" s="2" t="s">
        <v>10</v>
      </c>
      <c r="E8" s="4">
        <v>2584</v>
      </c>
      <c r="F8" s="1">
        <f t="shared" ca="1" si="0"/>
        <v>30</v>
      </c>
      <c r="G8" s="1">
        <f t="shared" ca="1" si="1"/>
        <v>11</v>
      </c>
      <c r="H8" s="15">
        <f t="shared" ca="1" si="2"/>
        <v>100</v>
      </c>
      <c r="I8" s="15">
        <f t="shared" si="3"/>
        <v>0</v>
      </c>
      <c r="J8" s="15">
        <f ca="1">IF(AND(H8=100,D8="Amministrazione"),100,0)</f>
        <v>0</v>
      </c>
      <c r="K8" s="15">
        <f t="shared" si="5"/>
        <v>100</v>
      </c>
      <c r="L8" s="17">
        <f t="shared" ca="1" si="6"/>
        <v>2784</v>
      </c>
    </row>
    <row r="9" spans="1:13" x14ac:dyDescent="0.25">
      <c r="A9" s="2" t="s">
        <v>18</v>
      </c>
      <c r="B9" s="3">
        <v>34399</v>
      </c>
      <c r="C9" s="3">
        <v>43022</v>
      </c>
      <c r="D9" s="2" t="s">
        <v>0</v>
      </c>
      <c r="E9" s="4">
        <v>1280</v>
      </c>
      <c r="F9" s="1">
        <f t="shared" ca="1" si="0"/>
        <v>28</v>
      </c>
      <c r="G9" s="1">
        <f t="shared" ca="1" si="1"/>
        <v>5</v>
      </c>
      <c r="H9" s="15">
        <f t="shared" ca="1" si="2"/>
        <v>0</v>
      </c>
      <c r="I9" s="15">
        <f t="shared" si="3"/>
        <v>0</v>
      </c>
      <c r="J9" s="15">
        <f t="shared" ref="J9:J29" ca="1" si="7">IF(AND(H9=100,D9="Amministrazione"),100,0)</f>
        <v>0</v>
      </c>
      <c r="K9" s="15">
        <f t="shared" si="5"/>
        <v>0</v>
      </c>
      <c r="L9" s="17">
        <f t="shared" ca="1" si="6"/>
        <v>1280</v>
      </c>
    </row>
    <row r="10" spans="1:13" x14ac:dyDescent="0.25">
      <c r="A10" s="2" t="s">
        <v>19</v>
      </c>
      <c r="B10" s="3">
        <v>22207</v>
      </c>
      <c r="C10" s="3">
        <v>35313</v>
      </c>
      <c r="D10" s="2" t="s">
        <v>2</v>
      </c>
      <c r="E10" s="4">
        <v>1750</v>
      </c>
      <c r="F10" s="1">
        <f t="shared" ca="1" si="0"/>
        <v>62</v>
      </c>
      <c r="G10" s="1">
        <f t="shared" ca="1" si="1"/>
        <v>26</v>
      </c>
      <c r="H10" s="15">
        <f t="shared" ca="1" si="2"/>
        <v>100</v>
      </c>
      <c r="I10" s="15">
        <f t="shared" si="3"/>
        <v>100</v>
      </c>
      <c r="J10" s="15">
        <f t="shared" ca="1" si="7"/>
        <v>0</v>
      </c>
      <c r="K10" s="15">
        <f t="shared" si="5"/>
        <v>0</v>
      </c>
      <c r="L10" s="17">
        <f t="shared" ca="1" si="6"/>
        <v>1950</v>
      </c>
    </row>
    <row r="11" spans="1:13" x14ac:dyDescent="0.25">
      <c r="A11" s="2" t="s">
        <v>20</v>
      </c>
      <c r="B11" s="3">
        <v>32868</v>
      </c>
      <c r="C11" s="3">
        <v>41279</v>
      </c>
      <c r="D11" s="2" t="s">
        <v>2</v>
      </c>
      <c r="E11" s="4">
        <v>1476</v>
      </c>
      <c r="F11" s="1">
        <f t="shared" ca="1" si="0"/>
        <v>32</v>
      </c>
      <c r="G11" s="1">
        <f t="shared" ca="1" si="1"/>
        <v>9</v>
      </c>
      <c r="H11" s="15">
        <f t="shared" ca="1" si="2"/>
        <v>0</v>
      </c>
      <c r="I11" s="15">
        <f t="shared" si="3"/>
        <v>100</v>
      </c>
      <c r="J11" s="15">
        <f t="shared" ca="1" si="7"/>
        <v>0</v>
      </c>
      <c r="K11" s="15">
        <f t="shared" si="5"/>
        <v>0</v>
      </c>
      <c r="L11" s="17">
        <f t="shared" ca="1" si="6"/>
        <v>1576</v>
      </c>
    </row>
    <row r="12" spans="1:13" x14ac:dyDescent="0.25">
      <c r="A12" s="2" t="s">
        <v>21</v>
      </c>
      <c r="B12" s="3">
        <v>25264</v>
      </c>
      <c r="C12" s="3">
        <v>32999</v>
      </c>
      <c r="D12" s="2" t="s">
        <v>1</v>
      </c>
      <c r="E12" s="4">
        <v>3277</v>
      </c>
      <c r="F12" s="1">
        <f t="shared" ca="1" si="0"/>
        <v>53</v>
      </c>
      <c r="G12" s="1">
        <f t="shared" ca="1" si="1"/>
        <v>32</v>
      </c>
      <c r="H12" s="15">
        <f t="shared" ca="1" si="2"/>
        <v>100</v>
      </c>
      <c r="I12" s="15">
        <f t="shared" si="3"/>
        <v>0</v>
      </c>
      <c r="J12" s="15">
        <f t="shared" ca="1" si="7"/>
        <v>0</v>
      </c>
      <c r="K12" s="15">
        <f t="shared" si="5"/>
        <v>100</v>
      </c>
      <c r="L12" s="17">
        <f t="shared" ca="1" si="6"/>
        <v>3477</v>
      </c>
    </row>
    <row r="13" spans="1:13" x14ac:dyDescent="0.25">
      <c r="A13" s="2" t="s">
        <v>22</v>
      </c>
      <c r="B13" s="3">
        <v>24583</v>
      </c>
      <c r="C13" s="3">
        <v>36165</v>
      </c>
      <c r="D13" s="2" t="s">
        <v>2</v>
      </c>
      <c r="E13" s="4">
        <v>1670</v>
      </c>
      <c r="F13" s="1">
        <f t="shared" ca="1" si="0"/>
        <v>55</v>
      </c>
      <c r="G13" s="1">
        <f t="shared" ca="1" si="1"/>
        <v>23</v>
      </c>
      <c r="H13" s="15">
        <f t="shared" ca="1" si="2"/>
        <v>100</v>
      </c>
      <c r="I13" s="15">
        <f t="shared" si="3"/>
        <v>100</v>
      </c>
      <c r="J13" s="15">
        <f t="shared" ca="1" si="7"/>
        <v>0</v>
      </c>
      <c r="K13" s="15">
        <f t="shared" si="5"/>
        <v>0</v>
      </c>
      <c r="L13" s="17">
        <f t="shared" ca="1" si="6"/>
        <v>1870</v>
      </c>
    </row>
    <row r="14" spans="1:13" x14ac:dyDescent="0.25">
      <c r="A14" s="2" t="s">
        <v>23</v>
      </c>
      <c r="B14" s="5">
        <v>32894</v>
      </c>
      <c r="C14" s="5">
        <v>42856</v>
      </c>
      <c r="D14" s="2" t="s">
        <v>2</v>
      </c>
      <c r="E14" s="6">
        <v>1340</v>
      </c>
      <c r="F14" s="1">
        <f t="shared" ca="1" si="0"/>
        <v>32</v>
      </c>
      <c r="G14" s="1">
        <f t="shared" ca="1" si="1"/>
        <v>5</v>
      </c>
      <c r="H14" s="15">
        <f t="shared" ca="1" si="2"/>
        <v>0</v>
      </c>
      <c r="I14" s="15">
        <f t="shared" si="3"/>
        <v>100</v>
      </c>
      <c r="J14" s="15">
        <f t="shared" ca="1" si="7"/>
        <v>0</v>
      </c>
      <c r="K14" s="15">
        <f t="shared" si="5"/>
        <v>0</v>
      </c>
      <c r="L14" s="17">
        <f t="shared" ca="1" si="6"/>
        <v>1440</v>
      </c>
    </row>
    <row r="15" spans="1:13" x14ac:dyDescent="0.25">
      <c r="A15" s="2" t="s">
        <v>24</v>
      </c>
      <c r="B15" s="3">
        <v>28089</v>
      </c>
      <c r="C15" s="3">
        <v>36531</v>
      </c>
      <c r="D15" s="2" t="s">
        <v>0</v>
      </c>
      <c r="E15" s="4">
        <v>1599</v>
      </c>
      <c r="F15" s="1">
        <f t="shared" ca="1" si="0"/>
        <v>45</v>
      </c>
      <c r="G15" s="1">
        <f t="shared" ca="1" si="1"/>
        <v>22</v>
      </c>
      <c r="H15" s="15">
        <f t="shared" ca="1" si="2"/>
        <v>100</v>
      </c>
      <c r="I15" s="15">
        <f t="shared" si="3"/>
        <v>0</v>
      </c>
      <c r="J15" s="15">
        <f t="shared" ca="1" si="7"/>
        <v>100</v>
      </c>
      <c r="K15" s="15">
        <f t="shared" si="5"/>
        <v>0</v>
      </c>
      <c r="L15" s="17">
        <f t="shared" ca="1" si="6"/>
        <v>1799</v>
      </c>
    </row>
    <row r="16" spans="1:13" x14ac:dyDescent="0.25">
      <c r="A16" s="2" t="s">
        <v>25</v>
      </c>
      <c r="B16" s="3">
        <v>34930</v>
      </c>
      <c r="C16" s="3">
        <v>42374</v>
      </c>
      <c r="D16" s="2" t="s">
        <v>2</v>
      </c>
      <c r="E16" s="4">
        <v>1414</v>
      </c>
      <c r="F16" s="1">
        <f t="shared" ca="1" si="0"/>
        <v>27</v>
      </c>
      <c r="G16" s="1">
        <f t="shared" ca="1" si="1"/>
        <v>6</v>
      </c>
      <c r="H16" s="15">
        <f t="shared" ca="1" si="2"/>
        <v>0</v>
      </c>
      <c r="I16" s="15">
        <f t="shared" si="3"/>
        <v>100</v>
      </c>
      <c r="J16" s="15">
        <f t="shared" ca="1" si="7"/>
        <v>0</v>
      </c>
      <c r="K16" s="15">
        <f t="shared" si="5"/>
        <v>0</v>
      </c>
      <c r="L16" s="17">
        <f t="shared" ca="1" si="6"/>
        <v>1514</v>
      </c>
    </row>
    <row r="17" spans="1:12" x14ac:dyDescent="0.25">
      <c r="A17" s="2" t="s">
        <v>26</v>
      </c>
      <c r="B17" s="3">
        <v>31736</v>
      </c>
      <c r="C17" s="3">
        <v>40548</v>
      </c>
      <c r="D17" s="2" t="s">
        <v>0</v>
      </c>
      <c r="E17" s="4">
        <v>1537</v>
      </c>
      <c r="F17" s="1">
        <f t="shared" ca="1" si="0"/>
        <v>35</v>
      </c>
      <c r="G17" s="1">
        <f t="shared" ca="1" si="1"/>
        <v>11</v>
      </c>
      <c r="H17" s="15">
        <f t="shared" ca="1" si="2"/>
        <v>100</v>
      </c>
      <c r="I17" s="15">
        <f t="shared" si="3"/>
        <v>0</v>
      </c>
      <c r="J17" s="15">
        <f t="shared" ca="1" si="7"/>
        <v>100</v>
      </c>
      <c r="K17" s="15">
        <f t="shared" si="5"/>
        <v>0</v>
      </c>
      <c r="L17" s="17">
        <f t="shared" ca="1" si="6"/>
        <v>1737</v>
      </c>
    </row>
    <row r="18" spans="1:12" x14ac:dyDescent="0.25">
      <c r="A18" s="2" t="s">
        <v>27</v>
      </c>
      <c r="B18" s="3">
        <v>29106</v>
      </c>
      <c r="C18" s="3">
        <v>37261</v>
      </c>
      <c r="D18" s="2" t="s">
        <v>2</v>
      </c>
      <c r="E18" s="4">
        <v>2152</v>
      </c>
      <c r="F18" s="1">
        <f t="shared" ca="1" si="0"/>
        <v>43</v>
      </c>
      <c r="G18" s="1">
        <f t="shared" ca="1" si="1"/>
        <v>20</v>
      </c>
      <c r="H18" s="15">
        <f t="shared" ca="1" si="2"/>
        <v>100</v>
      </c>
      <c r="I18" s="15">
        <f t="shared" si="3"/>
        <v>100</v>
      </c>
      <c r="J18" s="15">
        <f t="shared" ca="1" si="7"/>
        <v>0</v>
      </c>
      <c r="K18" s="15">
        <f t="shared" si="5"/>
        <v>0</v>
      </c>
      <c r="L18" s="17">
        <f t="shared" ca="1" si="6"/>
        <v>2352</v>
      </c>
    </row>
    <row r="19" spans="1:12" x14ac:dyDescent="0.25">
      <c r="A19" s="2" t="s">
        <v>28</v>
      </c>
      <c r="B19" s="5">
        <v>34431</v>
      </c>
      <c r="C19" s="5">
        <v>43831</v>
      </c>
      <c r="D19" s="2" t="s">
        <v>2</v>
      </c>
      <c r="E19" s="6">
        <v>1250</v>
      </c>
      <c r="F19" s="1">
        <f t="shared" ca="1" si="0"/>
        <v>28</v>
      </c>
      <c r="G19" s="1">
        <f t="shared" ca="1" si="1"/>
        <v>2</v>
      </c>
      <c r="H19" s="15">
        <f t="shared" ca="1" si="2"/>
        <v>0</v>
      </c>
      <c r="I19" s="15">
        <f t="shared" si="3"/>
        <v>100</v>
      </c>
      <c r="J19" s="15">
        <f t="shared" ca="1" si="7"/>
        <v>0</v>
      </c>
      <c r="K19" s="15">
        <f t="shared" si="5"/>
        <v>0</v>
      </c>
      <c r="L19" s="17">
        <f t="shared" ca="1" si="6"/>
        <v>1350</v>
      </c>
    </row>
    <row r="20" spans="1:12" x14ac:dyDescent="0.25">
      <c r="A20" s="2" t="s">
        <v>29</v>
      </c>
      <c r="B20" s="5">
        <v>33654</v>
      </c>
      <c r="C20" s="5">
        <v>42826</v>
      </c>
      <c r="D20" s="2" t="s">
        <v>2</v>
      </c>
      <c r="E20" s="6">
        <v>1370</v>
      </c>
      <c r="F20" s="1">
        <f t="shared" ca="1" si="0"/>
        <v>30</v>
      </c>
      <c r="G20" s="1">
        <f t="shared" ca="1" si="1"/>
        <v>5</v>
      </c>
      <c r="H20" s="15">
        <f t="shared" ca="1" si="2"/>
        <v>0</v>
      </c>
      <c r="I20" s="15">
        <f t="shared" si="3"/>
        <v>100</v>
      </c>
      <c r="J20" s="15">
        <f t="shared" ca="1" si="7"/>
        <v>0</v>
      </c>
      <c r="K20" s="15">
        <f t="shared" si="5"/>
        <v>0</v>
      </c>
      <c r="L20" s="17">
        <f t="shared" ca="1" si="6"/>
        <v>1470</v>
      </c>
    </row>
    <row r="21" spans="1:12" x14ac:dyDescent="0.25">
      <c r="A21" s="2" t="s">
        <v>30</v>
      </c>
      <c r="B21" s="5">
        <v>32996</v>
      </c>
      <c r="C21" s="5">
        <v>43252</v>
      </c>
      <c r="D21" s="2" t="s">
        <v>2</v>
      </c>
      <c r="E21" s="6">
        <v>1310</v>
      </c>
      <c r="F21" s="1">
        <f t="shared" ca="1" si="0"/>
        <v>32</v>
      </c>
      <c r="G21" s="1">
        <f t="shared" ca="1" si="1"/>
        <v>4</v>
      </c>
      <c r="H21" s="15">
        <f t="shared" ca="1" si="2"/>
        <v>0</v>
      </c>
      <c r="I21" s="15">
        <f t="shared" si="3"/>
        <v>100</v>
      </c>
      <c r="J21" s="15">
        <f t="shared" ca="1" si="7"/>
        <v>0</v>
      </c>
      <c r="K21" s="15">
        <f t="shared" si="5"/>
        <v>0</v>
      </c>
      <c r="L21" s="17">
        <f t="shared" ca="1" si="6"/>
        <v>1410</v>
      </c>
    </row>
    <row r="22" spans="1:12" x14ac:dyDescent="0.25">
      <c r="A22" s="2" t="s">
        <v>31</v>
      </c>
      <c r="B22" s="5">
        <v>36540</v>
      </c>
      <c r="C22" s="5">
        <v>44086</v>
      </c>
      <c r="D22" s="2" t="s">
        <v>2</v>
      </c>
      <c r="E22" s="6">
        <v>1230</v>
      </c>
      <c r="F22" s="1">
        <f t="shared" ca="1" si="0"/>
        <v>22</v>
      </c>
      <c r="G22" s="1">
        <f t="shared" ca="1" si="1"/>
        <v>2</v>
      </c>
      <c r="H22" s="15">
        <f t="shared" ca="1" si="2"/>
        <v>0</v>
      </c>
      <c r="I22" s="15">
        <f t="shared" si="3"/>
        <v>100</v>
      </c>
      <c r="J22" s="15">
        <f t="shared" ca="1" si="7"/>
        <v>0</v>
      </c>
      <c r="K22" s="15">
        <f t="shared" si="5"/>
        <v>0</v>
      </c>
      <c r="L22" s="17">
        <f t="shared" ca="1" si="6"/>
        <v>1330</v>
      </c>
    </row>
    <row r="23" spans="1:12" x14ac:dyDescent="0.25">
      <c r="A23" s="2" t="s">
        <v>32</v>
      </c>
      <c r="B23" s="3">
        <v>30415</v>
      </c>
      <c r="C23" s="3">
        <v>39453</v>
      </c>
      <c r="D23" s="2" t="s">
        <v>10</v>
      </c>
      <c r="E23" s="4">
        <v>2768</v>
      </c>
      <c r="F23" s="1">
        <f t="shared" ca="1" si="0"/>
        <v>39</v>
      </c>
      <c r="G23" s="1">
        <f t="shared" ca="1" si="1"/>
        <v>14</v>
      </c>
      <c r="H23" s="15">
        <f t="shared" ca="1" si="2"/>
        <v>100</v>
      </c>
      <c r="I23" s="15">
        <f t="shared" si="3"/>
        <v>0</v>
      </c>
      <c r="J23" s="15">
        <f t="shared" ca="1" si="7"/>
        <v>0</v>
      </c>
      <c r="K23" s="15">
        <f t="shared" si="5"/>
        <v>100</v>
      </c>
      <c r="L23" s="17">
        <f t="shared" ca="1" si="6"/>
        <v>2968</v>
      </c>
    </row>
    <row r="24" spans="1:12" x14ac:dyDescent="0.25">
      <c r="A24" s="2" t="s">
        <v>33</v>
      </c>
      <c r="B24" s="3">
        <v>30862</v>
      </c>
      <c r="C24" s="3">
        <v>39087</v>
      </c>
      <c r="D24" s="2" t="s">
        <v>10</v>
      </c>
      <c r="E24" s="4">
        <v>2275</v>
      </c>
      <c r="F24" s="1">
        <f t="shared" ca="1" si="0"/>
        <v>38</v>
      </c>
      <c r="G24" s="1">
        <f t="shared" ca="1" si="1"/>
        <v>15</v>
      </c>
      <c r="H24" s="15">
        <f t="shared" ca="1" si="2"/>
        <v>100</v>
      </c>
      <c r="I24" s="15">
        <f t="shared" si="3"/>
        <v>0</v>
      </c>
      <c r="J24" s="15">
        <f t="shared" ca="1" si="7"/>
        <v>0</v>
      </c>
      <c r="K24" s="15">
        <f t="shared" si="5"/>
        <v>100</v>
      </c>
      <c r="L24" s="17">
        <f t="shared" ca="1" si="6"/>
        <v>2475</v>
      </c>
    </row>
    <row r="25" spans="1:12" x14ac:dyDescent="0.25">
      <c r="A25" s="2" t="s">
        <v>34</v>
      </c>
      <c r="B25" s="3">
        <v>34362</v>
      </c>
      <c r="C25" s="3">
        <v>42740</v>
      </c>
      <c r="D25" s="2" t="s">
        <v>0</v>
      </c>
      <c r="E25" s="4">
        <v>1365</v>
      </c>
      <c r="F25" s="1">
        <f t="shared" ca="1" si="0"/>
        <v>28</v>
      </c>
      <c r="G25" s="1">
        <f t="shared" ca="1" si="1"/>
        <v>5</v>
      </c>
      <c r="H25" s="15">
        <f t="shared" ca="1" si="2"/>
        <v>0</v>
      </c>
      <c r="I25" s="15">
        <f t="shared" si="3"/>
        <v>0</v>
      </c>
      <c r="J25" s="15">
        <f t="shared" ca="1" si="7"/>
        <v>0</v>
      </c>
      <c r="K25" s="15">
        <f t="shared" si="5"/>
        <v>0</v>
      </c>
      <c r="L25" s="17">
        <f t="shared" ca="1" si="6"/>
        <v>1365</v>
      </c>
    </row>
    <row r="26" spans="1:12" x14ac:dyDescent="0.25">
      <c r="A26" s="2" t="s">
        <v>35</v>
      </c>
      <c r="B26" s="3">
        <v>31418</v>
      </c>
      <c r="C26" s="3">
        <v>41279</v>
      </c>
      <c r="D26" s="2" t="s">
        <v>2</v>
      </c>
      <c r="E26" s="4">
        <v>1414</v>
      </c>
      <c r="F26" s="1">
        <f t="shared" ca="1" si="0"/>
        <v>36</v>
      </c>
      <c r="G26" s="1">
        <f t="shared" ca="1" si="1"/>
        <v>9</v>
      </c>
      <c r="H26" s="15">
        <f t="shared" ca="1" si="2"/>
        <v>0</v>
      </c>
      <c r="I26" s="15">
        <f t="shared" si="3"/>
        <v>100</v>
      </c>
      <c r="J26" s="15">
        <f t="shared" ca="1" si="7"/>
        <v>0</v>
      </c>
      <c r="K26" s="15">
        <f t="shared" si="5"/>
        <v>0</v>
      </c>
      <c r="L26" s="17">
        <f t="shared" ca="1" si="6"/>
        <v>1514</v>
      </c>
    </row>
    <row r="27" spans="1:12" x14ac:dyDescent="0.25">
      <c r="A27" s="2" t="s">
        <v>36</v>
      </c>
      <c r="B27" s="3">
        <v>34033</v>
      </c>
      <c r="C27" s="3">
        <v>41795</v>
      </c>
      <c r="D27" s="2" t="s">
        <v>2</v>
      </c>
      <c r="E27" s="4">
        <v>1414</v>
      </c>
      <c r="F27" s="1">
        <f t="shared" ca="1" si="0"/>
        <v>29</v>
      </c>
      <c r="G27" s="1">
        <f t="shared" ca="1" si="1"/>
        <v>8</v>
      </c>
      <c r="H27" s="15">
        <f t="shared" ca="1" si="2"/>
        <v>0</v>
      </c>
      <c r="I27" s="15">
        <f t="shared" si="3"/>
        <v>100</v>
      </c>
      <c r="J27" s="15">
        <f t="shared" ca="1" si="7"/>
        <v>0</v>
      </c>
      <c r="K27" s="15">
        <f t="shared" si="5"/>
        <v>0</v>
      </c>
      <c r="L27" s="17">
        <f t="shared" ca="1" si="6"/>
        <v>1514</v>
      </c>
    </row>
    <row r="28" spans="1:12" x14ac:dyDescent="0.25">
      <c r="A28" s="2" t="s">
        <v>37</v>
      </c>
      <c r="B28" s="3">
        <v>32359</v>
      </c>
      <c r="C28" s="3">
        <v>40792</v>
      </c>
      <c r="D28" s="2" t="s">
        <v>2</v>
      </c>
      <c r="E28" s="4">
        <v>1476</v>
      </c>
      <c r="F28" s="1">
        <f t="shared" ca="1" si="0"/>
        <v>34</v>
      </c>
      <c r="G28" s="1">
        <f t="shared" ca="1" si="1"/>
        <v>11</v>
      </c>
      <c r="H28" s="15">
        <f t="shared" ca="1" si="2"/>
        <v>100</v>
      </c>
      <c r="I28" s="15">
        <f t="shared" si="3"/>
        <v>100</v>
      </c>
      <c r="J28" s="15">
        <f t="shared" ca="1" si="7"/>
        <v>0</v>
      </c>
      <c r="K28" s="15">
        <f t="shared" si="5"/>
        <v>0</v>
      </c>
      <c r="L28" s="17">
        <f t="shared" ca="1" si="6"/>
        <v>1676</v>
      </c>
    </row>
    <row r="29" spans="1:12" x14ac:dyDescent="0.25">
      <c r="A29" s="2" t="s">
        <v>38</v>
      </c>
      <c r="B29" s="5">
        <v>34935</v>
      </c>
      <c r="C29" s="5">
        <v>43132</v>
      </c>
      <c r="D29" s="2" t="s">
        <v>2</v>
      </c>
      <c r="E29" s="6">
        <v>1270</v>
      </c>
      <c r="F29" s="1">
        <f t="shared" ca="1" si="0"/>
        <v>27</v>
      </c>
      <c r="G29" s="1">
        <f t="shared" ca="1" si="1"/>
        <v>4</v>
      </c>
      <c r="H29" s="15">
        <f t="shared" ca="1" si="2"/>
        <v>0</v>
      </c>
      <c r="I29" s="15">
        <f t="shared" si="3"/>
        <v>100</v>
      </c>
      <c r="J29" s="15">
        <f t="shared" ca="1" si="7"/>
        <v>0</v>
      </c>
      <c r="K29" s="15">
        <f t="shared" si="5"/>
        <v>0</v>
      </c>
      <c r="L29" s="17">
        <f t="shared" ca="1" si="6"/>
        <v>1370</v>
      </c>
    </row>
    <row r="33" spans="1:6" x14ac:dyDescent="0.25">
      <c r="A33" s="19" t="s">
        <v>43</v>
      </c>
      <c r="B33" s="20" t="s">
        <v>1</v>
      </c>
      <c r="C33" s="20" t="s">
        <v>0</v>
      </c>
      <c r="D33" s="20" t="s">
        <v>10</v>
      </c>
      <c r="E33" s="20" t="s">
        <v>2</v>
      </c>
      <c r="F33" s="20" t="s">
        <v>46</v>
      </c>
    </row>
    <row r="34" spans="1:6" x14ac:dyDescent="0.25">
      <c r="A34" s="21" t="s">
        <v>45</v>
      </c>
      <c r="B34" s="1">
        <f>COUNTIF($D$2:$D$29,B$33)</f>
        <v>2</v>
      </c>
      <c r="C34" s="1">
        <f t="shared" ref="C34:E34" si="8">COUNTIF($D$2:$D$29,C$33)</f>
        <v>5</v>
      </c>
      <c r="D34" s="1">
        <f t="shared" si="8"/>
        <v>3</v>
      </c>
      <c r="E34" s="1">
        <f t="shared" si="8"/>
        <v>18</v>
      </c>
      <c r="F34" s="1">
        <f>SUM(B34:E34)</f>
        <v>28</v>
      </c>
    </row>
    <row r="35" spans="1:6" x14ac:dyDescent="0.25">
      <c r="A35" s="21" t="s">
        <v>47</v>
      </c>
      <c r="B35" s="18">
        <f>B34/$F$34</f>
        <v>7.1428571428571425E-2</v>
      </c>
      <c r="C35" s="18">
        <f t="shared" ref="C35:F35" si="9">C34/$F$34</f>
        <v>0.17857142857142858</v>
      </c>
      <c r="D35" s="18">
        <f t="shared" si="9"/>
        <v>0.10714285714285714</v>
      </c>
      <c r="E35" s="18">
        <f t="shared" si="9"/>
        <v>0.6428571428571429</v>
      </c>
      <c r="F35" s="18">
        <f t="shared" si="9"/>
        <v>1</v>
      </c>
    </row>
    <row r="36" spans="1:6" x14ac:dyDescent="0.25">
      <c r="A36" s="21" t="s">
        <v>49</v>
      </c>
      <c r="B36" s="23">
        <f ca="1">SUMIF($D$2:$D$29,B$33,$H$2:$H$29)</f>
        <v>200</v>
      </c>
      <c r="C36" s="23">
        <f t="shared" ref="C36:E36" ca="1" si="10">SUMIF($D$2:$D$29,C$33,$H$2:$H$29)</f>
        <v>300</v>
      </c>
      <c r="D36" s="23">
        <f t="shared" ca="1" si="10"/>
        <v>300</v>
      </c>
      <c r="E36" s="23">
        <f t="shared" ca="1" si="10"/>
        <v>500</v>
      </c>
      <c r="F36" s="23">
        <f ca="1">SUM(B36:E36)</f>
        <v>1300</v>
      </c>
    </row>
    <row r="37" spans="1:6" x14ac:dyDescent="0.25">
      <c r="A37" s="21" t="s">
        <v>50</v>
      </c>
      <c r="B37" s="23">
        <f>SUMIF($D$2:$D$29,B$33,$I$2:$I$29)</f>
        <v>0</v>
      </c>
      <c r="C37" s="23">
        <f t="shared" ref="C37:E37" si="11">SUMIF($D$2:$D$29,C$33,$I$2:$I$29)</f>
        <v>0</v>
      </c>
      <c r="D37" s="23">
        <f t="shared" si="11"/>
        <v>0</v>
      </c>
      <c r="E37" s="23">
        <f t="shared" si="11"/>
        <v>1800</v>
      </c>
      <c r="F37" s="23">
        <f t="shared" ref="F37:F39" si="12">SUM(B37:E37)</f>
        <v>1800</v>
      </c>
    </row>
    <row r="38" spans="1:6" x14ac:dyDescent="0.25">
      <c r="A38" s="21" t="s">
        <v>51</v>
      </c>
      <c r="B38" s="23">
        <f ca="1">SUMIF($D$2:$D$29,B$33,$J$2:$J$29)</f>
        <v>0</v>
      </c>
      <c r="C38" s="23">
        <f t="shared" ref="C38:E38" ca="1" si="13">SUMIF($D$2:$D$29,C$33,$J$2:$J$29)</f>
        <v>200</v>
      </c>
      <c r="D38" s="23">
        <f t="shared" ca="1" si="13"/>
        <v>0</v>
      </c>
      <c r="E38" s="23">
        <f t="shared" ca="1" si="13"/>
        <v>0</v>
      </c>
      <c r="F38" s="23">
        <f t="shared" ca="1" si="12"/>
        <v>200</v>
      </c>
    </row>
    <row r="39" spans="1:6" x14ac:dyDescent="0.25">
      <c r="A39" s="21" t="s">
        <v>52</v>
      </c>
      <c r="B39" s="23">
        <f>SUMIF($D$2:$D$29,B$33,$K$2:$K$29)</f>
        <v>200</v>
      </c>
      <c r="C39" s="23">
        <f t="shared" ref="C39:E39" si="14">SUMIF($D$2:$D$29,C$33,$K$2:$K$29)</f>
        <v>0</v>
      </c>
      <c r="D39" s="23">
        <f t="shared" si="14"/>
        <v>300</v>
      </c>
      <c r="E39" s="23">
        <f t="shared" si="14"/>
        <v>0</v>
      </c>
      <c r="F39" s="23">
        <f t="shared" si="12"/>
        <v>500</v>
      </c>
    </row>
    <row r="40" spans="1:6" x14ac:dyDescent="0.25">
      <c r="A40" s="21" t="s">
        <v>53</v>
      </c>
      <c r="B40" s="23">
        <f ca="1">SUM(B36:B39)</f>
        <v>400</v>
      </c>
      <c r="C40" s="23">
        <f t="shared" ref="C40:E40" ca="1" si="15">SUM(C36:C39)</f>
        <v>500</v>
      </c>
      <c r="D40" s="23">
        <f t="shared" ca="1" si="15"/>
        <v>600</v>
      </c>
      <c r="E40" s="23">
        <f t="shared" ca="1" si="15"/>
        <v>2300</v>
      </c>
    </row>
  </sheetData>
  <autoFilter ref="A1:L29" xr:uid="{062F2552-432A-43A2-B9B9-226BA03BE098}"/>
  <sortState xmlns:xlrd2="http://schemas.microsoft.com/office/spreadsheetml/2017/richdata2" ref="A2:G29">
    <sortCondition ref="A5:A29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E6055-5817-42A3-B2F6-DDE43396A0F4}">
  <dimension ref="A1:I29"/>
  <sheetViews>
    <sheetView workbookViewId="0">
      <selection activeCell="N12" sqref="N12"/>
    </sheetView>
  </sheetViews>
  <sheetFormatPr defaultRowHeight="15" x14ac:dyDescent="0.25"/>
  <cols>
    <col min="1" max="1" width="14.5703125" bestFit="1" customWidth="1"/>
    <col min="2" max="2" width="10.7109375" bestFit="1" customWidth="1"/>
    <col min="3" max="3" width="14" bestFit="1" customWidth="1"/>
    <col min="4" max="4" width="16.28515625" bestFit="1" customWidth="1"/>
    <col min="5" max="5" width="11" bestFit="1" customWidth="1"/>
    <col min="7" max="7" width="10.85546875" bestFit="1" customWidth="1"/>
    <col min="8" max="8" width="10.7109375" bestFit="1" customWidth="1"/>
    <col min="9" max="9" width="12.42578125" customWidth="1"/>
  </cols>
  <sheetData>
    <row r="1" spans="1:9" x14ac:dyDescent="0.25">
      <c r="A1" s="11" t="s">
        <v>3</v>
      </c>
      <c r="B1" s="11" t="s">
        <v>9</v>
      </c>
      <c r="C1" s="11" t="s">
        <v>8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39</v>
      </c>
      <c r="I1" s="11" t="s">
        <v>40</v>
      </c>
    </row>
    <row r="2" spans="1:9" x14ac:dyDescent="0.25">
      <c r="A2" s="7" t="s">
        <v>11</v>
      </c>
      <c r="B2" s="8">
        <v>31171</v>
      </c>
      <c r="C2" s="8">
        <v>41796</v>
      </c>
      <c r="D2" s="7" t="s">
        <v>2</v>
      </c>
      <c r="E2" s="9">
        <v>1676</v>
      </c>
      <c r="F2" s="10">
        <f t="shared" ref="F2:G29" ca="1" si="0">DATEDIF(B2,TODAY(),"y")</f>
        <v>37</v>
      </c>
      <c r="G2" s="10">
        <f t="shared" ca="1" si="0"/>
        <v>8</v>
      </c>
      <c r="H2" s="10">
        <f ca="1">IF((G2&gt;20)*(F2&gt;10),200,100)</f>
        <v>100</v>
      </c>
      <c r="I2" s="10">
        <f>_xlfn.IFS(D2="produzione",50,D2="amministrazione",70,D2="Direzione",90,D2="commerciale",90)</f>
        <v>50</v>
      </c>
    </row>
    <row r="3" spans="1:9" x14ac:dyDescent="0.25">
      <c r="A3" s="2" t="s">
        <v>12</v>
      </c>
      <c r="B3" s="5">
        <v>35776</v>
      </c>
      <c r="C3" s="5">
        <v>43466</v>
      </c>
      <c r="D3" s="2" t="s">
        <v>2</v>
      </c>
      <c r="E3" s="6">
        <v>1252</v>
      </c>
      <c r="F3" s="1">
        <f t="shared" ca="1" si="0"/>
        <v>24</v>
      </c>
      <c r="G3" s="1">
        <f t="shared" ca="1" si="0"/>
        <v>3</v>
      </c>
      <c r="H3" s="10">
        <f t="shared" ref="H3:H29" ca="1" si="1">IF((G3&gt;20)*(F3&gt;10),200,100)</f>
        <v>100</v>
      </c>
      <c r="I3" s="10">
        <f t="shared" ref="I3:I29" si="2">_xlfn.IFS(D3="produzione",50,D3="amministrazione",70,D3="Direzione",90,D3="commerciale",90)</f>
        <v>50</v>
      </c>
    </row>
    <row r="4" spans="1:9" x14ac:dyDescent="0.25">
      <c r="A4" s="2" t="s">
        <v>13</v>
      </c>
      <c r="B4" s="3">
        <v>30674</v>
      </c>
      <c r="C4" s="3">
        <v>39453</v>
      </c>
      <c r="D4" s="2" t="s">
        <v>0</v>
      </c>
      <c r="E4" s="4">
        <v>1650</v>
      </c>
      <c r="F4" s="1">
        <f t="shared" ca="1" si="0"/>
        <v>38</v>
      </c>
      <c r="G4" s="1">
        <f t="shared" ca="1" si="0"/>
        <v>14</v>
      </c>
      <c r="H4" s="10">
        <f t="shared" ca="1" si="1"/>
        <v>100</v>
      </c>
      <c r="I4" s="10">
        <f t="shared" si="2"/>
        <v>70</v>
      </c>
    </row>
    <row r="5" spans="1:9" x14ac:dyDescent="0.25">
      <c r="A5" s="2" t="s">
        <v>14</v>
      </c>
      <c r="B5" s="5">
        <v>32906</v>
      </c>
      <c r="C5" s="5">
        <v>43831</v>
      </c>
      <c r="D5" s="2" t="s">
        <v>2</v>
      </c>
      <c r="E5" s="6">
        <v>1250</v>
      </c>
      <c r="F5" s="1">
        <f t="shared" ca="1" si="0"/>
        <v>32</v>
      </c>
      <c r="G5" s="1">
        <f t="shared" ca="1" si="0"/>
        <v>2</v>
      </c>
      <c r="H5" s="10">
        <f t="shared" ca="1" si="1"/>
        <v>100</v>
      </c>
      <c r="I5" s="10">
        <f t="shared" si="2"/>
        <v>50</v>
      </c>
    </row>
    <row r="6" spans="1:9" x14ac:dyDescent="0.25">
      <c r="A6" s="2" t="s">
        <v>15</v>
      </c>
      <c r="B6" s="3">
        <v>20611</v>
      </c>
      <c r="C6" s="3">
        <v>31872</v>
      </c>
      <c r="D6" s="2" t="s">
        <v>1</v>
      </c>
      <c r="E6" s="4">
        <v>3680</v>
      </c>
      <c r="F6" s="1">
        <f t="shared" ca="1" si="0"/>
        <v>66</v>
      </c>
      <c r="G6" s="1">
        <f t="shared" ca="1" si="0"/>
        <v>35</v>
      </c>
      <c r="H6" s="10">
        <f t="shared" ca="1" si="1"/>
        <v>200</v>
      </c>
      <c r="I6" s="10">
        <f t="shared" si="2"/>
        <v>90</v>
      </c>
    </row>
    <row r="7" spans="1:9" x14ac:dyDescent="0.25">
      <c r="A7" s="2" t="s">
        <v>16</v>
      </c>
      <c r="B7" s="3">
        <v>31053</v>
      </c>
      <c r="C7" s="3">
        <v>40303</v>
      </c>
      <c r="D7" s="2" t="s">
        <v>2</v>
      </c>
      <c r="E7" s="4">
        <v>1623</v>
      </c>
      <c r="F7" s="1">
        <f t="shared" ca="1" si="0"/>
        <v>37</v>
      </c>
      <c r="G7" s="1">
        <f t="shared" ca="1" si="0"/>
        <v>12</v>
      </c>
      <c r="H7" s="10">
        <f t="shared" ca="1" si="1"/>
        <v>100</v>
      </c>
      <c r="I7" s="10">
        <f t="shared" si="2"/>
        <v>50</v>
      </c>
    </row>
    <row r="8" spans="1:9" x14ac:dyDescent="0.25">
      <c r="A8" s="2" t="s">
        <v>17</v>
      </c>
      <c r="B8" s="3">
        <v>33657</v>
      </c>
      <c r="C8" s="3">
        <v>40548</v>
      </c>
      <c r="D8" s="2" t="s">
        <v>10</v>
      </c>
      <c r="E8" s="4">
        <v>2584</v>
      </c>
      <c r="F8" s="1">
        <f t="shared" ca="1" si="0"/>
        <v>30</v>
      </c>
      <c r="G8" s="1">
        <f t="shared" ca="1" si="0"/>
        <v>11</v>
      </c>
      <c r="H8" s="10">
        <f t="shared" ca="1" si="1"/>
        <v>100</v>
      </c>
      <c r="I8" s="10">
        <f t="shared" si="2"/>
        <v>90</v>
      </c>
    </row>
    <row r="9" spans="1:9" x14ac:dyDescent="0.25">
      <c r="A9" s="2" t="s">
        <v>18</v>
      </c>
      <c r="B9" s="3">
        <v>34399</v>
      </c>
      <c r="C9" s="3">
        <v>43022</v>
      </c>
      <c r="D9" s="2" t="s">
        <v>0</v>
      </c>
      <c r="E9" s="4">
        <v>1280</v>
      </c>
      <c r="F9" s="1">
        <f t="shared" ca="1" si="0"/>
        <v>28</v>
      </c>
      <c r="G9" s="1">
        <f t="shared" ca="1" si="0"/>
        <v>5</v>
      </c>
      <c r="H9" s="10">
        <f t="shared" ca="1" si="1"/>
        <v>100</v>
      </c>
      <c r="I9" s="10">
        <f t="shared" si="2"/>
        <v>70</v>
      </c>
    </row>
    <row r="10" spans="1:9" x14ac:dyDescent="0.25">
      <c r="A10" s="2" t="s">
        <v>19</v>
      </c>
      <c r="B10" s="3">
        <v>22207</v>
      </c>
      <c r="C10" s="3">
        <v>35313</v>
      </c>
      <c r="D10" s="2" t="s">
        <v>2</v>
      </c>
      <c r="E10" s="4">
        <v>1750</v>
      </c>
      <c r="F10" s="1">
        <f t="shared" ca="1" si="0"/>
        <v>62</v>
      </c>
      <c r="G10" s="1">
        <f t="shared" ca="1" si="0"/>
        <v>26</v>
      </c>
      <c r="H10" s="10">
        <f t="shared" ca="1" si="1"/>
        <v>200</v>
      </c>
      <c r="I10" s="10">
        <f t="shared" si="2"/>
        <v>50</v>
      </c>
    </row>
    <row r="11" spans="1:9" x14ac:dyDescent="0.25">
      <c r="A11" s="2" t="s">
        <v>20</v>
      </c>
      <c r="B11" s="3">
        <v>32868</v>
      </c>
      <c r="C11" s="3">
        <v>41279</v>
      </c>
      <c r="D11" s="2" t="s">
        <v>2</v>
      </c>
      <c r="E11" s="4">
        <v>1476</v>
      </c>
      <c r="F11" s="1">
        <f t="shared" ca="1" si="0"/>
        <v>32</v>
      </c>
      <c r="G11" s="1">
        <f t="shared" ca="1" si="0"/>
        <v>9</v>
      </c>
      <c r="H11" s="10">
        <f t="shared" ca="1" si="1"/>
        <v>100</v>
      </c>
      <c r="I11" s="10">
        <f t="shared" si="2"/>
        <v>50</v>
      </c>
    </row>
    <row r="12" spans="1:9" x14ac:dyDescent="0.25">
      <c r="A12" s="2" t="s">
        <v>21</v>
      </c>
      <c r="B12" s="3">
        <v>25264</v>
      </c>
      <c r="C12" s="3">
        <v>32999</v>
      </c>
      <c r="D12" s="2" t="s">
        <v>1</v>
      </c>
      <c r="E12" s="4">
        <v>3277</v>
      </c>
      <c r="F12" s="1">
        <f t="shared" ca="1" si="0"/>
        <v>53</v>
      </c>
      <c r="G12" s="1">
        <f t="shared" ca="1" si="0"/>
        <v>32</v>
      </c>
      <c r="H12" s="10">
        <f t="shared" ca="1" si="1"/>
        <v>200</v>
      </c>
      <c r="I12" s="10">
        <f t="shared" si="2"/>
        <v>90</v>
      </c>
    </row>
    <row r="13" spans="1:9" x14ac:dyDescent="0.25">
      <c r="A13" s="2" t="s">
        <v>22</v>
      </c>
      <c r="B13" s="3">
        <v>24583</v>
      </c>
      <c r="C13" s="3">
        <v>36165</v>
      </c>
      <c r="D13" s="2" t="s">
        <v>2</v>
      </c>
      <c r="E13" s="4">
        <v>1670</v>
      </c>
      <c r="F13" s="1">
        <f t="shared" ca="1" si="0"/>
        <v>55</v>
      </c>
      <c r="G13" s="1">
        <f t="shared" ca="1" si="0"/>
        <v>23</v>
      </c>
      <c r="H13" s="10">
        <f t="shared" ca="1" si="1"/>
        <v>200</v>
      </c>
      <c r="I13" s="10">
        <f t="shared" si="2"/>
        <v>50</v>
      </c>
    </row>
    <row r="14" spans="1:9" x14ac:dyDescent="0.25">
      <c r="A14" s="2" t="s">
        <v>23</v>
      </c>
      <c r="B14" s="5">
        <v>32894</v>
      </c>
      <c r="C14" s="5">
        <v>42856</v>
      </c>
      <c r="D14" s="2" t="s">
        <v>2</v>
      </c>
      <c r="E14" s="6">
        <v>1340</v>
      </c>
      <c r="F14" s="1">
        <f t="shared" ca="1" si="0"/>
        <v>32</v>
      </c>
      <c r="G14" s="1">
        <f t="shared" ca="1" si="0"/>
        <v>5</v>
      </c>
      <c r="H14" s="10">
        <f t="shared" ca="1" si="1"/>
        <v>100</v>
      </c>
      <c r="I14" s="10">
        <f t="shared" si="2"/>
        <v>50</v>
      </c>
    </row>
    <row r="15" spans="1:9" x14ac:dyDescent="0.25">
      <c r="A15" s="2" t="s">
        <v>24</v>
      </c>
      <c r="B15" s="3">
        <v>28089</v>
      </c>
      <c r="C15" s="3">
        <v>36531</v>
      </c>
      <c r="D15" s="2" t="s">
        <v>0</v>
      </c>
      <c r="E15" s="4">
        <v>1599</v>
      </c>
      <c r="F15" s="1">
        <f t="shared" ca="1" si="0"/>
        <v>45</v>
      </c>
      <c r="G15" s="1">
        <f t="shared" ca="1" si="0"/>
        <v>22</v>
      </c>
      <c r="H15" s="10">
        <f t="shared" ca="1" si="1"/>
        <v>200</v>
      </c>
      <c r="I15" s="10">
        <f t="shared" si="2"/>
        <v>70</v>
      </c>
    </row>
    <row r="16" spans="1:9" x14ac:dyDescent="0.25">
      <c r="A16" s="2" t="s">
        <v>25</v>
      </c>
      <c r="B16" s="3">
        <v>34930</v>
      </c>
      <c r="C16" s="3">
        <v>42374</v>
      </c>
      <c r="D16" s="2" t="s">
        <v>2</v>
      </c>
      <c r="E16" s="4">
        <v>1414</v>
      </c>
      <c r="F16" s="1">
        <f t="shared" ca="1" si="0"/>
        <v>27</v>
      </c>
      <c r="G16" s="1">
        <f t="shared" ca="1" si="0"/>
        <v>6</v>
      </c>
      <c r="H16" s="10">
        <f t="shared" ca="1" si="1"/>
        <v>100</v>
      </c>
      <c r="I16" s="10">
        <f t="shared" si="2"/>
        <v>50</v>
      </c>
    </row>
    <row r="17" spans="1:9" x14ac:dyDescent="0.25">
      <c r="A17" s="2" t="s">
        <v>26</v>
      </c>
      <c r="B17" s="3">
        <v>31736</v>
      </c>
      <c r="C17" s="3">
        <v>40548</v>
      </c>
      <c r="D17" s="2" t="s">
        <v>0</v>
      </c>
      <c r="E17" s="4">
        <v>1537</v>
      </c>
      <c r="F17" s="1">
        <f t="shared" ca="1" si="0"/>
        <v>35</v>
      </c>
      <c r="G17" s="1">
        <f t="shared" ca="1" si="0"/>
        <v>11</v>
      </c>
      <c r="H17" s="10">
        <f t="shared" ca="1" si="1"/>
        <v>100</v>
      </c>
      <c r="I17" s="10">
        <f t="shared" si="2"/>
        <v>70</v>
      </c>
    </row>
    <row r="18" spans="1:9" x14ac:dyDescent="0.25">
      <c r="A18" s="2" t="s">
        <v>27</v>
      </c>
      <c r="B18" s="3">
        <v>29106</v>
      </c>
      <c r="C18" s="3">
        <v>37261</v>
      </c>
      <c r="D18" s="2" t="s">
        <v>2</v>
      </c>
      <c r="E18" s="4">
        <v>2152</v>
      </c>
      <c r="F18" s="1">
        <f t="shared" ca="1" si="0"/>
        <v>43</v>
      </c>
      <c r="G18" s="1">
        <f t="shared" ca="1" si="0"/>
        <v>20</v>
      </c>
      <c r="H18" s="10">
        <f t="shared" ca="1" si="1"/>
        <v>100</v>
      </c>
      <c r="I18" s="10">
        <f t="shared" si="2"/>
        <v>50</v>
      </c>
    </row>
    <row r="19" spans="1:9" x14ac:dyDescent="0.25">
      <c r="A19" s="2" t="s">
        <v>28</v>
      </c>
      <c r="B19" s="5">
        <v>34431</v>
      </c>
      <c r="C19" s="5">
        <v>43831</v>
      </c>
      <c r="D19" s="2" t="s">
        <v>2</v>
      </c>
      <c r="E19" s="6">
        <v>1250</v>
      </c>
      <c r="F19" s="1">
        <f t="shared" ca="1" si="0"/>
        <v>28</v>
      </c>
      <c r="G19" s="1">
        <f t="shared" ca="1" si="0"/>
        <v>2</v>
      </c>
      <c r="H19" s="10">
        <f t="shared" ca="1" si="1"/>
        <v>100</v>
      </c>
      <c r="I19" s="10">
        <f t="shared" si="2"/>
        <v>50</v>
      </c>
    </row>
    <row r="20" spans="1:9" x14ac:dyDescent="0.25">
      <c r="A20" s="2" t="s">
        <v>29</v>
      </c>
      <c r="B20" s="5">
        <v>33654</v>
      </c>
      <c r="C20" s="5">
        <v>42826</v>
      </c>
      <c r="D20" s="2" t="s">
        <v>2</v>
      </c>
      <c r="E20" s="6">
        <v>1370</v>
      </c>
      <c r="F20" s="1">
        <f t="shared" ca="1" si="0"/>
        <v>30</v>
      </c>
      <c r="G20" s="1">
        <f t="shared" ca="1" si="0"/>
        <v>5</v>
      </c>
      <c r="H20" s="10">
        <f t="shared" ca="1" si="1"/>
        <v>100</v>
      </c>
      <c r="I20" s="10">
        <f t="shared" si="2"/>
        <v>50</v>
      </c>
    </row>
    <row r="21" spans="1:9" x14ac:dyDescent="0.25">
      <c r="A21" s="2" t="s">
        <v>30</v>
      </c>
      <c r="B21" s="5">
        <v>32996</v>
      </c>
      <c r="C21" s="5">
        <v>43252</v>
      </c>
      <c r="D21" s="2" t="s">
        <v>2</v>
      </c>
      <c r="E21" s="6">
        <v>1310</v>
      </c>
      <c r="F21" s="1">
        <f t="shared" ca="1" si="0"/>
        <v>32</v>
      </c>
      <c r="G21" s="1">
        <f t="shared" ca="1" si="0"/>
        <v>4</v>
      </c>
      <c r="H21" s="10">
        <f t="shared" ca="1" si="1"/>
        <v>100</v>
      </c>
      <c r="I21" s="10">
        <f t="shared" si="2"/>
        <v>50</v>
      </c>
    </row>
    <row r="22" spans="1:9" x14ac:dyDescent="0.25">
      <c r="A22" s="2" t="s">
        <v>31</v>
      </c>
      <c r="B22" s="5">
        <v>36540</v>
      </c>
      <c r="C22" s="5">
        <v>44086</v>
      </c>
      <c r="D22" s="2" t="s">
        <v>2</v>
      </c>
      <c r="E22" s="6">
        <v>1230</v>
      </c>
      <c r="F22" s="1">
        <f t="shared" ca="1" si="0"/>
        <v>22</v>
      </c>
      <c r="G22" s="1">
        <f t="shared" ca="1" si="0"/>
        <v>2</v>
      </c>
      <c r="H22" s="10">
        <f t="shared" ca="1" si="1"/>
        <v>100</v>
      </c>
      <c r="I22" s="10">
        <f t="shared" si="2"/>
        <v>50</v>
      </c>
    </row>
    <row r="23" spans="1:9" x14ac:dyDescent="0.25">
      <c r="A23" s="2" t="s">
        <v>32</v>
      </c>
      <c r="B23" s="3">
        <v>30415</v>
      </c>
      <c r="C23" s="3">
        <v>39453</v>
      </c>
      <c r="D23" s="2" t="s">
        <v>10</v>
      </c>
      <c r="E23" s="4">
        <v>2768</v>
      </c>
      <c r="F23" s="1">
        <f t="shared" ca="1" si="0"/>
        <v>39</v>
      </c>
      <c r="G23" s="1">
        <f t="shared" ca="1" si="0"/>
        <v>14</v>
      </c>
      <c r="H23" s="10">
        <f t="shared" ca="1" si="1"/>
        <v>100</v>
      </c>
      <c r="I23" s="10">
        <f t="shared" si="2"/>
        <v>90</v>
      </c>
    </row>
    <row r="24" spans="1:9" x14ac:dyDescent="0.25">
      <c r="A24" s="2" t="s">
        <v>33</v>
      </c>
      <c r="B24" s="3">
        <v>30862</v>
      </c>
      <c r="C24" s="3">
        <v>39087</v>
      </c>
      <c r="D24" s="2" t="s">
        <v>10</v>
      </c>
      <c r="E24" s="4">
        <v>2275</v>
      </c>
      <c r="F24" s="1">
        <f t="shared" ca="1" si="0"/>
        <v>38</v>
      </c>
      <c r="G24" s="1">
        <f t="shared" ca="1" si="0"/>
        <v>15</v>
      </c>
      <c r="H24" s="10">
        <f t="shared" ca="1" si="1"/>
        <v>100</v>
      </c>
      <c r="I24" s="10">
        <f t="shared" si="2"/>
        <v>90</v>
      </c>
    </row>
    <row r="25" spans="1:9" x14ac:dyDescent="0.25">
      <c r="A25" s="2" t="s">
        <v>34</v>
      </c>
      <c r="B25" s="3">
        <v>34362</v>
      </c>
      <c r="C25" s="3">
        <v>42740</v>
      </c>
      <c r="D25" s="2" t="s">
        <v>0</v>
      </c>
      <c r="E25" s="4">
        <v>1365</v>
      </c>
      <c r="F25" s="1">
        <f t="shared" ca="1" si="0"/>
        <v>28</v>
      </c>
      <c r="G25" s="1">
        <f t="shared" ca="1" si="0"/>
        <v>5</v>
      </c>
      <c r="H25" s="10">
        <f t="shared" ca="1" si="1"/>
        <v>100</v>
      </c>
      <c r="I25" s="10">
        <f t="shared" si="2"/>
        <v>70</v>
      </c>
    </row>
    <row r="26" spans="1:9" x14ac:dyDescent="0.25">
      <c r="A26" s="2" t="s">
        <v>35</v>
      </c>
      <c r="B26" s="3">
        <v>31418</v>
      </c>
      <c r="C26" s="3">
        <v>41279</v>
      </c>
      <c r="D26" s="2" t="s">
        <v>2</v>
      </c>
      <c r="E26" s="4">
        <v>1414</v>
      </c>
      <c r="F26" s="1">
        <f t="shared" ca="1" si="0"/>
        <v>36</v>
      </c>
      <c r="G26" s="1">
        <f t="shared" ca="1" si="0"/>
        <v>9</v>
      </c>
      <c r="H26" s="10">
        <f t="shared" ca="1" si="1"/>
        <v>100</v>
      </c>
      <c r="I26" s="10">
        <f t="shared" si="2"/>
        <v>50</v>
      </c>
    </row>
    <row r="27" spans="1:9" x14ac:dyDescent="0.25">
      <c r="A27" s="2" t="s">
        <v>36</v>
      </c>
      <c r="B27" s="3">
        <v>34033</v>
      </c>
      <c r="C27" s="3">
        <v>41795</v>
      </c>
      <c r="D27" s="2" t="s">
        <v>2</v>
      </c>
      <c r="E27" s="4">
        <v>1414</v>
      </c>
      <c r="F27" s="1">
        <f t="shared" ca="1" si="0"/>
        <v>29</v>
      </c>
      <c r="G27" s="1">
        <f t="shared" ca="1" si="0"/>
        <v>8</v>
      </c>
      <c r="H27" s="10">
        <f t="shared" ca="1" si="1"/>
        <v>100</v>
      </c>
      <c r="I27" s="10">
        <f t="shared" si="2"/>
        <v>50</v>
      </c>
    </row>
    <row r="28" spans="1:9" x14ac:dyDescent="0.25">
      <c r="A28" s="2" t="s">
        <v>37</v>
      </c>
      <c r="B28" s="3">
        <v>32359</v>
      </c>
      <c r="C28" s="3">
        <v>40792</v>
      </c>
      <c r="D28" s="2" t="s">
        <v>2</v>
      </c>
      <c r="E28" s="4">
        <v>1476</v>
      </c>
      <c r="F28" s="1">
        <f t="shared" ca="1" si="0"/>
        <v>34</v>
      </c>
      <c r="G28" s="1">
        <f t="shared" ca="1" si="0"/>
        <v>11</v>
      </c>
      <c r="H28" s="10">
        <f t="shared" ca="1" si="1"/>
        <v>100</v>
      </c>
      <c r="I28" s="10">
        <f t="shared" si="2"/>
        <v>50</v>
      </c>
    </row>
    <row r="29" spans="1:9" x14ac:dyDescent="0.25">
      <c r="A29" s="2" t="s">
        <v>38</v>
      </c>
      <c r="B29" s="5">
        <v>34935</v>
      </c>
      <c r="C29" s="5">
        <v>43132</v>
      </c>
      <c r="D29" s="2" t="s">
        <v>2</v>
      </c>
      <c r="E29" s="6">
        <v>1270</v>
      </c>
      <c r="F29" s="1">
        <f t="shared" ca="1" si="0"/>
        <v>27</v>
      </c>
      <c r="G29" s="1">
        <f t="shared" ca="1" si="0"/>
        <v>4</v>
      </c>
      <c r="H29" s="10">
        <f t="shared" ca="1" si="1"/>
        <v>100</v>
      </c>
      <c r="I29" s="10">
        <f t="shared" si="2"/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D8DF9-8668-491D-A021-0E6542088F18}">
  <dimension ref="A1:J34"/>
  <sheetViews>
    <sheetView workbookViewId="0">
      <selection activeCell="H4" sqref="H4"/>
    </sheetView>
  </sheetViews>
  <sheetFormatPr defaultRowHeight="15" x14ac:dyDescent="0.25"/>
  <cols>
    <col min="1" max="1" width="14.5703125" bestFit="1" customWidth="1"/>
    <col min="2" max="2" width="10.7109375" bestFit="1" customWidth="1"/>
    <col min="3" max="3" width="14" bestFit="1" customWidth="1"/>
    <col min="4" max="4" width="16.28515625" bestFit="1" customWidth="1"/>
    <col min="5" max="5" width="12.7109375" bestFit="1" customWidth="1"/>
    <col min="7" max="7" width="10.85546875" bestFit="1" customWidth="1"/>
    <col min="8" max="10" width="10.7109375" bestFit="1" customWidth="1"/>
  </cols>
  <sheetData>
    <row r="1" spans="1:10" x14ac:dyDescent="0.25">
      <c r="A1" s="11" t="s">
        <v>3</v>
      </c>
      <c r="B1" s="11" t="s">
        <v>9</v>
      </c>
      <c r="C1" s="11" t="s">
        <v>8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39</v>
      </c>
      <c r="I1" s="11" t="s">
        <v>40</v>
      </c>
      <c r="J1" s="11" t="s">
        <v>42</v>
      </c>
    </row>
    <row r="2" spans="1:10" x14ac:dyDescent="0.25">
      <c r="A2" s="7" t="s">
        <v>11</v>
      </c>
      <c r="B2" s="8">
        <v>31171</v>
      </c>
      <c r="C2" s="8">
        <v>41796</v>
      </c>
      <c r="D2" s="7" t="s">
        <v>2</v>
      </c>
      <c r="E2" s="9">
        <v>1676</v>
      </c>
      <c r="F2" s="10">
        <f t="shared" ref="F2:G29" ca="1" si="0">DATEDIF(B2,TODAY(),"y")</f>
        <v>37</v>
      </c>
      <c r="G2" s="10">
        <f t="shared" ca="1" si="0"/>
        <v>8</v>
      </c>
      <c r="H2" s="1">
        <f ca="1">_xlfn.IFS(G2&gt;=10,100,G2&lt;=10,0)</f>
        <v>0</v>
      </c>
      <c r="I2" s="1">
        <f>_xlfn.IFS(D2="produzione",100,D2&lt;&gt;"Produzione",0)</f>
        <v>100</v>
      </c>
      <c r="J2" s="1">
        <f>_xlfn.IFS(D2="Direzione",100,D2="commerciale",100,D2="produzione",0,D2="amministrazione",0)</f>
        <v>0</v>
      </c>
    </row>
    <row r="3" spans="1:10" x14ac:dyDescent="0.25">
      <c r="A3" s="2" t="s">
        <v>12</v>
      </c>
      <c r="B3" s="5">
        <v>35776</v>
      </c>
      <c r="C3" s="5">
        <v>43466</v>
      </c>
      <c r="D3" s="2" t="s">
        <v>2</v>
      </c>
      <c r="E3" s="6">
        <v>1252</v>
      </c>
      <c r="F3" s="1">
        <f t="shared" ca="1" si="0"/>
        <v>24</v>
      </c>
      <c r="G3" s="1">
        <f t="shared" ca="1" si="0"/>
        <v>3</v>
      </c>
      <c r="H3" s="1">
        <f t="shared" ref="H3:H29" ca="1" si="1">_xlfn.IFS(G3&gt;=10,100,G3&lt;=10,0)</f>
        <v>0</v>
      </c>
      <c r="I3" s="1">
        <f t="shared" ref="I3:I29" si="2">_xlfn.IFS(D3="produzione",100,D3&lt;&gt;"Produzione",0)</f>
        <v>100</v>
      </c>
      <c r="J3" s="1">
        <f t="shared" ref="J3:J29" si="3">_xlfn.IFS(D3="Direzione",100,D3="commerciale",100,D3="produzione",0,D3="amministrazione",0)</f>
        <v>0</v>
      </c>
    </row>
    <row r="4" spans="1:10" x14ac:dyDescent="0.25">
      <c r="A4" s="2" t="s">
        <v>13</v>
      </c>
      <c r="B4" s="3">
        <v>30674</v>
      </c>
      <c r="C4" s="3">
        <v>39453</v>
      </c>
      <c r="D4" s="2" t="s">
        <v>0</v>
      </c>
      <c r="E4" s="4">
        <v>1650</v>
      </c>
      <c r="F4" s="1">
        <f t="shared" ca="1" si="0"/>
        <v>38</v>
      </c>
      <c r="G4" s="1">
        <f t="shared" ca="1" si="0"/>
        <v>14</v>
      </c>
      <c r="H4" s="1">
        <f t="shared" ca="1" si="1"/>
        <v>100</v>
      </c>
      <c r="I4" s="1">
        <f t="shared" si="2"/>
        <v>0</v>
      </c>
      <c r="J4" s="1">
        <f t="shared" si="3"/>
        <v>0</v>
      </c>
    </row>
    <row r="5" spans="1:10" x14ac:dyDescent="0.25">
      <c r="A5" s="2" t="s">
        <v>14</v>
      </c>
      <c r="B5" s="5">
        <v>32906</v>
      </c>
      <c r="C5" s="5">
        <v>43831</v>
      </c>
      <c r="D5" s="2" t="s">
        <v>2</v>
      </c>
      <c r="E5" s="6">
        <v>1250</v>
      </c>
      <c r="F5" s="1">
        <f t="shared" ca="1" si="0"/>
        <v>32</v>
      </c>
      <c r="G5" s="1">
        <f t="shared" ca="1" si="0"/>
        <v>2</v>
      </c>
      <c r="H5" s="1">
        <f t="shared" ca="1" si="1"/>
        <v>0</v>
      </c>
      <c r="I5" s="1">
        <f t="shared" si="2"/>
        <v>100</v>
      </c>
      <c r="J5" s="1">
        <f t="shared" si="3"/>
        <v>0</v>
      </c>
    </row>
    <row r="6" spans="1:10" x14ac:dyDescent="0.25">
      <c r="A6" s="2" t="s">
        <v>15</v>
      </c>
      <c r="B6" s="3">
        <v>20611</v>
      </c>
      <c r="C6" s="3">
        <v>31872</v>
      </c>
      <c r="D6" s="2" t="s">
        <v>1</v>
      </c>
      <c r="E6" s="4">
        <v>3680</v>
      </c>
      <c r="F6" s="1">
        <f t="shared" ca="1" si="0"/>
        <v>66</v>
      </c>
      <c r="G6" s="1">
        <f t="shared" ca="1" si="0"/>
        <v>35</v>
      </c>
      <c r="H6" s="1">
        <f t="shared" ca="1" si="1"/>
        <v>100</v>
      </c>
      <c r="I6" s="1">
        <f t="shared" si="2"/>
        <v>0</v>
      </c>
      <c r="J6" s="1">
        <f t="shared" si="3"/>
        <v>100</v>
      </c>
    </row>
    <row r="7" spans="1:10" x14ac:dyDescent="0.25">
      <c r="A7" s="2" t="s">
        <v>16</v>
      </c>
      <c r="B7" s="3">
        <v>31053</v>
      </c>
      <c r="C7" s="3">
        <v>40303</v>
      </c>
      <c r="D7" s="2" t="s">
        <v>2</v>
      </c>
      <c r="E7" s="4">
        <v>1623</v>
      </c>
      <c r="F7" s="1">
        <f t="shared" ca="1" si="0"/>
        <v>37</v>
      </c>
      <c r="G7" s="1">
        <f t="shared" ca="1" si="0"/>
        <v>12</v>
      </c>
      <c r="H7" s="1">
        <f t="shared" ca="1" si="1"/>
        <v>100</v>
      </c>
      <c r="I7" s="1">
        <f t="shared" si="2"/>
        <v>100</v>
      </c>
      <c r="J7" s="1">
        <f t="shared" si="3"/>
        <v>0</v>
      </c>
    </row>
    <row r="8" spans="1:10" x14ac:dyDescent="0.25">
      <c r="A8" s="2" t="s">
        <v>17</v>
      </c>
      <c r="B8" s="3">
        <v>33657</v>
      </c>
      <c r="C8" s="3">
        <v>40548</v>
      </c>
      <c r="D8" s="2" t="s">
        <v>10</v>
      </c>
      <c r="E8" s="4">
        <v>2584</v>
      </c>
      <c r="F8" s="1">
        <f t="shared" ca="1" si="0"/>
        <v>30</v>
      </c>
      <c r="G8" s="1">
        <f t="shared" ca="1" si="0"/>
        <v>11</v>
      </c>
      <c r="H8" s="1">
        <f t="shared" ca="1" si="1"/>
        <v>100</v>
      </c>
      <c r="I8" s="1">
        <f t="shared" si="2"/>
        <v>0</v>
      </c>
      <c r="J8" s="1">
        <f t="shared" si="3"/>
        <v>100</v>
      </c>
    </row>
    <row r="9" spans="1:10" x14ac:dyDescent="0.25">
      <c r="A9" s="2" t="s">
        <v>18</v>
      </c>
      <c r="B9" s="3">
        <v>34399</v>
      </c>
      <c r="C9" s="3">
        <v>43022</v>
      </c>
      <c r="D9" s="2" t="s">
        <v>0</v>
      </c>
      <c r="E9" s="4">
        <v>1280</v>
      </c>
      <c r="F9" s="1">
        <f t="shared" ca="1" si="0"/>
        <v>28</v>
      </c>
      <c r="G9" s="1">
        <f t="shared" ca="1" si="0"/>
        <v>5</v>
      </c>
      <c r="H9" s="1">
        <f t="shared" ca="1" si="1"/>
        <v>0</v>
      </c>
      <c r="I9" s="1">
        <f t="shared" si="2"/>
        <v>0</v>
      </c>
      <c r="J9" s="1">
        <f t="shared" si="3"/>
        <v>0</v>
      </c>
    </row>
    <row r="10" spans="1:10" x14ac:dyDescent="0.25">
      <c r="A10" s="2" t="s">
        <v>19</v>
      </c>
      <c r="B10" s="3">
        <v>22207</v>
      </c>
      <c r="C10" s="3">
        <v>35313</v>
      </c>
      <c r="D10" s="2" t="s">
        <v>2</v>
      </c>
      <c r="E10" s="4">
        <v>1750</v>
      </c>
      <c r="F10" s="1">
        <f t="shared" ca="1" si="0"/>
        <v>62</v>
      </c>
      <c r="G10" s="1">
        <f t="shared" ca="1" si="0"/>
        <v>26</v>
      </c>
      <c r="H10" s="1">
        <f t="shared" ca="1" si="1"/>
        <v>100</v>
      </c>
      <c r="I10" s="1">
        <f t="shared" si="2"/>
        <v>100</v>
      </c>
      <c r="J10" s="1">
        <f t="shared" si="3"/>
        <v>0</v>
      </c>
    </row>
    <row r="11" spans="1:10" x14ac:dyDescent="0.25">
      <c r="A11" s="2" t="s">
        <v>20</v>
      </c>
      <c r="B11" s="3">
        <v>32868</v>
      </c>
      <c r="C11" s="3">
        <v>41279</v>
      </c>
      <c r="D11" s="2" t="s">
        <v>2</v>
      </c>
      <c r="E11" s="4">
        <v>1476</v>
      </c>
      <c r="F11" s="1">
        <f t="shared" ca="1" si="0"/>
        <v>32</v>
      </c>
      <c r="G11" s="1">
        <f t="shared" ca="1" si="0"/>
        <v>9</v>
      </c>
      <c r="H11" s="1">
        <f t="shared" ca="1" si="1"/>
        <v>0</v>
      </c>
      <c r="I11" s="1">
        <f t="shared" si="2"/>
        <v>100</v>
      </c>
      <c r="J11" s="1">
        <f t="shared" si="3"/>
        <v>0</v>
      </c>
    </row>
    <row r="12" spans="1:10" x14ac:dyDescent="0.25">
      <c r="A12" s="2" t="s">
        <v>21</v>
      </c>
      <c r="B12" s="3">
        <v>25264</v>
      </c>
      <c r="C12" s="3">
        <v>32999</v>
      </c>
      <c r="D12" s="2" t="s">
        <v>1</v>
      </c>
      <c r="E12" s="4">
        <v>3277</v>
      </c>
      <c r="F12" s="1">
        <f t="shared" ca="1" si="0"/>
        <v>53</v>
      </c>
      <c r="G12" s="1">
        <f t="shared" ca="1" si="0"/>
        <v>32</v>
      </c>
      <c r="H12" s="1">
        <f t="shared" ca="1" si="1"/>
        <v>100</v>
      </c>
      <c r="I12" s="1">
        <f t="shared" si="2"/>
        <v>0</v>
      </c>
      <c r="J12" s="1">
        <f t="shared" si="3"/>
        <v>100</v>
      </c>
    </row>
    <row r="13" spans="1:10" x14ac:dyDescent="0.25">
      <c r="A13" s="2" t="s">
        <v>22</v>
      </c>
      <c r="B13" s="3">
        <v>24583</v>
      </c>
      <c r="C13" s="3">
        <v>36165</v>
      </c>
      <c r="D13" s="2" t="s">
        <v>2</v>
      </c>
      <c r="E13" s="4">
        <v>1670</v>
      </c>
      <c r="F13" s="1">
        <f t="shared" ca="1" si="0"/>
        <v>55</v>
      </c>
      <c r="G13" s="1">
        <f t="shared" ca="1" si="0"/>
        <v>23</v>
      </c>
      <c r="H13" s="1">
        <f t="shared" ca="1" si="1"/>
        <v>100</v>
      </c>
      <c r="I13" s="1">
        <f t="shared" si="2"/>
        <v>100</v>
      </c>
      <c r="J13" s="1">
        <f t="shared" si="3"/>
        <v>0</v>
      </c>
    </row>
    <row r="14" spans="1:10" x14ac:dyDescent="0.25">
      <c r="A14" s="2" t="s">
        <v>23</v>
      </c>
      <c r="B14" s="5">
        <v>32894</v>
      </c>
      <c r="C14" s="5">
        <v>42856</v>
      </c>
      <c r="D14" s="2" t="s">
        <v>2</v>
      </c>
      <c r="E14" s="6">
        <v>1340</v>
      </c>
      <c r="F14" s="1">
        <f t="shared" ca="1" si="0"/>
        <v>32</v>
      </c>
      <c r="G14" s="1">
        <f t="shared" ca="1" si="0"/>
        <v>5</v>
      </c>
      <c r="H14" s="1">
        <f t="shared" ca="1" si="1"/>
        <v>0</v>
      </c>
      <c r="I14" s="1">
        <f t="shared" si="2"/>
        <v>100</v>
      </c>
      <c r="J14" s="1">
        <f t="shared" si="3"/>
        <v>0</v>
      </c>
    </row>
    <row r="15" spans="1:10" x14ac:dyDescent="0.25">
      <c r="A15" s="2" t="s">
        <v>24</v>
      </c>
      <c r="B15" s="3">
        <v>28089</v>
      </c>
      <c r="C15" s="3">
        <v>36531</v>
      </c>
      <c r="D15" s="2" t="s">
        <v>0</v>
      </c>
      <c r="E15" s="4">
        <v>1599</v>
      </c>
      <c r="F15" s="1">
        <f t="shared" ca="1" si="0"/>
        <v>45</v>
      </c>
      <c r="G15" s="1">
        <f t="shared" ca="1" si="0"/>
        <v>22</v>
      </c>
      <c r="H15" s="1">
        <f t="shared" ca="1" si="1"/>
        <v>100</v>
      </c>
      <c r="I15" s="1">
        <f t="shared" si="2"/>
        <v>0</v>
      </c>
      <c r="J15" s="1">
        <f t="shared" si="3"/>
        <v>0</v>
      </c>
    </row>
    <row r="16" spans="1:10" x14ac:dyDescent="0.25">
      <c r="A16" s="2" t="s">
        <v>25</v>
      </c>
      <c r="B16" s="3">
        <v>34930</v>
      </c>
      <c r="C16" s="3">
        <v>42374</v>
      </c>
      <c r="D16" s="2" t="s">
        <v>2</v>
      </c>
      <c r="E16" s="4">
        <v>1414</v>
      </c>
      <c r="F16" s="1">
        <f t="shared" ca="1" si="0"/>
        <v>27</v>
      </c>
      <c r="G16" s="1">
        <f t="shared" ca="1" si="0"/>
        <v>6</v>
      </c>
      <c r="H16" s="1">
        <f t="shared" ca="1" si="1"/>
        <v>0</v>
      </c>
      <c r="I16" s="1">
        <f t="shared" si="2"/>
        <v>100</v>
      </c>
      <c r="J16" s="1">
        <f t="shared" si="3"/>
        <v>0</v>
      </c>
    </row>
    <row r="17" spans="1:10" x14ac:dyDescent="0.25">
      <c r="A17" s="2" t="s">
        <v>26</v>
      </c>
      <c r="B17" s="3">
        <v>31736</v>
      </c>
      <c r="C17" s="3">
        <v>40548</v>
      </c>
      <c r="D17" s="2" t="s">
        <v>0</v>
      </c>
      <c r="E17" s="4">
        <v>1537</v>
      </c>
      <c r="F17" s="1">
        <f t="shared" ca="1" si="0"/>
        <v>35</v>
      </c>
      <c r="G17" s="1">
        <f t="shared" ca="1" si="0"/>
        <v>11</v>
      </c>
      <c r="H17" s="1">
        <f t="shared" ca="1" si="1"/>
        <v>100</v>
      </c>
      <c r="I17" s="1">
        <f t="shared" si="2"/>
        <v>0</v>
      </c>
      <c r="J17" s="1">
        <f t="shared" si="3"/>
        <v>0</v>
      </c>
    </row>
    <row r="18" spans="1:10" x14ac:dyDescent="0.25">
      <c r="A18" s="2" t="s">
        <v>27</v>
      </c>
      <c r="B18" s="3">
        <v>29106</v>
      </c>
      <c r="C18" s="3">
        <v>37261</v>
      </c>
      <c r="D18" s="2" t="s">
        <v>2</v>
      </c>
      <c r="E18" s="4">
        <v>2152</v>
      </c>
      <c r="F18" s="1">
        <f t="shared" ca="1" si="0"/>
        <v>43</v>
      </c>
      <c r="G18" s="1">
        <f t="shared" ca="1" si="0"/>
        <v>20</v>
      </c>
      <c r="H18" s="1">
        <f t="shared" ca="1" si="1"/>
        <v>100</v>
      </c>
      <c r="I18" s="1">
        <f t="shared" si="2"/>
        <v>100</v>
      </c>
      <c r="J18" s="1">
        <f t="shared" si="3"/>
        <v>0</v>
      </c>
    </row>
    <row r="19" spans="1:10" x14ac:dyDescent="0.25">
      <c r="A19" s="2" t="s">
        <v>28</v>
      </c>
      <c r="B19" s="5">
        <v>34431</v>
      </c>
      <c r="C19" s="5">
        <v>43831</v>
      </c>
      <c r="D19" s="2" t="s">
        <v>2</v>
      </c>
      <c r="E19" s="6">
        <v>1250</v>
      </c>
      <c r="F19" s="1">
        <f t="shared" ca="1" si="0"/>
        <v>28</v>
      </c>
      <c r="G19" s="1">
        <f t="shared" ca="1" si="0"/>
        <v>2</v>
      </c>
      <c r="H19" s="1">
        <f t="shared" ca="1" si="1"/>
        <v>0</v>
      </c>
      <c r="I19" s="1">
        <f t="shared" si="2"/>
        <v>100</v>
      </c>
      <c r="J19" s="1">
        <f t="shared" si="3"/>
        <v>0</v>
      </c>
    </row>
    <row r="20" spans="1:10" x14ac:dyDescent="0.25">
      <c r="A20" s="2" t="s">
        <v>29</v>
      </c>
      <c r="B20" s="5">
        <v>33654</v>
      </c>
      <c r="C20" s="5">
        <v>42826</v>
      </c>
      <c r="D20" s="2" t="s">
        <v>2</v>
      </c>
      <c r="E20" s="6">
        <v>1370</v>
      </c>
      <c r="F20" s="1">
        <f t="shared" ca="1" si="0"/>
        <v>30</v>
      </c>
      <c r="G20" s="1">
        <f t="shared" ca="1" si="0"/>
        <v>5</v>
      </c>
      <c r="H20" s="1">
        <f t="shared" ca="1" si="1"/>
        <v>0</v>
      </c>
      <c r="I20" s="1">
        <f t="shared" si="2"/>
        <v>100</v>
      </c>
      <c r="J20" s="1">
        <f t="shared" si="3"/>
        <v>0</v>
      </c>
    </row>
    <row r="21" spans="1:10" x14ac:dyDescent="0.25">
      <c r="A21" s="2" t="s">
        <v>30</v>
      </c>
      <c r="B21" s="5">
        <v>32996</v>
      </c>
      <c r="C21" s="5">
        <v>43252</v>
      </c>
      <c r="D21" s="2" t="s">
        <v>2</v>
      </c>
      <c r="E21" s="6">
        <v>1310</v>
      </c>
      <c r="F21" s="1">
        <f t="shared" ca="1" si="0"/>
        <v>32</v>
      </c>
      <c r="G21" s="1">
        <f t="shared" ca="1" si="0"/>
        <v>4</v>
      </c>
      <c r="H21" s="1">
        <f t="shared" ca="1" si="1"/>
        <v>0</v>
      </c>
      <c r="I21" s="1">
        <f t="shared" si="2"/>
        <v>100</v>
      </c>
      <c r="J21" s="1">
        <f t="shared" si="3"/>
        <v>0</v>
      </c>
    </row>
    <row r="22" spans="1:10" x14ac:dyDescent="0.25">
      <c r="A22" s="2" t="s">
        <v>31</v>
      </c>
      <c r="B22" s="5">
        <v>36540</v>
      </c>
      <c r="C22" s="5">
        <v>44086</v>
      </c>
      <c r="D22" s="2" t="s">
        <v>2</v>
      </c>
      <c r="E22" s="6">
        <v>1230</v>
      </c>
      <c r="F22" s="1">
        <f t="shared" ca="1" si="0"/>
        <v>22</v>
      </c>
      <c r="G22" s="1">
        <f t="shared" ca="1" si="0"/>
        <v>2</v>
      </c>
      <c r="H22" s="1">
        <f t="shared" ca="1" si="1"/>
        <v>0</v>
      </c>
      <c r="I22" s="1">
        <f t="shared" si="2"/>
        <v>100</v>
      </c>
      <c r="J22" s="1">
        <f t="shared" si="3"/>
        <v>0</v>
      </c>
    </row>
    <row r="23" spans="1:10" x14ac:dyDescent="0.25">
      <c r="A23" s="2" t="s">
        <v>32</v>
      </c>
      <c r="B23" s="3">
        <v>30415</v>
      </c>
      <c r="C23" s="3">
        <v>39453</v>
      </c>
      <c r="D23" s="2" t="s">
        <v>10</v>
      </c>
      <c r="E23" s="4">
        <v>2768</v>
      </c>
      <c r="F23" s="1">
        <f t="shared" ca="1" si="0"/>
        <v>39</v>
      </c>
      <c r="G23" s="1">
        <f t="shared" ca="1" si="0"/>
        <v>14</v>
      </c>
      <c r="H23" s="1">
        <f t="shared" ca="1" si="1"/>
        <v>100</v>
      </c>
      <c r="I23" s="1">
        <f t="shared" si="2"/>
        <v>0</v>
      </c>
      <c r="J23" s="1">
        <f t="shared" si="3"/>
        <v>100</v>
      </c>
    </row>
    <row r="24" spans="1:10" x14ac:dyDescent="0.25">
      <c r="A24" s="2" t="s">
        <v>33</v>
      </c>
      <c r="B24" s="3">
        <v>30862</v>
      </c>
      <c r="C24" s="3">
        <v>39087</v>
      </c>
      <c r="D24" s="2" t="s">
        <v>10</v>
      </c>
      <c r="E24" s="4">
        <v>2275</v>
      </c>
      <c r="F24" s="1">
        <f t="shared" ca="1" si="0"/>
        <v>38</v>
      </c>
      <c r="G24" s="1">
        <f t="shared" ca="1" si="0"/>
        <v>15</v>
      </c>
      <c r="H24" s="1">
        <f t="shared" ca="1" si="1"/>
        <v>100</v>
      </c>
      <c r="I24" s="1">
        <f t="shared" si="2"/>
        <v>0</v>
      </c>
      <c r="J24" s="1">
        <f t="shared" si="3"/>
        <v>100</v>
      </c>
    </row>
    <row r="25" spans="1:10" x14ac:dyDescent="0.25">
      <c r="A25" s="2" t="s">
        <v>34</v>
      </c>
      <c r="B25" s="3">
        <v>34362</v>
      </c>
      <c r="C25" s="3">
        <v>42740</v>
      </c>
      <c r="D25" s="2" t="s">
        <v>0</v>
      </c>
      <c r="E25" s="4">
        <v>1365</v>
      </c>
      <c r="F25" s="1">
        <f t="shared" ca="1" si="0"/>
        <v>28</v>
      </c>
      <c r="G25" s="1">
        <f t="shared" ca="1" si="0"/>
        <v>5</v>
      </c>
      <c r="H25" s="1">
        <f t="shared" ca="1" si="1"/>
        <v>0</v>
      </c>
      <c r="I25" s="1">
        <f t="shared" si="2"/>
        <v>0</v>
      </c>
      <c r="J25" s="1">
        <f t="shared" si="3"/>
        <v>0</v>
      </c>
    </row>
    <row r="26" spans="1:10" x14ac:dyDescent="0.25">
      <c r="A26" s="2" t="s">
        <v>35</v>
      </c>
      <c r="B26" s="3">
        <v>31418</v>
      </c>
      <c r="C26" s="3">
        <v>41279</v>
      </c>
      <c r="D26" s="2" t="s">
        <v>2</v>
      </c>
      <c r="E26" s="4">
        <v>1414</v>
      </c>
      <c r="F26" s="1">
        <f t="shared" ca="1" si="0"/>
        <v>36</v>
      </c>
      <c r="G26" s="1">
        <f t="shared" ca="1" si="0"/>
        <v>9</v>
      </c>
      <c r="H26" s="1">
        <f t="shared" ca="1" si="1"/>
        <v>0</v>
      </c>
      <c r="I26" s="1">
        <f t="shared" si="2"/>
        <v>100</v>
      </c>
      <c r="J26" s="1">
        <f t="shared" si="3"/>
        <v>0</v>
      </c>
    </row>
    <row r="27" spans="1:10" x14ac:dyDescent="0.25">
      <c r="A27" s="2" t="s">
        <v>36</v>
      </c>
      <c r="B27" s="3">
        <v>34033</v>
      </c>
      <c r="C27" s="3">
        <v>41795</v>
      </c>
      <c r="D27" s="2" t="s">
        <v>2</v>
      </c>
      <c r="E27" s="4">
        <v>1414</v>
      </c>
      <c r="F27" s="1">
        <f t="shared" ca="1" si="0"/>
        <v>29</v>
      </c>
      <c r="G27" s="1">
        <f t="shared" ca="1" si="0"/>
        <v>8</v>
      </c>
      <c r="H27" s="1">
        <f t="shared" ca="1" si="1"/>
        <v>0</v>
      </c>
      <c r="I27" s="1">
        <f t="shared" si="2"/>
        <v>100</v>
      </c>
      <c r="J27" s="1">
        <f t="shared" si="3"/>
        <v>0</v>
      </c>
    </row>
    <row r="28" spans="1:10" x14ac:dyDescent="0.25">
      <c r="A28" s="2" t="s">
        <v>37</v>
      </c>
      <c r="B28" s="3">
        <v>32359</v>
      </c>
      <c r="C28" s="3">
        <v>40792</v>
      </c>
      <c r="D28" s="2" t="s">
        <v>2</v>
      </c>
      <c r="E28" s="4">
        <v>1476</v>
      </c>
      <c r="F28" s="1">
        <f t="shared" ca="1" si="0"/>
        <v>34</v>
      </c>
      <c r="G28" s="1">
        <f t="shared" ca="1" si="0"/>
        <v>11</v>
      </c>
      <c r="H28" s="1">
        <f t="shared" ca="1" si="1"/>
        <v>100</v>
      </c>
      <c r="I28" s="1">
        <f t="shared" si="2"/>
        <v>100</v>
      </c>
      <c r="J28" s="1">
        <f t="shared" si="3"/>
        <v>0</v>
      </c>
    </row>
    <row r="29" spans="1:10" x14ac:dyDescent="0.25">
      <c r="A29" s="2" t="s">
        <v>38</v>
      </c>
      <c r="B29" s="5">
        <v>34935</v>
      </c>
      <c r="C29" s="5">
        <v>43132</v>
      </c>
      <c r="D29" s="2" t="s">
        <v>2</v>
      </c>
      <c r="E29" s="6">
        <v>1270</v>
      </c>
      <c r="F29" s="1">
        <f t="shared" ca="1" si="0"/>
        <v>27</v>
      </c>
      <c r="G29" s="1">
        <f t="shared" ca="1" si="0"/>
        <v>4</v>
      </c>
      <c r="H29" s="1">
        <f t="shared" ca="1" si="1"/>
        <v>0</v>
      </c>
      <c r="I29" s="1">
        <f t="shared" si="2"/>
        <v>100</v>
      </c>
      <c r="J29" s="1">
        <f t="shared" si="3"/>
        <v>0</v>
      </c>
    </row>
    <row r="34" spans="1:5" x14ac:dyDescent="0.25">
      <c r="A34" s="12" t="s">
        <v>43</v>
      </c>
      <c r="B34" s="2" t="s">
        <v>2</v>
      </c>
      <c r="C34" s="2" t="s">
        <v>1</v>
      </c>
      <c r="D34" s="2" t="s">
        <v>0</v>
      </c>
      <c r="E34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anagrafica_aziendale</vt:lpstr>
      <vt:lpstr>anagrafica2</vt:lpstr>
      <vt:lpstr>ex1_2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2022-08-10T17:13:22Z</dcterms:created>
  <dcterms:modified xsi:type="dcterms:W3CDTF">2022-10-18T15:52:27Z</dcterms:modified>
</cp:coreProperties>
</file>