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atleNyhUmfXOWgkRr4Sh9Ll1SbT3I6PZ/XktQ9U5oH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56">
      <text>
        <t xml:space="preserve">======
ID#AAABVftmOTA
jEFA    (2024-09-16 12:30:21)
Menos de 1/3 ( menos del 25% del tiempo) pero señalar porque es de interés, aunque  la puntuación es muy baja</t>
      </text>
    </comment>
    <comment authorId="0" ref="H16">
      <text>
        <t xml:space="preserve">======
ID#AAABVftmOS4
jEFA    (2024-09-16 12:30:21)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78">
      <text>
        <t xml:space="preserve">======
ID#AAABVftmOS8
jEFA    (2024-09-16 12:30:21)
Menos de 1/3 ( menos del 25% del tiempo) pero señalar porque es de interés, aunque  la puntuación es muy baja</t>
      </text>
    </comment>
    <comment authorId="0" ref="D11">
      <text>
        <t xml:space="preserve">======
ID#AAABVftmOS0
HEFA    (2024-09-16 12:30:21)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7">
      <text>
        <t xml:space="preserve">======
ID#AAABVftmOSo
jEFA    (2024-09-16 12:30:21)
Menos de 1/3 ( menos del 25% del tiempo) pero señalar porque es de interés, aunque  la puntuación es muy baja</t>
      </text>
    </comment>
    <comment authorId="0" ref="D22">
      <text>
        <t xml:space="preserve">======
ID#AAABVftmOSs
AYUDA    (2024-09-16 12:30:21)
Debe colocar la suma en minutos de todas las pausas inclusive quellas que sean inferiores a 8 minutos. (Sólo se excluye la pausa para comer).</t>
      </text>
    </comment>
    <comment authorId="0" ref="E57">
      <text>
        <t xml:space="preserve">======
ID#AAABVftmOSw
jEFA    (2024-09-16 12:30:21)
10% del tiempo</t>
      </text>
    </comment>
    <comment authorId="0" ref="D86">
      <text>
        <t xml:space="preserve">======
ID#AAABVftmOSk
HEFA    (2024-09-16 12:30:21)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8">
      <text>
        <t xml:space="preserve">======
ID#AAABVftmOSc
jEFA    (2024-09-16 12:30:21)
Menos de 1/3 ( menos del 25% del tiempo) pero señalar porque es de interés, aunque  la puntuación es muy baja</t>
      </text>
    </comment>
    <comment authorId="0" ref="E66">
      <text>
        <t xml:space="preserve">======
ID#AAABVftmOSg
jEFA    (2024-09-16 12:30:21)
Menos de 1/3 ( menos del 25% del tiempo) pero señalar porque es de interés, aunque  la puntuación es muy baja</t>
      </text>
    </comment>
    <comment authorId="0" ref="E59">
      <text>
        <t xml:space="preserve">======
ID#AAABVftmOSU
jEFA    (2024-09-16 12:30:21)
Menos de 1/3 ( menos del 25% del tiempo) pero señalar porque es de interés, aunque  la puntuación es muy baja</t>
      </text>
    </comment>
    <comment authorId="0" ref="E64">
      <text>
        <t xml:space="preserve">======
ID#AAABVftmOSY
jEFA    (2024-09-16 12:30:21)
Menos de 1/3 ( menos del 25% del tiempo) pero señalar porque es de interés, aunque  la puntuación es muy baja</t>
      </text>
    </comment>
    <comment authorId="0" ref="E73">
      <text>
        <t xml:space="preserve">======
ID#AAABVftmOSQ
jEFA    (2024-09-16 12:30:21)
meno di 1/3 ( meno del 25% del tempo) ma da segnalare perché di interesse anche se con un punteggio molto basso</t>
      </text>
    </comment>
    <comment authorId="0" ref="D20">
      <text>
        <t xml:space="preserve">======
ID#AAABVftmOSM
jEFA    (2024-09-16 12:30:21)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5">
      <text>
        <t xml:space="preserve">======
ID#AAABVftmOSI
jEFA    (2024-09-16 12:30:21)
10% del tiempo</t>
      </text>
    </comment>
  </commentList>
  <extLst>
    <ext uri="GoogleSheetsCustomDataVersion2">
      <go:sheetsCustomData xmlns:go="http://customooxmlschemas.google.com/" r:id="rId1" roundtripDataSignature="AMtx7miqrntr0jBg2dtPcPTykeZ000FMnQ=="/>
    </ext>
  </extLst>
</comments>
</file>

<file path=xl/sharedStrings.xml><?xml version="1.0" encoding="utf-8"?>
<sst xmlns="http://schemas.openxmlformats.org/spreadsheetml/2006/main" count="299" uniqueCount="200">
  <si>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</si>
  <si>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</si>
  <si>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</si>
  <si>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</si>
  <si>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</si>
  <si>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</si>
  <si>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</si>
  <si>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</si>
  <si>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</si>
  <si>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</si>
  <si>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</si>
  <si>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 xml:space="preserve">Toma cubierta, conecta camara, inserta placa y coloca materiales </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</si>
  <si>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</si>
  <si>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</si>
  <si>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</si>
  <si>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</si>
  <si>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</si>
  <si>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</si>
  <si>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</si>
  <si>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</si>
  <si>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</si>
  <si>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</si>
  <si>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</si>
  <si>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</si>
  <si>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</si>
  <si>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</si>
  <si>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</si>
  <si>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</si>
  <si>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</si>
  <si>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</si>
  <si>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</si>
  <si>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</si>
  <si>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</si>
  <si>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</si>
  <si>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</si>
  <si>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</si>
  <si>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</si>
  <si>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</si>
  <si>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</si>
  <si>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</si>
  <si>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</si>
  <si>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</si>
  <si>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</si>
  <si>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</si>
  <si>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</si>
  <si>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</si>
  <si>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</si>
  <si>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</si>
  <si>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</si>
  <si>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</si>
  <si>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</si>
  <si>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</si>
  <si>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</si>
  <si>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</si>
  <si>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</si>
  <si>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</si>
  <si>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</si>
  <si>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</si>
  <si>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</si>
  <si>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</si>
  <si>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</si>
  <si>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</si>
  <si>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</si>
  <si>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</si>
  <si>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</si>
  <si>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</si>
  <si>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</si>
  <si>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</si>
  <si>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</si>
  <si>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</si>
  <si>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</si>
  <si>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</si>
  <si>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</si>
  <si>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</si>
  <si>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</si>
  <si>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</si>
  <si>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</si>
  <si>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</si>
  <si>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</si>
  <si>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</si>
  <si>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</si>
  <si>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</si>
  <si>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</si>
  <si>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</si>
  <si>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</si>
  <si>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</si>
  <si>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</si>
  <si>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</si>
  <si>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</si>
  <si>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</si>
  <si>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</si>
  <si>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</si>
  <si>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</si>
  <si>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</si>
  <si>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</si>
  <si>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</si>
  <si>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</si>
  <si>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</si>
  <si>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</si>
  <si>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</si>
  <si>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</si>
  <si>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</si>
  <si>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</si>
  <si>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</si>
  <si>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</si>
  <si>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</si>
  <si>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</si>
  <si>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</si>
  <si>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</si>
  <si>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</si>
  <si>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</si>
  <si>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</si>
  <si>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</si>
  <si>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</si>
  <si>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</si>
  <si>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</si>
  <si>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</si>
  <si>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</si>
  <si>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</si>
  <si>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</si>
  <si>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</si>
  <si>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</si>
  <si>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</si>
  <si>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</si>
  <si>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</si>
  <si>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</si>
  <si>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</si>
  <si>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</si>
  <si>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</si>
  <si>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</si>
  <si>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</si>
  <si>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</si>
  <si>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</si>
  <si>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</si>
  <si>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</si>
  <si>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</si>
  <si>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</si>
  <si>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</si>
  <si>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</si>
  <si>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</si>
  <si>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</si>
  <si>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</si>
  <si>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</si>
  <si>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</si>
  <si>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</si>
  <si>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</si>
  <si>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</si>
  <si>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</si>
  <si>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</si>
  <si>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</si>
  <si>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</si>
  <si>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</si>
  <si>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</si>
  <si>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</si>
  <si>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</si>
  <si>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</si>
  <si>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</si>
  <si>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</si>
  <si>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</si>
  <si>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</si>
  <si>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</si>
  <si>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</si>
  <si>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</si>
  <si>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</si>
  <si>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</si>
  <si>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</si>
  <si>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</si>
  <si>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</si>
  <si>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</si>
  <si>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cubierta</t>
  </si>
  <si>
    <t>Toma y pasa placa</t>
  </si>
  <si>
    <t>Inserta placa</t>
  </si>
  <si>
    <t>Presion palmar: de placa</t>
  </si>
  <si>
    <t>ESTATICO</t>
  </si>
  <si>
    <t>DINAMICO</t>
  </si>
  <si>
    <t>Sostiene material</t>
  </si>
  <si>
    <t>prende, distacca,posiziona</t>
  </si>
  <si>
    <t>Brucela: 2 movimientos</t>
  </si>
  <si>
    <t>Toma y pasa camara</t>
  </si>
  <si>
    <t>BIPEDESTACIÓN</t>
  </si>
  <si>
    <t>SEDESTACIÓN</t>
  </si>
  <si>
    <t>prende,gira, posiziona, schiaccia</t>
  </si>
  <si>
    <t>Retira y descarta residuo</t>
  </si>
  <si>
    <t>Presion pulgar: de camara</t>
  </si>
  <si>
    <t>batte 25 colpi e prende</t>
  </si>
  <si>
    <t>Posiciona camara</t>
  </si>
  <si>
    <t>PINZA FINA</t>
  </si>
  <si>
    <t>Toma y pasa cubierta a la banda</t>
  </si>
  <si>
    <t>TIRON</t>
  </si>
  <si>
    <t>PRENSIÓN PALMAR</t>
  </si>
  <si>
    <t>PRESION PULGAR</t>
  </si>
  <si>
    <t>CONEXIONADO</t>
  </si>
  <si>
    <t>FLEXIÓN MUÑECA</t>
  </si>
  <si>
    <t>VIBRACIONES</t>
  </si>
  <si>
    <t>MANUAL</t>
  </si>
  <si>
    <t>FREGAR</t>
  </si>
  <si>
    <t>TOMA EQUIPO IX</t>
  </si>
  <si>
    <t>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</si>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</sst>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
      <u/>
      <sz val="10.0"/>
      <color theme="1"/>
      <name val="Arial"/>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9">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 fillId="3" fontId="1" numFmtId="0" xfId="0" applyAlignment="1" applyBorder="1" applyFont="1">
      <alignment horizontal="center" vertical="center"/>
    </xf>
    <xf borderId="1" fillId="3" fontId="1" numFmtId="2" xfId="0" applyAlignment="1" applyBorder="1" applyFont="1" applyNumberFormat="1">
      <alignment horizontal="center"/>
    </xf>
    <xf borderId="9" fillId="3" fontId="1" numFmtId="2" xfId="0" applyAlignment="1" applyBorder="1" applyFont="1" applyNumberFormat="1">
      <alignment horizontal="center"/>
    </xf>
    <xf borderId="1" fillId="23" fontId="7" numFmtId="0" xfId="0" applyAlignment="1" applyBorder="1" applyFill="1" applyFont="1">
      <alignment horizontal="center" vertical="center"/>
    </xf>
    <xf borderId="14" fillId="0" fontId="20" numFmtId="0" xfId="0" applyAlignment="1" applyBorder="1" applyFont="1">
      <alignment horizontal="center" readingOrder="0" vertical="center"/>
    </xf>
    <xf borderId="14" fillId="0" fontId="20" numFmtId="0" xfId="0" applyAlignment="1" applyBorder="1" applyFont="1">
      <alignment horizontal="center" vertical="center"/>
    </xf>
    <xf borderId="119" fillId="24" fontId="27" numFmtId="0" xfId="0" applyAlignment="1" applyBorder="1" applyFill="1" applyFont="1">
      <alignment horizontal="center"/>
    </xf>
    <xf borderId="120" fillId="24" fontId="73" numFmtId="0" xfId="0" applyBorder="1" applyFont="1"/>
    <xf borderId="94" fillId="24" fontId="73" numFmtId="0" xfId="0" applyBorder="1" applyFont="1"/>
    <xf borderId="121" fillId="24" fontId="73" numFmtId="0" xfId="0" applyBorder="1" applyFont="1"/>
    <xf borderId="122" fillId="24" fontId="27" numFmtId="0" xfId="0" applyAlignment="1" applyBorder="1" applyFont="1">
      <alignment horizontal="center"/>
    </xf>
    <xf borderId="123" fillId="24" fontId="73" numFmtId="0" xfId="0" applyBorder="1" applyFont="1"/>
    <xf borderId="124" fillId="24" fontId="73" numFmtId="0" xfId="0" applyBorder="1" applyFont="1"/>
    <xf borderId="125" fillId="24" fontId="73" numFmtId="0" xfId="0" applyBorder="1" applyFont="1"/>
    <xf borderId="126" fillId="24" fontId="27" numFmtId="0" xfId="0" applyAlignment="1" applyBorder="1" applyFont="1">
      <alignment horizontal="center"/>
    </xf>
    <xf borderId="127" fillId="24" fontId="73" numFmtId="0" xfId="0" applyBorder="1" applyFont="1"/>
    <xf borderId="128" fillId="24" fontId="73" numFmtId="0" xfId="0" applyBorder="1" applyFont="1"/>
    <xf borderId="129" fillId="24" fontId="73" numFmtId="0" xfId="0" applyBorder="1" applyFont="1"/>
    <xf borderId="9" fillId="3" fontId="74" numFmtId="2" xfId="0" applyAlignment="1" applyBorder="1" applyFont="1" applyNumberFormat="1">
      <alignment horizontal="center"/>
    </xf>
    <xf borderId="130" fillId="3" fontId="1" numFmtId="0" xfId="0" applyAlignment="1" applyBorder="1" applyFont="1">
      <alignment vertical="center"/>
    </xf>
    <xf borderId="131" fillId="25" fontId="27" numFmtId="0" xfId="0" applyAlignment="1" applyBorder="1" applyFill="1" applyFont="1">
      <alignment horizontal="center" vertical="center"/>
    </xf>
    <xf borderId="131" fillId="25"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6.jpg"/><Relationship Id="rId3" Type="http://schemas.openxmlformats.org/officeDocument/2006/relationships/image" Target="../media/image3.jpg"/><Relationship Id="rId4" Type="http://schemas.openxmlformats.org/officeDocument/2006/relationships/image" Target="../media/image9.jpg"/><Relationship Id="rId10" Type="http://schemas.openxmlformats.org/officeDocument/2006/relationships/image" Target="../media/image8.jpg"/><Relationship Id="rId9"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1.jpg"/><Relationship Id="rId7" Type="http://schemas.openxmlformats.org/officeDocument/2006/relationships/image" Target="../media/image2.jpg"/><Relationship Id="rId8"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7.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4.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7.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20.83333333</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20.83333333</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12.5</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12.5</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10.0</v>
      </c>
      <c r="I43" s="175">
        <f>IF(H44="",IF($R$41=0,0,H43*60/$R$41),I44)</f>
        <v>20.83333333</v>
      </c>
      <c r="J43" s="14"/>
      <c r="K43" s="176" t="s">
        <v>65</v>
      </c>
      <c r="L43" s="30">
        <v>6.0</v>
      </c>
      <c r="M43" s="175">
        <f>IF(L44="",IF($R$41=0,0,L43*60/$R$41),M44)</f>
        <v>12.5</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8.9775</v>
      </c>
      <c r="AQ60" s="266">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3</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t="s">
        <v>14</v>
      </c>
      <c r="G64" s="18"/>
      <c r="H64" s="239"/>
      <c r="I64" s="240"/>
      <c r="J64" s="18"/>
      <c r="K64" s="239"/>
      <c r="L64" s="241"/>
      <c r="M64" s="234"/>
      <c r="N64" s="63"/>
      <c r="O64" s="283">
        <f>SUM(R64:V64)</f>
        <v>2</v>
      </c>
      <c r="P64" s="143"/>
      <c r="Q64" s="6"/>
      <c r="R64" s="208" t="str">
        <f>IF(E64="","",1)</f>
        <v/>
      </c>
      <c r="S64" s="208">
        <f>IF(F64="","",2)</f>
        <v>2</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2</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4.5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3.5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8.9775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5.985</v>
      </c>
      <c r="E97" s="14"/>
      <c r="F97" s="19"/>
      <c r="G97" s="382" t="s">
        <v>76</v>
      </c>
      <c r="H97" s="383">
        <f>D95*O18*O29</f>
        <v>6.9825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4.655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conecta camara, inserta placa y coloca materiales </v>
      </c>
      <c r="D106" s="418">
        <f>$O$18</f>
        <v>1.33</v>
      </c>
      <c r="E106" s="419">
        <f t="shared" ref="E106:E107" si="58">$O$16</f>
        <v>4</v>
      </c>
      <c r="F106" s="242">
        <f>$O$45</f>
        <v>0</v>
      </c>
      <c r="G106" s="242">
        <f>$O$76</f>
        <v>0</v>
      </c>
      <c r="H106" s="420" t="s">
        <v>55</v>
      </c>
      <c r="I106" s="242">
        <f>$O$57</f>
        <v>1</v>
      </c>
      <c r="J106" s="242">
        <f>$O$59</f>
        <v>2</v>
      </c>
      <c r="K106" s="242">
        <f>$O$58</f>
        <v>2</v>
      </c>
      <c r="L106" s="242">
        <f>$O$56</f>
        <v>3</v>
      </c>
      <c r="M106" s="419">
        <f>$T$62</f>
        <v>0</v>
      </c>
      <c r="N106" s="242">
        <f t="shared" ref="N106:N107" si="59">MAX(I106:L106)+M106</f>
        <v>3</v>
      </c>
      <c r="O106" s="419">
        <f>R90</f>
        <v>1.5</v>
      </c>
      <c r="P106" s="421">
        <f>$H$96</f>
        <v>8.9775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conecta camara, inserta placa y coloca materiales </v>
      </c>
      <c r="D107" s="424">
        <f>D106</f>
        <v>1.33</v>
      </c>
      <c r="E107" s="425">
        <f t="shared" si="58"/>
        <v>4</v>
      </c>
      <c r="F107" s="426">
        <f>$P$45</f>
        <v>0</v>
      </c>
      <c r="G107" s="426">
        <f>$O$81</f>
        <v>0</v>
      </c>
      <c r="H107" s="427" t="s">
        <v>56</v>
      </c>
      <c r="I107" s="426">
        <f>$O$65</f>
        <v>1</v>
      </c>
      <c r="J107" s="426">
        <f>$O$67</f>
        <v>1</v>
      </c>
      <c r="K107" s="426">
        <f>$O$66</f>
        <v>1</v>
      </c>
      <c r="L107" s="426">
        <f>$O$64</f>
        <v>2</v>
      </c>
      <c r="M107" s="425">
        <f>$T$70</f>
        <v>0</v>
      </c>
      <c r="N107" s="426">
        <f t="shared" si="59"/>
        <v>2</v>
      </c>
      <c r="O107" s="425">
        <f>S90</f>
        <v>1.5</v>
      </c>
      <c r="P107" s="428">
        <f>H97</f>
        <v>6.9825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460" t="s">
        <v>168</v>
      </c>
      <c r="N125" s="17"/>
      <c r="O125" s="17"/>
      <c r="P125" s="1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169</v>
      </c>
      <c r="E126" s="18"/>
      <c r="F126" s="459"/>
      <c r="G126" s="463">
        <v>2.0</v>
      </c>
      <c r="H126" s="464" t="s">
        <v>170</v>
      </c>
      <c r="I126" s="17"/>
      <c r="J126" s="17"/>
      <c r="K126" s="18"/>
      <c r="L126" s="35"/>
      <c r="M126" s="465"/>
      <c r="N126" s="466"/>
      <c r="O126" s="466"/>
      <c r="P126" s="467"/>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171</v>
      </c>
      <c r="E127" s="18"/>
      <c r="F127" s="459"/>
      <c r="G127" s="463">
        <v>1.0</v>
      </c>
      <c r="H127" s="464" t="s">
        <v>172</v>
      </c>
      <c r="I127" s="17"/>
      <c r="J127" s="17"/>
      <c r="K127" s="18"/>
      <c r="L127" s="35"/>
      <c r="M127" s="468" t="s">
        <v>173</v>
      </c>
      <c r="N127" s="469" t="s">
        <v>14</v>
      </c>
      <c r="O127" s="468" t="s">
        <v>174</v>
      </c>
      <c r="P127" s="470"/>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v>1.0</v>
      </c>
      <c r="H128" s="464" t="s">
        <v>175</v>
      </c>
      <c r="I128" s="17"/>
      <c r="J128" s="17"/>
      <c r="K128" s="18"/>
      <c r="L128" s="35"/>
      <c r="M128" s="465"/>
      <c r="N128" s="466"/>
      <c r="O128" s="466"/>
      <c r="P128" s="467"/>
      <c r="Q128" s="471">
        <v>3.0</v>
      </c>
      <c r="R128" s="472" t="s">
        <v>176</v>
      </c>
      <c r="S128" s="473"/>
      <c r="T128" s="474"/>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2.0</v>
      </c>
      <c r="D129" s="462" t="s">
        <v>177</v>
      </c>
      <c r="E129" s="18"/>
      <c r="F129" s="459"/>
      <c r="G129" s="463">
        <v>1.0</v>
      </c>
      <c r="H129" s="464" t="s">
        <v>178</v>
      </c>
      <c r="I129" s="17"/>
      <c r="J129" s="17"/>
      <c r="K129" s="18"/>
      <c r="L129" s="35"/>
      <c r="M129" s="468" t="s">
        <v>179</v>
      </c>
      <c r="N129" s="470"/>
      <c r="O129" s="468" t="s">
        <v>180</v>
      </c>
      <c r="P129" s="469" t="s">
        <v>14</v>
      </c>
      <c r="Q129" s="475">
        <v>4.0</v>
      </c>
      <c r="R129" s="476" t="s">
        <v>181</v>
      </c>
      <c r="S129" s="477"/>
      <c r="T129" s="478"/>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2.0</v>
      </c>
      <c r="D130" s="462" t="s">
        <v>182</v>
      </c>
      <c r="E130" s="18"/>
      <c r="F130" s="459"/>
      <c r="G130" s="463">
        <v>1.0</v>
      </c>
      <c r="H130" s="464" t="s">
        <v>183</v>
      </c>
      <c r="I130" s="17"/>
      <c r="J130" s="17"/>
      <c r="K130" s="18"/>
      <c r="L130" s="35"/>
      <c r="M130" s="465"/>
      <c r="N130" s="466"/>
      <c r="O130" s="466"/>
      <c r="P130" s="467"/>
      <c r="Q130" s="479">
        <v>26.0</v>
      </c>
      <c r="R130" s="480" t="s">
        <v>184</v>
      </c>
      <c r="S130" s="481"/>
      <c r="T130" s="482"/>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185</v>
      </c>
      <c r="E131" s="18"/>
      <c r="F131" s="459"/>
      <c r="G131" s="463"/>
      <c r="H131" s="464"/>
      <c r="I131" s="17"/>
      <c r="J131" s="17"/>
      <c r="K131" s="18"/>
      <c r="L131" s="35"/>
      <c r="M131" s="468" t="s">
        <v>186</v>
      </c>
      <c r="N131" s="469" t="s">
        <v>14</v>
      </c>
      <c r="O131" s="466"/>
      <c r="P131" s="467"/>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2.0</v>
      </c>
      <c r="D132" s="462" t="s">
        <v>187</v>
      </c>
      <c r="E132" s="18"/>
      <c r="F132" s="459"/>
      <c r="G132" s="463"/>
      <c r="H132" s="464"/>
      <c r="I132" s="17"/>
      <c r="J132" s="17"/>
      <c r="K132" s="18"/>
      <c r="L132" s="35"/>
      <c r="M132" s="465"/>
      <c r="N132" s="466"/>
      <c r="O132" s="466"/>
      <c r="P132" s="467"/>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468" t="s">
        <v>188</v>
      </c>
      <c r="N133" s="470"/>
      <c r="O133" s="466"/>
      <c r="P133" s="467"/>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465"/>
      <c r="N134" s="466"/>
      <c r="O134" s="466"/>
      <c r="P134" s="467"/>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468" t="s">
        <v>189</v>
      </c>
      <c r="N135" s="470"/>
      <c r="O135" s="468" t="s">
        <v>190</v>
      </c>
      <c r="P135" s="469" t="s">
        <v>14</v>
      </c>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465"/>
      <c r="N136" s="466"/>
      <c r="O136" s="466"/>
      <c r="P136" s="467"/>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468" t="s">
        <v>191</v>
      </c>
      <c r="N137" s="470"/>
      <c r="O137" s="466"/>
      <c r="P137" s="467"/>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465"/>
      <c r="N138" s="466"/>
      <c r="O138" s="466"/>
      <c r="P138" s="467"/>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468" t="s">
        <v>192</v>
      </c>
      <c r="N139" s="470"/>
      <c r="O139" s="466"/>
      <c r="P139" s="467"/>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465"/>
      <c r="N140" s="466"/>
      <c r="O140" s="466"/>
      <c r="P140" s="467"/>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468" t="s">
        <v>193</v>
      </c>
      <c r="N141" s="470"/>
      <c r="O141" s="466"/>
      <c r="P141" s="467"/>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465"/>
      <c r="N142" s="466"/>
      <c r="O142" s="466"/>
      <c r="P142" s="483"/>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468" t="s">
        <v>194</v>
      </c>
      <c r="N143" s="470"/>
      <c r="O143" s="466"/>
      <c r="P143" s="467"/>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465"/>
      <c r="N144" s="466"/>
      <c r="O144" s="466"/>
      <c r="P144" s="467"/>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468" t="s">
        <v>195</v>
      </c>
      <c r="N145" s="470"/>
      <c r="O145" s="466"/>
      <c r="P145" s="467"/>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465"/>
      <c r="N146" s="466"/>
      <c r="O146" s="466"/>
      <c r="P146" s="467"/>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468" t="s">
        <v>196</v>
      </c>
      <c r="N147" s="469" t="s">
        <v>197</v>
      </c>
      <c r="O147" s="468" t="s">
        <v>198</v>
      </c>
      <c r="P147" s="470"/>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465"/>
      <c r="N148" s="466"/>
      <c r="O148" s="466"/>
      <c r="P148" s="467"/>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468" t="s">
        <v>199</v>
      </c>
      <c r="N149" s="470"/>
      <c r="O149" s="437"/>
      <c r="P149" s="467"/>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84"/>
      <c r="C150" s="485">
        <f>SUM(C126:C149)</f>
        <v>10</v>
      </c>
      <c r="D150" s="459"/>
      <c r="E150" s="459"/>
      <c r="F150" s="459"/>
      <c r="G150" s="486">
        <f>SUM(G126:G149)</f>
        <v>6</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7"/>
      <c r="N151" s="443"/>
      <c r="O151" s="443"/>
      <c r="P151" s="488"/>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H142:K142"/>
    <mergeCell ref="H143:K143"/>
    <mergeCell ref="H135:K135"/>
    <mergeCell ref="H136:K136"/>
    <mergeCell ref="H137:K137"/>
    <mergeCell ref="H138:K138"/>
    <mergeCell ref="H139:K139"/>
    <mergeCell ref="H140:K140"/>
    <mergeCell ref="H141:K141"/>
    <mergeCell ref="H145:K145"/>
    <mergeCell ref="H146:K146"/>
    <mergeCell ref="D148:E148"/>
    <mergeCell ref="H148:K148"/>
    <mergeCell ref="D149:E149"/>
    <mergeCell ref="H149:K149"/>
    <mergeCell ref="D141:E141"/>
    <mergeCell ref="D142:E142"/>
    <mergeCell ref="D143:E143"/>
    <mergeCell ref="D144:E144"/>
    <mergeCell ref="H144:K144"/>
    <mergeCell ref="D145:E145"/>
    <mergeCell ref="D146:E146"/>
    <mergeCell ref="K101:K104"/>
    <mergeCell ref="L101:L104"/>
    <mergeCell ref="M101:M104"/>
    <mergeCell ref="N101:N104"/>
    <mergeCell ref="O101:O104"/>
    <mergeCell ref="P101:P104"/>
    <mergeCell ref="V104:W104"/>
    <mergeCell ref="I101:I104"/>
    <mergeCell ref="J101:J104"/>
    <mergeCell ref="C115:O123"/>
    <mergeCell ref="D125:E125"/>
    <mergeCell ref="H125:K125"/>
    <mergeCell ref="M125:P125"/>
    <mergeCell ref="H126:K126"/>
    <mergeCell ref="H129:K129"/>
    <mergeCell ref="H130:K130"/>
    <mergeCell ref="D126:E126"/>
    <mergeCell ref="D127:E127"/>
    <mergeCell ref="H127:K127"/>
    <mergeCell ref="D128:E128"/>
    <mergeCell ref="H128:K128"/>
    <mergeCell ref="D129:E129"/>
    <mergeCell ref="D130:E130"/>
    <mergeCell ref="D131:E131"/>
    <mergeCell ref="H131:K131"/>
    <mergeCell ref="D132:E132"/>
    <mergeCell ref="H132:K132"/>
    <mergeCell ref="D133:E133"/>
    <mergeCell ref="H133:K133"/>
    <mergeCell ref="H134:K134"/>
    <mergeCell ref="D134:E134"/>
    <mergeCell ref="D135:E135"/>
    <mergeCell ref="D136:E136"/>
    <mergeCell ref="D137:E137"/>
    <mergeCell ref="D138:E138"/>
    <mergeCell ref="D139:E139"/>
    <mergeCell ref="D140:E140"/>
    <mergeCell ref="D147:E147"/>
    <mergeCell ref="H147:K147"/>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