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dF/B0RjG8O+YuMRC9gKLTsPL94NsTYk0GHn9w9bQk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0">
      <text>
        <t xml:space="preserve">======
ID#AAABVV7v0O8
jEFA    (2024-09-16 12:11:59)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59">
      <text>
        <t xml:space="preserve">======
ID#AAABVV7v0PA
jEFA    (2024-09-16 12:11:59)
Menos de 1/3 ( menos del 25% del tiempo) pero señalar porque es de interés, aunque  la puntuación es muy baja</t>
      </text>
    </comment>
    <comment authorId="0" ref="D11">
      <text>
        <t xml:space="preserve">======
ID#AAABVV7v0O4
HEFA    (2024-09-16 12:11:59)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3">
      <text>
        <t xml:space="preserve">======
ID#AAABVV7v0O0
jEFA    (2024-09-16 12:11:59)
meno di 1/3 ( meno del 25% del tempo) ma da segnalare perché di interesse anche se con un punteggio molto basso</t>
      </text>
    </comment>
    <comment authorId="0" ref="E78">
      <text>
        <t xml:space="preserve">======
ID#AAABVV7v0Ow
jEFA    (2024-09-16 12:11:59)
Menos de 1/3 ( menos del 25% del tiempo) pero señalar porque es de interés, aunque  la puntuación es muy baja</t>
      </text>
    </comment>
    <comment authorId="0" ref="H16">
      <text>
        <t xml:space="preserve">======
ID#AAABVV7v0Oo
jEFA    (2024-09-16 12:11:59)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5">
      <text>
        <t xml:space="preserve">======
ID#AAABVV7v0Os
jEFA    (2024-09-16 12:11:59)
10% del tiempo</t>
      </text>
    </comment>
    <comment authorId="0" ref="D86">
      <text>
        <t xml:space="preserve">======
ID#AAABVV7v0Ok
HEFA    (2024-09-16 12:11:59)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4">
      <text>
        <t xml:space="preserve">======
ID#AAABVV7v0Og
jEFA    (2024-09-16 12:11:59)
Menos de 1/3 ( menos del 25% del tiempo) pero señalar porque es de interés, aunque  la puntuación es muy baja</t>
      </text>
    </comment>
    <comment authorId="0" ref="E66">
      <text>
        <t xml:space="preserve">======
ID#AAABVV7v0OY
jEFA    (2024-09-16 12:11:59)
Menos de 1/3 ( menos del 25% del tiempo) pero señalar porque es de interés, aunque  la puntuación es muy baja</t>
      </text>
    </comment>
    <comment authorId="0" ref="D22">
      <text>
        <t xml:space="preserve">======
ID#AAABVV7v0Oc
AYUDA    (2024-09-16 12:11:59)
Debe colocar la suma en minutos de todas las pausas inclusive quellas que sean inferiores a 8 minutos. (Sólo se excluye la pausa para comer).</t>
      </text>
    </comment>
    <comment authorId="0" ref="E56">
      <text>
        <t xml:space="preserve">======
ID#AAABVV7v0OQ
jEFA    (2024-09-16 12:11:59)
Menos de 1/3 ( menos del 25% del tiempo) pero señalar porque es de interés, aunque  la puntuación es muy baja</t>
      </text>
    </comment>
    <comment authorId="0" ref="E57">
      <text>
        <t xml:space="preserve">======
ID#AAABVV7v0OU
jEFA    (2024-09-16 12:11:59)
10% del tiempo</t>
      </text>
    </comment>
    <comment authorId="0" ref="E58">
      <text>
        <t xml:space="preserve">======
ID#AAABVV7v0OM
jEFA    (2024-09-16 12:11:59)
Menos de 1/3 ( menos del 25% del tiempo) pero señalar porque es de interés, aunque  la puntuación es muy baja</t>
      </text>
    </comment>
    <comment authorId="0" ref="E67">
      <text>
        <t xml:space="preserve">======
ID#AAABVV7v0OI
jEFA    (2024-09-16 12:11:59)
Menos de 1/3 ( menos del 25% del tiempo) pero señalar porque es de interés, aunque  la puntuación es muy baja</t>
      </text>
    </comment>
  </commentList>
  <extLst>
    <ext uri="GoogleSheetsCustomDataVersion2">
      <go:sheetsCustomData xmlns:go="http://customooxmlschemas.google.com/" r:id="rId1" roundtripDataSignature="AMtx7mhMscGY/6e4Lh1EJ+Ffj8Ag91DmFg=="/>
    </ext>
  </extLst>
</comments>
</file>

<file path=xl/sharedStrings.xml><?xml version="1.0" encoding="utf-8"?>
<sst xmlns="http://schemas.openxmlformats.org/spreadsheetml/2006/main" count="297" uniqueCount="197">
  <si>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</si>
  <si>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</si>
  <si>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</si>
  <si>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</si>
  <si>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</si>
  <si>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</si>
  <si>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</si>
  <si>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</si>
  <si>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</si>
  <si>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</si>
  <si>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</si>
  <si>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tapa de bateria, escanea, descarta residuos y coloca tapa.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</si>
  <si>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</si>
  <si>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</si>
  <si>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</si>
  <si>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</si>
  <si>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</si>
  <si>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</si>
  <si>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</si>
  <si>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</si>
  <si>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</si>
  <si>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</si>
  <si>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</si>
  <si>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</si>
  <si>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</si>
  <si>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</si>
  <si>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</si>
  <si>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</si>
  <si>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</si>
  <si>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</si>
  <si>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</si>
  <si>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</si>
  <si>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</si>
  <si>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</si>
  <si>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</si>
  <si>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</si>
  <si>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</si>
  <si>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</si>
  <si>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</si>
  <si>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</si>
  <si>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</si>
  <si>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</si>
  <si>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</si>
  <si>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</si>
  <si>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</si>
  <si>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</si>
  <si>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</si>
  <si>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</si>
  <si>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</si>
  <si>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</si>
  <si>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</si>
  <si>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</si>
  <si>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</si>
  <si>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</si>
  <si>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</si>
  <si>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</si>
  <si>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</si>
  <si>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</si>
  <si>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</si>
  <si>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</si>
  <si>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</si>
  <si>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</si>
  <si>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</si>
  <si>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</si>
  <si>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</si>
  <si>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</si>
  <si>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</si>
  <si>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</si>
  <si>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</si>
  <si>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</si>
  <si>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</si>
  <si>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</si>
  <si>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</si>
  <si>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</si>
  <si>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</si>
  <si>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</si>
  <si>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</si>
  <si>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</si>
  <si>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</si>
  <si>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</si>
  <si>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</si>
  <si>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</si>
  <si>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</si>
  <si>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</si>
  <si>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</si>
  <si>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</si>
  <si>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</si>
  <si>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</si>
  <si>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</si>
  <si>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</si>
  <si>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</si>
  <si>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</si>
  <si>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</si>
  <si>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</si>
  <si>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</si>
  <si>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</si>
  <si>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</si>
  <si>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</si>
  <si>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</si>
  <si>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</si>
  <si>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</si>
  <si>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</si>
  <si>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</si>
  <si>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</si>
  <si>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</si>
  <si>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</si>
  <si>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</si>
  <si>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</si>
  <si>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</si>
  <si>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</si>
  <si>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</si>
  <si>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</si>
  <si>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</si>
  <si>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</si>
  <si>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</si>
  <si>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</si>
  <si>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</si>
  <si>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</si>
  <si>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</si>
  <si>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</si>
  <si>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</si>
  <si>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</si>
  <si>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</si>
  <si>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</si>
  <si>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</si>
  <si>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</si>
  <si>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</si>
  <si>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</si>
  <si>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</si>
  <si>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</si>
  <si>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</si>
  <si>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</si>
  <si>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</si>
  <si>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</si>
  <si>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</si>
  <si>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</si>
  <si>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</si>
  <si>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</si>
  <si>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</si>
  <si>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</si>
  <si>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</si>
  <si>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</si>
  <si>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</si>
  <si>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</si>
  <si>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</si>
  <si>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</si>
  <si>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</si>
  <si>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</si>
  <si>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</si>
  <si>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</si>
  <si>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</si>
  <si>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</si>
  <si>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</si>
  <si>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</si>
  <si>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</si>
  <si>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</si>
  <si>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</si>
  <si>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</si>
  <si>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</si>
  <si>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</si>
  <si>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</si>
  <si>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</si>
  <si>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</si>
  <si>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</si>
  <si>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</si>
  <si>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</si>
  <si>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</si>
  <si>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</si>
  <si>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</si>
  <si>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escaner y escanea 2 veces</t>
  </si>
  <si>
    <t>Toma equipo y tapa de bateria</t>
  </si>
  <si>
    <t>Toma lapiz de plastico</t>
  </si>
  <si>
    <t>Levanta y sostiene tapa de bateria</t>
  </si>
  <si>
    <t>ESTATICO</t>
  </si>
  <si>
    <t>DINAMICO</t>
  </si>
  <si>
    <t>Coloca tapa de ateria en equipo</t>
  </si>
  <si>
    <t>Toma y descarta residuos</t>
  </si>
  <si>
    <t>prende, distacca,posiziona</t>
  </si>
  <si>
    <t>Presiona tapa de bateria</t>
  </si>
  <si>
    <t>BIPEDESTACIÓN</t>
  </si>
  <si>
    <t>SEDESTACIÓN</t>
  </si>
  <si>
    <t>prende,gira, posiziona, schiaccia</t>
  </si>
  <si>
    <t>Sostiene equipo</t>
  </si>
  <si>
    <t>batte 25 colpi e prende</t>
  </si>
  <si>
    <t>Pasa equipo a siguiente puesto</t>
  </si>
  <si>
    <t>PINZA FINA</t>
  </si>
  <si>
    <t>TIRON</t>
  </si>
  <si>
    <t>PRENSIÓN PALMAR</t>
  </si>
  <si>
    <t>PRESION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</si>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</sst>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1">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vertical="bottom"/>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vertical="bottom"/>
    </xf>
    <xf borderId="0" fillId="3" fontId="73" numFmtId="2" xfId="0" applyAlignment="1" applyFont="1" applyNumberFormat="1">
      <alignment vertical="bottom"/>
    </xf>
    <xf borderId="48" fillId="3" fontId="73" numFmtId="2" xfId="0" applyAlignment="1" applyBorder="1" applyFont="1" applyNumberFormat="1">
      <alignment vertical="bottom"/>
    </xf>
    <xf borderId="0" fillId="23" fontId="7" numFmtId="0" xfId="0" applyAlignment="1" applyFill="1" applyFont="1">
      <alignment horizontal="center" vertical="bottom"/>
    </xf>
    <xf borderId="13" fillId="0" fontId="73" numFmtId="2" xfId="0" applyAlignment="1" applyBorder="1" applyFont="1" applyNumberFormat="1">
      <alignment readingOrder="0" vertical="bottom"/>
    </xf>
    <xf borderId="0" fillId="23" fontId="7" numFmtId="2" xfId="0" applyAlignment="1" applyFont="1" applyNumberFormat="1">
      <alignment horizontal="center" vertical="bottom"/>
    </xf>
    <xf borderId="13" fillId="0" fontId="73" numFmtId="2" xfId="0" applyAlignment="1" applyBorder="1" applyFont="1" applyNumberFormat="1">
      <alignment vertical="bottom"/>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8.jpg"/><Relationship Id="rId3" Type="http://schemas.openxmlformats.org/officeDocument/2006/relationships/image" Target="../media/image7.jpg"/><Relationship Id="rId4" Type="http://schemas.openxmlformats.org/officeDocument/2006/relationships/image" Target="../media/image10.jpg"/><Relationship Id="rId10" Type="http://schemas.openxmlformats.org/officeDocument/2006/relationships/image" Target="../media/image9.jpg"/><Relationship Id="rId9" Type="http://schemas.openxmlformats.org/officeDocument/2006/relationships/image" Target="../media/image4.jpg"/><Relationship Id="rId5" Type="http://schemas.openxmlformats.org/officeDocument/2006/relationships/image" Target="../media/image1.jpg"/><Relationship Id="rId6" Type="http://schemas.openxmlformats.org/officeDocument/2006/relationships/image" Target="../media/image5.jpg"/><Relationship Id="rId7" Type="http://schemas.openxmlformats.org/officeDocument/2006/relationships/image" Target="../media/image2.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9.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9.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20.83333333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20.83333333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31.25</v>
      </c>
      <c r="Z33" s="94">
        <f>LOOKUP(Y33,$AA$33:$AZ$33,$AA$34:$AZ$34)</f>
        <v>1</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31.25</v>
      </c>
      <c r="Z36" s="94">
        <f>LOOKUP(Y36,$AA$36:$AZ$36,$AA$37:$AZ$37)</f>
        <v>2</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10.0</v>
      </c>
      <c r="I43" s="171">
        <f>IF(H44="",IF($R$41=0,0,H43*60/$R$41),I44)</f>
        <v>20.83333333</v>
      </c>
      <c r="J43" s="13"/>
      <c r="K43" s="172" t="s">
        <v>65</v>
      </c>
      <c r="L43" s="29">
        <v>15.0</v>
      </c>
      <c r="M43" s="171">
        <f>IF(L44="",IF($R$41=0,0,L43*60/$R$41),M44)</f>
        <v>31.25</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2</v>
      </c>
      <c r="Q45" s="6"/>
      <c r="R45" s="94">
        <f>IF(I46="",Z30,Z27)</f>
        <v>0</v>
      </c>
      <c r="S45" s="94">
        <f>IF(I46="",Z36,Z33)</f>
        <v>2</v>
      </c>
      <c r="T45" s="6"/>
      <c r="U45" s="186">
        <f t="shared" ref="U45:V45" si="14">MAX(R45:R46)</f>
        <v>0</v>
      </c>
      <c r="V45" s="186">
        <f t="shared" si="14"/>
        <v>2</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8.9775</v>
      </c>
      <c r="AQ60" s="261">
        <f>VLOOKUP($O$16,AP41:AQ57,2)*D95*$O$29</f>
        <v>12.9675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4.5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6.5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8.9775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5.985</v>
      </c>
      <c r="E97" s="13"/>
      <c r="F97" s="18"/>
      <c r="G97" s="376" t="s">
        <v>76</v>
      </c>
      <c r="H97" s="377">
        <f>D95*O18*O29</f>
        <v>12.9675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8.645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equipo, tapa de bateria, escanea, descarta residuos y coloca tapa.</v>
      </c>
      <c r="D106" s="409">
        <f>$O$18</f>
        <v>1.33</v>
      </c>
      <c r="E106" s="410">
        <f t="shared" ref="E106:E107" si="58">$O$16</f>
        <v>4</v>
      </c>
      <c r="F106" s="237">
        <f>$O$45</f>
        <v>0</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8.9775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equipo, tapa de bateria, escanea, descarta residuos y coloca tapa.</v>
      </c>
      <c r="D107" s="415">
        <f>D106</f>
        <v>1.33</v>
      </c>
      <c r="E107" s="416">
        <f t="shared" si="58"/>
        <v>4</v>
      </c>
      <c r="F107" s="417">
        <f>$P$45</f>
        <v>2</v>
      </c>
      <c r="G107" s="417">
        <f>$O$81</f>
        <v>0</v>
      </c>
      <c r="H107" s="418" t="s">
        <v>56</v>
      </c>
      <c r="I107" s="417">
        <f>$O$65</f>
        <v>1</v>
      </c>
      <c r="J107" s="417">
        <f>$O$67</f>
        <v>2</v>
      </c>
      <c r="K107" s="417">
        <f>$O$66</f>
        <v>2</v>
      </c>
      <c r="L107" s="417">
        <f>$O$64</f>
        <v>3</v>
      </c>
      <c r="M107" s="416">
        <f>$T$70</f>
        <v>0</v>
      </c>
      <c r="N107" s="417">
        <f t="shared" si="59"/>
        <v>3</v>
      </c>
      <c r="O107" s="416">
        <f>S90</f>
        <v>1.5</v>
      </c>
      <c r="P107" s="419">
        <f>H97</f>
        <v>12.9675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c r="A125" s="1"/>
      <c r="B125" s="420"/>
      <c r="C125" s="446" t="s">
        <v>164</v>
      </c>
      <c r="D125" s="447" t="s">
        <v>165</v>
      </c>
      <c r="E125" s="448"/>
      <c r="F125" s="449"/>
      <c r="G125" s="410" t="s">
        <v>166</v>
      </c>
      <c r="H125" s="450" t="s">
        <v>167</v>
      </c>
      <c r="I125" s="16"/>
      <c r="J125" s="16"/>
      <c r="K125" s="17"/>
      <c r="L125" s="34"/>
      <c r="M125" s="451" t="s">
        <v>168</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c r="A126" s="1"/>
      <c r="B126" s="420"/>
      <c r="C126" s="453">
        <v>3.0</v>
      </c>
      <c r="D126" s="454" t="s">
        <v>169</v>
      </c>
      <c r="E126" s="17"/>
      <c r="F126" s="449"/>
      <c r="G126" s="455">
        <v>1.0</v>
      </c>
      <c r="H126" s="456" t="s">
        <v>170</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c r="A127" s="1"/>
      <c r="B127" s="420"/>
      <c r="C127" s="453">
        <v>1.0</v>
      </c>
      <c r="D127" s="454" t="s">
        <v>171</v>
      </c>
      <c r="E127" s="17"/>
      <c r="F127" s="449"/>
      <c r="G127" s="455">
        <v>2.0</v>
      </c>
      <c r="H127" s="456" t="s">
        <v>172</v>
      </c>
      <c r="I127" s="16"/>
      <c r="J127" s="16"/>
      <c r="K127" s="17"/>
      <c r="L127" s="34"/>
      <c r="M127" s="460" t="s">
        <v>173</v>
      </c>
      <c r="N127" s="461" t="s">
        <v>14</v>
      </c>
      <c r="O127" s="462" t="s">
        <v>174</v>
      </c>
      <c r="P127" s="4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c r="A128" s="1"/>
      <c r="B128" s="420"/>
      <c r="C128" s="453">
        <v>1.0</v>
      </c>
      <c r="D128" s="454" t="s">
        <v>175</v>
      </c>
      <c r="E128" s="17"/>
      <c r="F128" s="449"/>
      <c r="G128" s="455">
        <v>6.0</v>
      </c>
      <c r="H128" s="456" t="s">
        <v>176</v>
      </c>
      <c r="I128" s="16"/>
      <c r="J128" s="16"/>
      <c r="K128" s="17"/>
      <c r="L128" s="34"/>
      <c r="M128" s="457"/>
      <c r="N128" s="458"/>
      <c r="O128" s="458"/>
      <c r="P128" s="459"/>
      <c r="Q128" s="464">
        <v>3.0</v>
      </c>
      <c r="R128" s="465" t="s">
        <v>177</v>
      </c>
      <c r="S128" s="466"/>
      <c r="T128" s="467"/>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c r="A129" s="1"/>
      <c r="B129" s="420"/>
      <c r="C129" s="453">
        <v>4.0</v>
      </c>
      <c r="D129" s="454" t="s">
        <v>178</v>
      </c>
      <c r="E129" s="17"/>
      <c r="F129" s="449"/>
      <c r="G129" s="455">
        <v>4.0</v>
      </c>
      <c r="H129" s="456" t="s">
        <v>178</v>
      </c>
      <c r="I129" s="16"/>
      <c r="J129" s="16"/>
      <c r="K129" s="17"/>
      <c r="L129" s="34"/>
      <c r="M129" s="460" t="s">
        <v>179</v>
      </c>
      <c r="N129" s="463"/>
      <c r="O129" s="462" t="s">
        <v>180</v>
      </c>
      <c r="P129" s="461" t="s">
        <v>14</v>
      </c>
      <c r="Q129" s="468">
        <v>4.0</v>
      </c>
      <c r="R129" s="469" t="s">
        <v>181</v>
      </c>
      <c r="S129" s="470"/>
      <c r="T129" s="471"/>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c r="A130" s="1"/>
      <c r="B130" s="420"/>
      <c r="C130" s="453">
        <v>1.0</v>
      </c>
      <c r="D130" s="454" t="s">
        <v>182</v>
      </c>
      <c r="E130" s="17"/>
      <c r="F130" s="449"/>
      <c r="G130" s="455">
        <v>1.0</v>
      </c>
      <c r="H130" s="456" t="s">
        <v>182</v>
      </c>
      <c r="I130" s="16"/>
      <c r="J130" s="16"/>
      <c r="K130" s="17"/>
      <c r="L130" s="34"/>
      <c r="M130" s="457"/>
      <c r="N130" s="458"/>
      <c r="O130" s="458"/>
      <c r="P130" s="459"/>
      <c r="Q130" s="472">
        <v>26.0</v>
      </c>
      <c r="R130" s="473" t="s">
        <v>183</v>
      </c>
      <c r="S130" s="474"/>
      <c r="T130" s="475"/>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3"/>
      <c r="D131" s="454"/>
      <c r="E131" s="17"/>
      <c r="F131" s="449"/>
      <c r="G131" s="455">
        <v>1.0</v>
      </c>
      <c r="H131" s="456" t="s">
        <v>184</v>
      </c>
      <c r="I131" s="16"/>
      <c r="J131" s="16"/>
      <c r="K131" s="17"/>
      <c r="L131" s="34"/>
      <c r="M131" s="460" t="s">
        <v>185</v>
      </c>
      <c r="N131" s="463"/>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3"/>
      <c r="D132" s="454"/>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3"/>
      <c r="D133" s="454"/>
      <c r="E133" s="17"/>
      <c r="F133" s="449"/>
      <c r="G133" s="455"/>
      <c r="H133" s="456"/>
      <c r="I133" s="16"/>
      <c r="J133" s="16"/>
      <c r="K133" s="17"/>
      <c r="L133" s="34"/>
      <c r="M133" s="460" t="s">
        <v>186</v>
      </c>
      <c r="N133" s="463"/>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3"/>
      <c r="D134" s="454"/>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3"/>
      <c r="D135" s="454"/>
      <c r="E135" s="17"/>
      <c r="F135" s="449"/>
      <c r="G135" s="455"/>
      <c r="H135" s="456"/>
      <c r="I135" s="16"/>
      <c r="J135" s="16"/>
      <c r="K135" s="17"/>
      <c r="L135" s="34"/>
      <c r="M135" s="460" t="s">
        <v>187</v>
      </c>
      <c r="N135" s="461" t="s">
        <v>14</v>
      </c>
      <c r="O135" s="462" t="s">
        <v>188</v>
      </c>
      <c r="P135" s="463"/>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3"/>
      <c r="D137" s="454"/>
      <c r="E137" s="17"/>
      <c r="F137" s="449"/>
      <c r="G137" s="455"/>
      <c r="H137" s="456"/>
      <c r="I137" s="16"/>
      <c r="J137" s="16"/>
      <c r="K137" s="17"/>
      <c r="L137" s="34"/>
      <c r="M137" s="460" t="s">
        <v>189</v>
      </c>
      <c r="N137" s="463"/>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3"/>
      <c r="D139" s="454"/>
      <c r="E139" s="17"/>
      <c r="F139" s="449"/>
      <c r="G139" s="455"/>
      <c r="H139" s="456"/>
      <c r="I139" s="16"/>
      <c r="J139" s="16"/>
      <c r="K139" s="17"/>
      <c r="L139" s="34"/>
      <c r="M139" s="460" t="s">
        <v>190</v>
      </c>
      <c r="N139" s="463"/>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3"/>
      <c r="D141" s="454"/>
      <c r="E141" s="17"/>
      <c r="F141" s="449"/>
      <c r="G141" s="455"/>
      <c r="H141" s="456"/>
      <c r="I141" s="16"/>
      <c r="J141" s="16"/>
      <c r="K141" s="17"/>
      <c r="L141" s="34"/>
      <c r="M141" s="460" t="s">
        <v>191</v>
      </c>
      <c r="N141" s="463"/>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3"/>
      <c r="D142" s="454"/>
      <c r="E142" s="17"/>
      <c r="F142" s="449"/>
      <c r="G142" s="455"/>
      <c r="H142" s="456"/>
      <c r="I142" s="16"/>
      <c r="J142" s="16"/>
      <c r="K142" s="17"/>
      <c r="L142" s="34"/>
      <c r="M142" s="457"/>
      <c r="N142" s="458"/>
      <c r="O142" s="458"/>
      <c r="P142" s="459"/>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3"/>
      <c r="D143" s="454"/>
      <c r="E143" s="17"/>
      <c r="F143" s="449"/>
      <c r="G143" s="455"/>
      <c r="H143" s="456"/>
      <c r="I143" s="16"/>
      <c r="J143" s="16"/>
      <c r="K143" s="17"/>
      <c r="L143" s="34"/>
      <c r="M143" s="460" t="s">
        <v>192</v>
      </c>
      <c r="N143" s="463"/>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3"/>
      <c r="D145" s="454"/>
      <c r="E145" s="17"/>
      <c r="F145" s="449"/>
      <c r="G145" s="455"/>
      <c r="H145" s="456"/>
      <c r="I145" s="16"/>
      <c r="J145" s="16"/>
      <c r="K145" s="17"/>
      <c r="L145" s="34"/>
      <c r="M145" s="460" t="s">
        <v>193</v>
      </c>
      <c r="N145" s="463"/>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3"/>
      <c r="D147" s="454"/>
      <c r="E147" s="17"/>
      <c r="F147" s="449"/>
      <c r="G147" s="455"/>
      <c r="H147" s="456"/>
      <c r="I147" s="16"/>
      <c r="J147" s="16"/>
      <c r="K147" s="17"/>
      <c r="L147" s="34"/>
      <c r="M147" s="460" t="s">
        <v>194</v>
      </c>
      <c r="N147" s="461" t="s">
        <v>14</v>
      </c>
      <c r="O147" s="462" t="s">
        <v>195</v>
      </c>
      <c r="P147" s="463"/>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3"/>
      <c r="D149" s="454"/>
      <c r="E149" s="17"/>
      <c r="F149" s="449"/>
      <c r="G149" s="455"/>
      <c r="H149" s="456"/>
      <c r="I149" s="16"/>
      <c r="J149" s="16"/>
      <c r="K149" s="17"/>
      <c r="L149" s="34"/>
      <c r="M149" s="460" t="s">
        <v>196</v>
      </c>
      <c r="N149" s="463"/>
      <c r="O149" s="458"/>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6"/>
      <c r="C150" s="477">
        <f>SUM(C126:C149)</f>
        <v>10</v>
      </c>
      <c r="D150" s="449"/>
      <c r="E150" s="449"/>
      <c r="F150" s="449"/>
      <c r="G150" s="478">
        <f>SUM(G126:G149)</f>
        <v>15</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9"/>
      <c r="N151" s="434"/>
      <c r="O151" s="434"/>
      <c r="P151" s="480"/>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