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96019468-9CCD-4F78-8100-3E7CBC906DF3}" xr6:coauthVersionLast="47" xr6:coauthVersionMax="47" xr10:uidLastSave="{00000000-0000-0000-0000-000000000000}"/>
  <bookViews>
    <workbookView xWindow="-110" yWindow="-110" windowWidth="19420" windowHeight="1150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366" i="16" l="1"/>
  <c r="BF366" i="16"/>
  <c r="BG366" i="16"/>
  <c r="BE365" i="16"/>
  <c r="BF365" i="16"/>
  <c r="BG365" i="16"/>
  <c r="BE364" i="16"/>
  <c r="BF364" i="16"/>
  <c r="BG364" i="16"/>
  <c r="BE362" i="16"/>
  <c r="BF362" i="16"/>
  <c r="BG362" i="16"/>
  <c r="BE363" i="16"/>
  <c r="BF363" i="16"/>
  <c r="BG363" i="16"/>
  <c r="BE361" i="16"/>
  <c r="BF361" i="16"/>
  <c r="BG361" i="16"/>
  <c r="BE360" i="16"/>
  <c r="BG360" i="16" s="1"/>
  <c r="BF360" i="16"/>
  <c r="BE357" i="16"/>
  <c r="BG357" i="16" s="1"/>
  <c r="BF357" i="16"/>
  <c r="BE358" i="16"/>
  <c r="BF358" i="16"/>
  <c r="BG358" i="16"/>
  <c r="BF359" i="16"/>
  <c r="BE359" i="16"/>
  <c r="BG359" i="16" s="1"/>
  <c r="BE356" i="16"/>
  <c r="BG356" i="16" s="1"/>
  <c r="BF356" i="16"/>
  <c r="BE355" i="16"/>
  <c r="BG355" i="16" s="1"/>
  <c r="BF355" i="16"/>
  <c r="BE354" i="16"/>
  <c r="BG354" i="16" s="1"/>
  <c r="BF354" i="16"/>
  <c r="BE353" i="16"/>
  <c r="BG353" i="16" s="1"/>
  <c r="BF353" i="16"/>
  <c r="BE352" i="16"/>
  <c r="BG352" i="16" s="1"/>
  <c r="BF352" i="16"/>
  <c r="BE351" i="16"/>
  <c r="BG351" i="16" s="1"/>
  <c r="BF351" i="16"/>
  <c r="BF350" i="16"/>
  <c r="BE350" i="16"/>
  <c r="BG350" i="16" s="1"/>
  <c r="E350" i="16"/>
  <c r="BE330" i="16"/>
  <c r="BG330" i="16" s="1"/>
  <c r="BF330" i="16"/>
  <c r="BF349" i="16"/>
  <c r="BE349" i="16"/>
  <c r="BG349" i="16" s="1"/>
  <c r="E349" i="16"/>
  <c r="BF348" i="16"/>
  <c r="BE348" i="16"/>
  <c r="BG348" i="16" s="1"/>
  <c r="E348" i="16"/>
  <c r="BE347" i="16"/>
  <c r="BG347" i="16" s="1"/>
  <c r="BF347" i="16"/>
  <c r="BE346" i="16"/>
  <c r="BG346" i="16" s="1"/>
  <c r="BF346" i="16"/>
  <c r="BE345" i="16"/>
  <c r="BG345" i="16" s="1"/>
  <c r="BF345" i="16"/>
  <c r="BE344" i="16"/>
  <c r="BG344" i="16" s="1"/>
  <c r="BF344" i="16"/>
  <c r="BE343" i="16"/>
  <c r="BG343" i="16" s="1"/>
  <c r="BF343" i="16"/>
  <c r="BE342" i="16"/>
  <c r="BG342" i="16" s="1"/>
  <c r="BF342" i="16"/>
  <c r="BF341" i="16"/>
  <c r="BE341" i="16"/>
  <c r="BG341" i="16" s="1"/>
  <c r="BE340" i="16"/>
  <c r="BG340" i="16" s="1"/>
  <c r="BF340" i="16"/>
  <c r="BE339" i="16"/>
  <c r="BG339" i="16" s="1"/>
  <c r="BF339" i="16"/>
  <c r="BE338" i="16"/>
  <c r="BG338" i="16" s="1"/>
  <c r="BF338" i="16"/>
  <c r="BE337" i="16"/>
  <c r="BG337" i="16" s="1"/>
  <c r="BF337" i="16"/>
  <c r="BE336" i="16"/>
  <c r="BG336" i="16" s="1"/>
  <c r="BF336" i="16"/>
  <c r="BF300" i="16"/>
  <c r="BE300" i="16"/>
  <c r="BG300" i="16" s="1"/>
  <c r="BF335" i="16"/>
  <c r="BE335" i="16"/>
  <c r="BG335" i="16" s="1"/>
  <c r="BF334" i="16"/>
  <c r="BE334" i="16"/>
  <c r="BG334" i="16" s="1"/>
  <c r="BF333" i="16"/>
  <c r="BE333" i="16"/>
  <c r="BG333" i="16" s="1"/>
  <c r="BF332" i="16"/>
  <c r="BE332" i="16"/>
  <c r="BG332" i="16" s="1"/>
  <c r="E332" i="16"/>
  <c r="BE331" i="16"/>
  <c r="BG331" i="16" s="1"/>
  <c r="BF331" i="16"/>
  <c r="BE329" i="16"/>
  <c r="BG329" i="16" s="1"/>
  <c r="BF329" i="16"/>
  <c r="BF328" i="16"/>
  <c r="BE328" i="16"/>
  <c r="BG328" i="16" s="1"/>
  <c r="BF327" i="16"/>
  <c r="BE327" i="16"/>
  <c r="BG327" i="16" s="1"/>
  <c r="BE326" i="16"/>
  <c r="BG326" i="16" s="1"/>
  <c r="BF326" i="16"/>
  <c r="BE325" i="16"/>
  <c r="BG325" i="16" s="1"/>
  <c r="BF325" i="16"/>
  <c r="BE324" i="16"/>
  <c r="BG324" i="16" s="1"/>
  <c r="BF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G311" i="16" s="1"/>
  <c r="BF311" i="16"/>
  <c r="BE310" i="16"/>
  <c r="BG310" i="16" s="1"/>
  <c r="BF310" i="16"/>
  <c r="BE309" i="16"/>
  <c r="BG309" i="16" s="1"/>
  <c r="BF309" i="16"/>
  <c r="BF307" i="16"/>
  <c r="BF308" i="16"/>
  <c r="BE306" i="16"/>
  <c r="BG306" i="16" s="1"/>
  <c r="BF306" i="16"/>
  <c r="BE307" i="16"/>
  <c r="BG307" i="16" s="1"/>
  <c r="BE308" i="16"/>
  <c r="BG308" i="16" s="1"/>
  <c r="BF305" i="16"/>
  <c r="BE305" i="16"/>
  <c r="BG305" i="16" s="1"/>
  <c r="BF304" i="16"/>
  <c r="BE304" i="16"/>
  <c r="BG304" i="16" s="1"/>
  <c r="BF303" i="16"/>
  <c r="BE303" i="16"/>
  <c r="BG303" i="16" s="1"/>
  <c r="E303" i="16"/>
  <c r="BF302" i="16"/>
  <c r="BE302" i="16"/>
  <c r="BG302" i="16" s="1"/>
  <c r="BF301" i="16"/>
  <c r="BE301" i="16"/>
  <c r="BG301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G283" i="16" s="1"/>
  <c r="BF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G277" i="16" s="1"/>
  <c r="BF277" i="16"/>
  <c r="BE278" i="16"/>
  <c r="BG278" i="16" s="1"/>
  <c r="BF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E268" i="16"/>
  <c r="BG268" i="16" s="1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G242" i="16" s="1"/>
  <c r="BF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331" i="16"/>
  <c r="Z323" i="16"/>
  <c r="Z355" i="16"/>
  <c r="Z16" i="16"/>
  <c r="Z274" i="16"/>
  <c r="Z417" i="16"/>
  <c r="Z237" i="16"/>
  <c r="Z12" i="16"/>
  <c r="Z140" i="16"/>
  <c r="Z353" i="16"/>
  <c r="Z304" i="16"/>
  <c r="R558" i="16"/>
  <c r="Q558" i="16"/>
  <c r="O558" i="16"/>
  <c r="N558" i="16"/>
  <c r="M558" i="16"/>
  <c r="L558" i="16"/>
  <c r="K558" i="16"/>
  <c r="J558" i="16"/>
  <c r="R46" i="16"/>
  <c r="Q46" i="16"/>
  <c r="O46" i="16"/>
  <c r="N46" i="16"/>
  <c r="M46" i="16"/>
  <c r="L46" i="16"/>
  <c r="K46" i="16"/>
  <c r="J4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343" i="16"/>
  <c r="Q343" i="16"/>
  <c r="O343" i="16"/>
  <c r="N343" i="16"/>
  <c r="M343" i="16"/>
  <c r="L343" i="16"/>
  <c r="K343" i="16"/>
  <c r="J343" i="16"/>
  <c r="U343" i="16" s="1"/>
  <c r="V343" i="16" s="1"/>
  <c r="R341" i="16"/>
  <c r="Q341" i="16"/>
  <c r="O341" i="16"/>
  <c r="N341" i="16"/>
  <c r="M341" i="16"/>
  <c r="L341" i="16"/>
  <c r="K341" i="16"/>
  <c r="J341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S539" i="16" s="1"/>
  <c r="R538" i="16"/>
  <c r="Q538" i="16"/>
  <c r="O538" i="16"/>
  <c r="N538" i="16"/>
  <c r="M538" i="16"/>
  <c r="L538" i="16"/>
  <c r="K538" i="16"/>
  <c r="J538" i="16"/>
  <c r="T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39" i="16"/>
  <c r="Q339" i="16"/>
  <c r="O339" i="16"/>
  <c r="N339" i="16"/>
  <c r="M339" i="16"/>
  <c r="L339" i="16"/>
  <c r="K339" i="16"/>
  <c r="J339" i="16"/>
  <c r="R334" i="16"/>
  <c r="Q334" i="16"/>
  <c r="O334" i="16"/>
  <c r="N334" i="16"/>
  <c r="M334" i="16"/>
  <c r="L334" i="16"/>
  <c r="K334" i="16"/>
  <c r="J334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T532" i="16" s="1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338" i="16"/>
  <c r="Q338" i="16"/>
  <c r="O338" i="16"/>
  <c r="N338" i="16"/>
  <c r="M338" i="16"/>
  <c r="L338" i="16"/>
  <c r="K338" i="16"/>
  <c r="J338" i="16"/>
  <c r="R333" i="16"/>
  <c r="Q333" i="16"/>
  <c r="O333" i="16"/>
  <c r="N333" i="16"/>
  <c r="M333" i="16"/>
  <c r="L333" i="16"/>
  <c r="K333" i="16"/>
  <c r="J333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U516" i="16" s="1"/>
  <c r="V516" i="16" s="1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U490" i="16" s="1"/>
  <c r="V490" i="16" s="1"/>
  <c r="R489" i="16"/>
  <c r="Q489" i="16"/>
  <c r="O489" i="16"/>
  <c r="N489" i="16"/>
  <c r="M489" i="16"/>
  <c r="L489" i="16"/>
  <c r="K489" i="16"/>
  <c r="J489" i="16"/>
  <c r="U489" i="16" s="1"/>
  <c r="V489" i="16" s="1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2" i="16"/>
  <c r="Q342" i="16"/>
  <c r="O342" i="16"/>
  <c r="N342" i="16"/>
  <c r="M342" i="16"/>
  <c r="L342" i="16"/>
  <c r="K342" i="16"/>
  <c r="J342" i="16"/>
  <c r="R340" i="16"/>
  <c r="Q340" i="16"/>
  <c r="O340" i="16"/>
  <c r="N340" i="16"/>
  <c r="M340" i="16"/>
  <c r="L340" i="16"/>
  <c r="K340" i="16"/>
  <c r="J340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299" i="16"/>
  <c r="Q299" i="16"/>
  <c r="O299" i="16"/>
  <c r="N299" i="16"/>
  <c r="M299" i="16"/>
  <c r="L299" i="16"/>
  <c r="K299" i="16"/>
  <c r="J299" i="16"/>
  <c r="R300" i="16"/>
  <c r="Q300" i="16"/>
  <c r="O300" i="16"/>
  <c r="N300" i="16"/>
  <c r="M300" i="16"/>
  <c r="L300" i="16"/>
  <c r="K300" i="16"/>
  <c r="J300" i="16"/>
  <c r="U300" i="16" s="1"/>
  <c r="V300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5" i="16"/>
  <c r="Q595" i="16"/>
  <c r="O595" i="16"/>
  <c r="N595" i="16"/>
  <c r="M595" i="16"/>
  <c r="L595" i="16"/>
  <c r="K595" i="16"/>
  <c r="J595" i="16"/>
  <c r="R594" i="16"/>
  <c r="Q594" i="16"/>
  <c r="O594" i="16"/>
  <c r="N594" i="16"/>
  <c r="M594" i="16"/>
  <c r="L594" i="16"/>
  <c r="K594" i="16"/>
  <c r="J594" i="16"/>
  <c r="R593" i="16"/>
  <c r="Q593" i="16"/>
  <c r="O593" i="16"/>
  <c r="N593" i="16"/>
  <c r="M593" i="16"/>
  <c r="L593" i="16"/>
  <c r="K593" i="16"/>
  <c r="J593" i="16"/>
  <c r="R592" i="16"/>
  <c r="Q592" i="16"/>
  <c r="O592" i="16"/>
  <c r="N592" i="16"/>
  <c r="M592" i="16"/>
  <c r="L592" i="16"/>
  <c r="K592" i="16"/>
  <c r="J592" i="16"/>
  <c r="R591" i="16"/>
  <c r="Q591" i="16"/>
  <c r="O591" i="16"/>
  <c r="N591" i="16"/>
  <c r="M591" i="16"/>
  <c r="L591" i="16"/>
  <c r="K591" i="16"/>
  <c r="J591" i="16"/>
  <c r="U591" i="16" s="1"/>
  <c r="V591" i="16" s="1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U585" i="16" s="1"/>
  <c r="V585" i="16" s="1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328" i="16"/>
  <c r="Q328" i="16"/>
  <c r="O328" i="16"/>
  <c r="N328" i="16"/>
  <c r="M328" i="16"/>
  <c r="L328" i="16"/>
  <c r="K328" i="16"/>
  <c r="J328" i="16"/>
  <c r="R331" i="16"/>
  <c r="Q331" i="16"/>
  <c r="O331" i="16"/>
  <c r="N331" i="16"/>
  <c r="M331" i="16"/>
  <c r="L331" i="16"/>
  <c r="K331" i="16"/>
  <c r="J331" i="16"/>
  <c r="R329" i="16"/>
  <c r="Q329" i="16"/>
  <c r="O329" i="16"/>
  <c r="N329" i="16"/>
  <c r="M329" i="16"/>
  <c r="L329" i="16"/>
  <c r="K329" i="16"/>
  <c r="J329" i="16"/>
  <c r="R327" i="16"/>
  <c r="Q327" i="16"/>
  <c r="O327" i="16"/>
  <c r="N327" i="16"/>
  <c r="M327" i="16"/>
  <c r="L327" i="16"/>
  <c r="K327" i="16"/>
  <c r="J327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U470" i="16" s="1"/>
  <c r="V470" i="16" s="1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U459" i="16" s="1"/>
  <c r="V459" i="16" s="1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U455" i="16" s="1"/>
  <c r="V455" i="16" s="1"/>
  <c r="R454" i="16"/>
  <c r="Q454" i="16"/>
  <c r="O454" i="16"/>
  <c r="N454" i="16"/>
  <c r="M454" i="16"/>
  <c r="L454" i="16"/>
  <c r="K454" i="16"/>
  <c r="J454" i="16"/>
  <c r="U454" i="16" s="1"/>
  <c r="V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U443" i="16" s="1"/>
  <c r="V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U426" i="16" s="1"/>
  <c r="V426" i="16" s="1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U409" i="16" s="1"/>
  <c r="V409" i="16" s="1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U406" i="16" s="1"/>
  <c r="V406" i="16" s="1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U325" i="16" s="1"/>
  <c r="V325" i="16" s="1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4" i="16"/>
  <c r="E305" i="16"/>
  <c r="E306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327" i="16"/>
  <c r="E329" i="16"/>
  <c r="E331" i="16"/>
  <c r="E32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591" i="16"/>
  <c r="E592" i="16"/>
  <c r="E593" i="16"/>
  <c r="E594" i="16"/>
  <c r="E595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86" i="16"/>
  <c r="E487" i="16"/>
  <c r="E488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300" i="16"/>
  <c r="E299" i="16"/>
  <c r="E335" i="16"/>
  <c r="E336" i="16"/>
  <c r="E337" i="16"/>
  <c r="E340" i="16"/>
  <c r="E342" i="16"/>
  <c r="E344" i="16"/>
  <c r="E345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333" i="16"/>
  <c r="E338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1" i="16"/>
  <c r="E302" i="16"/>
  <c r="E334" i="16"/>
  <c r="E339" i="16"/>
  <c r="E346" i="16"/>
  <c r="E347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102" i="16"/>
  <c r="E264" i="16"/>
  <c r="E341" i="16"/>
  <c r="E343" i="16"/>
  <c r="E548" i="16"/>
  <c r="E549" i="16"/>
  <c r="E550" i="16"/>
  <c r="E551" i="16"/>
  <c r="E552" i="16"/>
  <c r="E553" i="16"/>
  <c r="E554" i="16"/>
  <c r="E555" i="16"/>
  <c r="E556" i="16"/>
  <c r="E557" i="16"/>
  <c r="E46" i="16"/>
  <c r="E558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6" i="16"/>
  <c r="V306" i="16" s="1"/>
  <c r="U318" i="16"/>
  <c r="V318" i="16" s="1"/>
  <c r="U351" i="16"/>
  <c r="V351" i="16" s="1"/>
  <c r="U366" i="16"/>
  <c r="V366" i="16" s="1"/>
  <c r="U368" i="16"/>
  <c r="V368" i="16" s="1"/>
  <c r="U377" i="16"/>
  <c r="V377" i="16" s="1"/>
  <c r="U387" i="16"/>
  <c r="V387" i="16" s="1"/>
  <c r="U391" i="16"/>
  <c r="V391" i="16" s="1"/>
  <c r="U392" i="16"/>
  <c r="V392" i="16" s="1"/>
  <c r="U395" i="16"/>
  <c r="V395" i="16" s="1"/>
  <c r="U416" i="16"/>
  <c r="V416" i="16" s="1"/>
  <c r="U421" i="16"/>
  <c r="V421" i="16" s="1"/>
  <c r="U424" i="16"/>
  <c r="V424" i="16" s="1"/>
  <c r="U427" i="16"/>
  <c r="V427" i="16" s="1"/>
  <c r="U432" i="16"/>
  <c r="V432" i="16" s="1"/>
  <c r="U439" i="16"/>
  <c r="V439" i="16" s="1"/>
  <c r="U446" i="16"/>
  <c r="V446" i="16" s="1"/>
  <c r="U451" i="16"/>
  <c r="V451" i="16" s="1"/>
  <c r="U452" i="16"/>
  <c r="V452" i="16" s="1"/>
  <c r="U461" i="16"/>
  <c r="V461" i="16" s="1"/>
  <c r="U468" i="16"/>
  <c r="V468" i="16" s="1"/>
  <c r="U474" i="16"/>
  <c r="V474" i="16" s="1"/>
  <c r="U477" i="16"/>
  <c r="V477" i="16" s="1"/>
  <c r="U199" i="16"/>
  <c r="V199" i="16" s="1"/>
  <c r="U561" i="16"/>
  <c r="V561" i="16" s="1"/>
  <c r="U565" i="16"/>
  <c r="V565" i="16" s="1"/>
  <c r="U566" i="16"/>
  <c r="V566" i="16" s="1"/>
  <c r="U577" i="16"/>
  <c r="V577" i="16" s="1"/>
  <c r="U579" i="16"/>
  <c r="V579" i="16" s="1"/>
  <c r="U581" i="16"/>
  <c r="V581" i="16" s="1"/>
  <c r="U587" i="16"/>
  <c r="V587" i="16" s="1"/>
  <c r="U588" i="16"/>
  <c r="V588" i="16" s="1"/>
  <c r="U592" i="16"/>
  <c r="V592" i="16" s="1"/>
  <c r="U593" i="16"/>
  <c r="V593" i="16" s="1"/>
  <c r="U594" i="16"/>
  <c r="V594" i="16" s="1"/>
  <c r="U595" i="16"/>
  <c r="V595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86" i="16"/>
  <c r="V486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337" i="16"/>
  <c r="V337" i="16" s="1"/>
  <c r="U340" i="16"/>
  <c r="V340" i="16" s="1"/>
  <c r="U345" i="16"/>
  <c r="V345" i="16" s="1"/>
  <c r="U491" i="16"/>
  <c r="V491" i="16" s="1"/>
  <c r="U492" i="16"/>
  <c r="V492" i="16" s="1"/>
  <c r="U493" i="16"/>
  <c r="V493" i="16" s="1"/>
  <c r="U494" i="16"/>
  <c r="V494" i="16" s="1"/>
  <c r="U495" i="16"/>
  <c r="V495" i="16" s="1"/>
  <c r="U496" i="16"/>
  <c r="V496" i="16" s="1"/>
  <c r="U497" i="16"/>
  <c r="V497" i="16" s="1"/>
  <c r="U498" i="16"/>
  <c r="V498" i="16" s="1"/>
  <c r="U500" i="16"/>
  <c r="V500" i="16" s="1"/>
  <c r="U501" i="16"/>
  <c r="V501" i="16" s="1"/>
  <c r="U503" i="16"/>
  <c r="V503" i="16" s="1"/>
  <c r="U507" i="16"/>
  <c r="V507" i="16" s="1"/>
  <c r="U509" i="16"/>
  <c r="V509" i="16" s="1"/>
  <c r="U510" i="16"/>
  <c r="V510" i="16" s="1"/>
  <c r="U513" i="16"/>
  <c r="V513" i="16" s="1"/>
  <c r="U554" i="16"/>
  <c r="V554" i="16" s="1"/>
  <c r="U518" i="16"/>
  <c r="V518" i="16" s="1"/>
  <c r="U519" i="16"/>
  <c r="V519" i="16" s="1"/>
  <c r="U520" i="16"/>
  <c r="V520" i="16" s="1"/>
  <c r="U338" i="16"/>
  <c r="V338" i="16" s="1"/>
  <c r="U525" i="16"/>
  <c r="V525" i="16" s="1"/>
  <c r="U526" i="16"/>
  <c r="V526" i="16" s="1"/>
  <c r="U528" i="16"/>
  <c r="V528" i="16" s="1"/>
  <c r="U529" i="16"/>
  <c r="V529" i="16" s="1"/>
  <c r="U530" i="16"/>
  <c r="V530" i="16" s="1"/>
  <c r="U534" i="16"/>
  <c r="V534" i="16" s="1"/>
  <c r="U535" i="16"/>
  <c r="V535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1" i="16"/>
  <c r="V301" i="16" s="1"/>
  <c r="U302" i="16"/>
  <c r="V302" i="16" s="1"/>
  <c r="U334" i="16"/>
  <c r="V334" i="16" s="1"/>
  <c r="U339" i="16"/>
  <c r="V339" i="16" s="1"/>
  <c r="U346" i="16"/>
  <c r="V346" i="16" s="1"/>
  <c r="U347" i="16"/>
  <c r="V347" i="16" s="1"/>
  <c r="U536" i="16"/>
  <c r="V536" i="16" s="1"/>
  <c r="U537" i="16"/>
  <c r="V537" i="16" s="1"/>
  <c r="U542" i="16"/>
  <c r="V542" i="16" s="1"/>
  <c r="U543" i="16"/>
  <c r="V543" i="16" s="1"/>
  <c r="U544" i="16"/>
  <c r="V544" i="16" s="1"/>
  <c r="U545" i="16"/>
  <c r="V545" i="16" s="1"/>
  <c r="U264" i="16"/>
  <c r="V264" i="16" s="1"/>
  <c r="U548" i="16"/>
  <c r="V548" i="16" s="1"/>
  <c r="U549" i="16"/>
  <c r="V549" i="16" s="1"/>
  <c r="U553" i="16"/>
  <c r="V553" i="16" s="1"/>
  <c r="U556" i="16"/>
  <c r="V556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1" i="16"/>
  <c r="V311" i="16" s="1"/>
  <c r="U313" i="16"/>
  <c r="V313" i="16" s="1"/>
  <c r="U317" i="16"/>
  <c r="V31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58" i="16"/>
  <c r="V358" i="16" s="1"/>
  <c r="U361" i="16"/>
  <c r="V361" i="16" s="1"/>
  <c r="U362" i="16"/>
  <c r="V362" i="16" s="1"/>
  <c r="U371" i="16"/>
  <c r="V371" i="16" s="1"/>
  <c r="U378" i="16"/>
  <c r="V378" i="16" s="1"/>
  <c r="U381" i="16"/>
  <c r="V381" i="16" s="1"/>
  <c r="U398" i="16"/>
  <c r="V398" i="16" s="1"/>
  <c r="U402" i="16"/>
  <c r="V402" i="16" s="1"/>
  <c r="U412" i="16"/>
  <c r="V412" i="16" s="1"/>
  <c r="U413" i="16"/>
  <c r="V413" i="16" s="1"/>
  <c r="U442" i="16"/>
  <c r="V442" i="16" s="1"/>
  <c r="U448" i="16"/>
  <c r="V448" i="16" s="1"/>
  <c r="U449" i="16"/>
  <c r="V449" i="16" s="1"/>
  <c r="U460" i="16"/>
  <c r="V460" i="16" s="1"/>
  <c r="U481" i="16"/>
  <c r="V481" i="16" s="1"/>
  <c r="U202" i="16"/>
  <c r="V202" i="16" s="1"/>
  <c r="U256" i="16"/>
  <c r="V256" i="16" s="1"/>
  <c r="U257" i="16"/>
  <c r="V257" i="16" s="1"/>
  <c r="U563" i="16"/>
  <c r="V563" i="16" s="1"/>
  <c r="U321" i="16"/>
  <c r="V321" i="16" s="1"/>
  <c r="U403" i="16"/>
  <c r="V403" i="16" s="1"/>
  <c r="U408" i="16"/>
  <c r="V408" i="16" s="1"/>
  <c r="U418" i="16"/>
  <c r="V418" i="16" s="1"/>
  <c r="U429" i="16"/>
  <c r="V429" i="16" s="1"/>
  <c r="U453" i="16"/>
  <c r="V453" i="16" s="1"/>
  <c r="U465" i="16"/>
  <c r="V465" i="16" s="1"/>
  <c r="U478" i="16"/>
  <c r="V478" i="16" s="1"/>
  <c r="U483" i="16"/>
  <c r="V483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327" i="16"/>
  <c r="V327" i="16" s="1"/>
  <c r="U559" i="16"/>
  <c r="V559" i="16" s="1"/>
  <c r="U538" i="16"/>
  <c r="V538" i="16" s="1"/>
  <c r="W538" i="16" s="1"/>
  <c r="Z538" i="16" s="1"/>
  <c r="U171" i="16"/>
  <c r="V171" i="16" s="1"/>
  <c r="W171" i="16" s="1"/>
  <c r="Z171" i="16" s="1"/>
  <c r="U539" i="16"/>
  <c r="V539" i="16" s="1"/>
  <c r="U217" i="16"/>
  <c r="V217" i="16" s="1"/>
  <c r="W217" i="16" s="1"/>
  <c r="Z217" i="16" s="1"/>
  <c r="U527" i="16"/>
  <c r="V527" i="16" s="1"/>
  <c r="W527" i="16" s="1"/>
  <c r="Z527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5" i="16"/>
  <c r="V305" i="16" s="1"/>
  <c r="U310" i="16"/>
  <c r="V310" i="16" s="1"/>
  <c r="U312" i="16"/>
  <c r="V312" i="16" s="1"/>
  <c r="U326" i="16"/>
  <c r="V326" i="16" s="1"/>
  <c r="U356" i="16"/>
  <c r="V356" i="16" s="1"/>
  <c r="U357" i="16"/>
  <c r="V357" i="16" s="1"/>
  <c r="U370" i="16"/>
  <c r="V370" i="16" s="1"/>
  <c r="U379" i="16"/>
  <c r="V379" i="16" s="1"/>
  <c r="U380" i="16"/>
  <c r="V380" i="16" s="1"/>
  <c r="U382" i="16"/>
  <c r="V382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0" i="16"/>
  <c r="V390" i="16" s="1"/>
  <c r="U393" i="16"/>
  <c r="V393" i="16" s="1"/>
  <c r="U394" i="16"/>
  <c r="V394" i="16" s="1"/>
  <c r="U399" i="16"/>
  <c r="V399" i="16" s="1"/>
  <c r="U400" i="16"/>
  <c r="V400" i="16" s="1"/>
  <c r="U401" i="16"/>
  <c r="V401" i="16" s="1"/>
  <c r="U404" i="16"/>
  <c r="V404" i="16" s="1"/>
  <c r="U410" i="16"/>
  <c r="V410" i="16" s="1"/>
  <c r="U414" i="16"/>
  <c r="V414" i="16" s="1"/>
  <c r="U419" i="16"/>
  <c r="V419" i="16" s="1"/>
  <c r="U420" i="16"/>
  <c r="V420" i="16" s="1"/>
  <c r="U430" i="16"/>
  <c r="V430" i="16" s="1"/>
  <c r="U431" i="16"/>
  <c r="V431" i="16" s="1"/>
  <c r="U436" i="16"/>
  <c r="V436" i="16" s="1"/>
  <c r="U437" i="16"/>
  <c r="V437" i="16" s="1"/>
  <c r="U438" i="16"/>
  <c r="V438" i="16" s="1"/>
  <c r="U440" i="16"/>
  <c r="V440" i="16" s="1"/>
  <c r="U457" i="16"/>
  <c r="V457" i="16" s="1"/>
  <c r="U458" i="16"/>
  <c r="V458" i="16" s="1"/>
  <c r="U464" i="16"/>
  <c r="V464" i="16" s="1"/>
  <c r="U467" i="16"/>
  <c r="V467" i="16" s="1"/>
  <c r="U469" i="16"/>
  <c r="V469" i="16" s="1"/>
  <c r="U471" i="16"/>
  <c r="V471" i="16" s="1"/>
  <c r="U472" i="16"/>
  <c r="V472" i="16" s="1"/>
  <c r="U473" i="16"/>
  <c r="V473" i="16" s="1"/>
  <c r="U475" i="16"/>
  <c r="V475" i="16" s="1"/>
  <c r="U476" i="16"/>
  <c r="V476" i="16" s="1"/>
  <c r="U479" i="16"/>
  <c r="V479" i="16" s="1"/>
  <c r="U480" i="16"/>
  <c r="V480" i="16" s="1"/>
  <c r="U482" i="16"/>
  <c r="V482" i="16" s="1"/>
  <c r="U484" i="16"/>
  <c r="V484" i="16" s="1"/>
  <c r="U485" i="16"/>
  <c r="V485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60" i="16"/>
  <c r="V560" i="16" s="1"/>
  <c r="U575" i="16"/>
  <c r="V575" i="16" s="1"/>
  <c r="U576" i="16"/>
  <c r="V576" i="16" s="1"/>
  <c r="U578" i="16"/>
  <c r="V578" i="16" s="1"/>
  <c r="U584" i="16"/>
  <c r="V584" i="16" s="1"/>
  <c r="U589" i="16"/>
  <c r="V589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87" i="16"/>
  <c r="V487" i="16" s="1"/>
  <c r="U488" i="16"/>
  <c r="V488" i="16" s="1"/>
  <c r="U218" i="16"/>
  <c r="V218" i="16" s="1"/>
  <c r="U213" i="16"/>
  <c r="V213" i="16" s="1"/>
  <c r="U335" i="16"/>
  <c r="V335" i="16" s="1"/>
  <c r="U502" i="16"/>
  <c r="V502" i="16" s="1"/>
  <c r="U505" i="16"/>
  <c r="V505" i="16" s="1"/>
  <c r="U514" i="16"/>
  <c r="V514" i="16" s="1"/>
  <c r="U517" i="16"/>
  <c r="V517" i="16" s="1"/>
  <c r="U523" i="16"/>
  <c r="V523" i="16" s="1"/>
  <c r="T524" i="16"/>
  <c r="U524" i="16"/>
  <c r="V524" i="16" s="1"/>
  <c r="U170" i="16"/>
  <c r="V170" i="16" s="1"/>
  <c r="U215" i="16"/>
  <c r="V215" i="16" s="1"/>
  <c r="U546" i="16"/>
  <c r="V546" i="16" s="1"/>
  <c r="U341" i="16"/>
  <c r="V341" i="16" s="1"/>
  <c r="T551" i="16"/>
  <c r="U551" i="16"/>
  <c r="V551" i="16" s="1"/>
  <c r="U555" i="16"/>
  <c r="V555" i="16" s="1"/>
  <c r="U557" i="16"/>
  <c r="V557" i="16" s="1"/>
  <c r="U41" i="16"/>
  <c r="V41" i="16" s="1"/>
  <c r="U532" i="16"/>
  <c r="V532" i="16" s="1"/>
  <c r="W532" i="16" s="1"/>
  <c r="Z532" i="16" s="1"/>
  <c r="T548" i="16"/>
  <c r="T549" i="16"/>
  <c r="T553" i="16"/>
  <c r="T555" i="16"/>
  <c r="T556" i="16"/>
  <c r="T557" i="16"/>
  <c r="S548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5" i="16"/>
  <c r="S305" i="16"/>
  <c r="T306" i="16"/>
  <c r="S306" i="16"/>
  <c r="T310" i="16"/>
  <c r="S310" i="16"/>
  <c r="T311" i="16"/>
  <c r="S311" i="16"/>
  <c r="T312" i="16"/>
  <c r="S312" i="16"/>
  <c r="T313" i="16"/>
  <c r="S313" i="16"/>
  <c r="S314" i="16"/>
  <c r="T314" i="16"/>
  <c r="W314" i="16" s="1"/>
  <c r="Z314" i="16" s="1"/>
  <c r="T315" i="16"/>
  <c r="W315" i="16" s="1"/>
  <c r="Z315" i="16" s="1"/>
  <c r="S315" i="16"/>
  <c r="T316" i="16"/>
  <c r="W316" i="16" s="1"/>
  <c r="Z316" i="16" s="1"/>
  <c r="S316" i="16"/>
  <c r="T317" i="16"/>
  <c r="S317" i="16"/>
  <c r="T318" i="16"/>
  <c r="S318" i="16"/>
  <c r="T320" i="16"/>
  <c r="W320" i="16" s="1"/>
  <c r="Z320" i="16" s="1"/>
  <c r="S320" i="16"/>
  <c r="S321" i="16"/>
  <c r="T321" i="16"/>
  <c r="S322" i="16"/>
  <c r="T322" i="16"/>
  <c r="W322" i="16" s="1"/>
  <c r="Z322" i="16" s="1"/>
  <c r="T325" i="16"/>
  <c r="W325" i="16" s="1"/>
  <c r="Z325" i="16" s="1"/>
  <c r="S325" i="16"/>
  <c r="S326" i="16"/>
  <c r="T326" i="16"/>
  <c r="T351" i="16"/>
  <c r="S351" i="16"/>
  <c r="T356" i="16"/>
  <c r="S356" i="16"/>
  <c r="T357" i="16"/>
  <c r="S357" i="16"/>
  <c r="T358" i="16"/>
  <c r="S358" i="16"/>
  <c r="S361" i="16"/>
  <c r="T361" i="16"/>
  <c r="T362" i="16"/>
  <c r="S362" i="16"/>
  <c r="T364" i="16"/>
  <c r="W364" i="16" s="1"/>
  <c r="Z364" i="16" s="1"/>
  <c r="S364" i="16"/>
  <c r="T366" i="16"/>
  <c r="S366" i="16"/>
  <c r="T368" i="16"/>
  <c r="S368" i="16"/>
  <c r="S369" i="16"/>
  <c r="T369" i="16"/>
  <c r="W369" i="16" s="1"/>
  <c r="Z369" i="16" s="1"/>
  <c r="T370" i="16"/>
  <c r="S370" i="16"/>
  <c r="T371" i="16"/>
  <c r="S371" i="16"/>
  <c r="T373" i="16"/>
  <c r="W373" i="16" s="1"/>
  <c r="Z373" i="16" s="1"/>
  <c r="S373" i="16"/>
  <c r="T375" i="16"/>
  <c r="W375" i="16" s="1"/>
  <c r="Z375" i="16" s="1"/>
  <c r="S375" i="16"/>
  <c r="T376" i="16"/>
  <c r="W376" i="16" s="1"/>
  <c r="Z376" i="16" s="1"/>
  <c r="S376" i="16"/>
  <c r="S377" i="16"/>
  <c r="T377" i="16"/>
  <c r="T378" i="16"/>
  <c r="S378" i="16"/>
  <c r="T379" i="16"/>
  <c r="S379" i="16"/>
  <c r="T380" i="16"/>
  <c r="S380" i="16"/>
  <c r="T381" i="16"/>
  <c r="S381" i="16"/>
  <c r="T382" i="16"/>
  <c r="S382" i="16"/>
  <c r="T383" i="16"/>
  <c r="W383" i="16" s="1"/>
  <c r="Z383" i="16" s="1"/>
  <c r="S383" i="16"/>
  <c r="T384" i="16"/>
  <c r="S384" i="16"/>
  <c r="S385" i="16"/>
  <c r="T385" i="16"/>
  <c r="T386" i="16"/>
  <c r="S386" i="16"/>
  <c r="T387" i="16"/>
  <c r="S387" i="16"/>
  <c r="T388" i="16"/>
  <c r="S388" i="16"/>
  <c r="T389" i="16"/>
  <c r="S389" i="16"/>
  <c r="T390" i="16"/>
  <c r="S390" i="16"/>
  <c r="T391" i="16"/>
  <c r="S391" i="16"/>
  <c r="T392" i="16"/>
  <c r="S392" i="16"/>
  <c r="S393" i="16"/>
  <c r="T393" i="16"/>
  <c r="T394" i="16"/>
  <c r="S394" i="16"/>
  <c r="T395" i="16"/>
  <c r="S395" i="16"/>
  <c r="S398" i="16"/>
  <c r="T398" i="16"/>
  <c r="T399" i="16"/>
  <c r="S399" i="16"/>
  <c r="T400" i="16"/>
  <c r="S400" i="16"/>
  <c r="T401" i="16"/>
  <c r="S401" i="16"/>
  <c r="T402" i="16"/>
  <c r="S402" i="16"/>
  <c r="T403" i="16"/>
  <c r="S403" i="16"/>
  <c r="T404" i="16"/>
  <c r="S404" i="16"/>
  <c r="T405" i="16"/>
  <c r="W405" i="16" s="1"/>
  <c r="Z405" i="16" s="1"/>
  <c r="S405" i="16"/>
  <c r="T406" i="16"/>
  <c r="W406" i="16" s="1"/>
  <c r="Z406" i="16" s="1"/>
  <c r="S406" i="16"/>
  <c r="T408" i="16"/>
  <c r="S408" i="16"/>
  <c r="T409" i="16"/>
  <c r="W409" i="16" s="1"/>
  <c r="Z409" i="16" s="1"/>
  <c r="S409" i="16"/>
  <c r="T410" i="16"/>
  <c r="S410" i="16"/>
  <c r="T411" i="16"/>
  <c r="W411" i="16" s="1"/>
  <c r="Z411" i="16" s="1"/>
  <c r="S411" i="16"/>
  <c r="S412" i="16"/>
  <c r="T412" i="16"/>
  <c r="T413" i="16"/>
  <c r="S413" i="16"/>
  <c r="T414" i="16"/>
  <c r="S414" i="16"/>
  <c r="T416" i="16"/>
  <c r="S416" i="16"/>
  <c r="T418" i="16"/>
  <c r="S418" i="16"/>
  <c r="S419" i="16"/>
  <c r="T419" i="16"/>
  <c r="T420" i="16"/>
  <c r="S420" i="16"/>
  <c r="T421" i="16"/>
  <c r="S421" i="16"/>
  <c r="T424" i="16"/>
  <c r="S424" i="16"/>
  <c r="T426" i="16"/>
  <c r="W426" i="16" s="1"/>
  <c r="Z426" i="16" s="1"/>
  <c r="S426" i="16"/>
  <c r="T427" i="16"/>
  <c r="S427" i="16"/>
  <c r="T429" i="16"/>
  <c r="S429" i="16"/>
  <c r="T430" i="16"/>
  <c r="S430" i="16"/>
  <c r="T431" i="16"/>
  <c r="S431" i="16"/>
  <c r="S432" i="16"/>
  <c r="T432" i="16"/>
  <c r="T436" i="16"/>
  <c r="S436" i="16"/>
  <c r="T437" i="16"/>
  <c r="S437" i="16"/>
  <c r="S438" i="16"/>
  <c r="T438" i="16"/>
  <c r="T439" i="16"/>
  <c r="S439" i="16"/>
  <c r="T440" i="16"/>
  <c r="S440" i="16"/>
  <c r="T442" i="16"/>
  <c r="S442" i="16"/>
  <c r="T443" i="16"/>
  <c r="W443" i="16" s="1"/>
  <c r="Z443" i="16" s="1"/>
  <c r="S443" i="16"/>
  <c r="T445" i="16"/>
  <c r="W445" i="16" s="1"/>
  <c r="Z445" i="16" s="1"/>
  <c r="S445" i="16"/>
  <c r="S446" i="16"/>
  <c r="T446" i="16"/>
  <c r="T447" i="16"/>
  <c r="W447" i="16" s="1"/>
  <c r="Z447" i="16" s="1"/>
  <c r="S447" i="16"/>
  <c r="T448" i="16"/>
  <c r="S448" i="16"/>
  <c r="T449" i="16"/>
  <c r="S449" i="16"/>
  <c r="T451" i="16"/>
  <c r="S451" i="16"/>
  <c r="S452" i="16"/>
  <c r="T452" i="16"/>
  <c r="T453" i="16"/>
  <c r="S453" i="16"/>
  <c r="T454" i="16"/>
  <c r="W454" i="16" s="1"/>
  <c r="Z454" i="16" s="1"/>
  <c r="S454" i="16"/>
  <c r="S455" i="16"/>
  <c r="T455" i="16"/>
  <c r="W455" i="16" s="1"/>
  <c r="Z455" i="16" s="1"/>
  <c r="T456" i="16"/>
  <c r="W456" i="16" s="1"/>
  <c r="Z456" i="16" s="1"/>
  <c r="S456" i="16"/>
  <c r="T457" i="16"/>
  <c r="S457" i="16"/>
  <c r="S458" i="16"/>
  <c r="T458" i="16"/>
  <c r="T459" i="16"/>
  <c r="W459" i="16" s="1"/>
  <c r="Z459" i="16" s="1"/>
  <c r="S459" i="16"/>
  <c r="T460" i="16"/>
  <c r="S460" i="16"/>
  <c r="T461" i="16"/>
  <c r="S461" i="16"/>
  <c r="S464" i="16"/>
  <c r="T464" i="16"/>
  <c r="T465" i="16"/>
  <c r="S465" i="16"/>
  <c r="T466" i="16"/>
  <c r="W466" i="16" s="1"/>
  <c r="Z466" i="16" s="1"/>
  <c r="S466" i="16"/>
  <c r="T467" i="16"/>
  <c r="S467" i="16"/>
  <c r="T468" i="16"/>
  <c r="S468" i="16"/>
  <c r="S469" i="16"/>
  <c r="T469" i="16"/>
  <c r="T470" i="16"/>
  <c r="W470" i="16" s="1"/>
  <c r="Z470" i="16" s="1"/>
  <c r="S470" i="16"/>
  <c r="T471" i="16"/>
  <c r="S471" i="16"/>
  <c r="T472" i="16"/>
  <c r="S472" i="16"/>
  <c r="T473" i="16"/>
  <c r="S473" i="16"/>
  <c r="T474" i="16"/>
  <c r="S474" i="16"/>
  <c r="T475" i="16"/>
  <c r="S475" i="16"/>
  <c r="S476" i="16"/>
  <c r="T476" i="16"/>
  <c r="S477" i="16"/>
  <c r="T477" i="16"/>
  <c r="T478" i="16"/>
  <c r="S478" i="16"/>
  <c r="T479" i="16"/>
  <c r="S479" i="16"/>
  <c r="S480" i="16"/>
  <c r="T480" i="16"/>
  <c r="T481" i="16"/>
  <c r="S481" i="16"/>
  <c r="T482" i="16"/>
  <c r="S482" i="16"/>
  <c r="T483" i="16"/>
  <c r="S483" i="16"/>
  <c r="T484" i="16"/>
  <c r="S484" i="16"/>
  <c r="T485" i="16"/>
  <c r="S485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327" i="16"/>
  <c r="S327" i="16"/>
  <c r="T559" i="16"/>
  <c r="S559" i="16"/>
  <c r="T560" i="16"/>
  <c r="S560" i="16"/>
  <c r="T561" i="16"/>
  <c r="S561" i="16"/>
  <c r="T563" i="16"/>
  <c r="S563" i="16"/>
  <c r="T565" i="16"/>
  <c r="S565" i="16"/>
  <c r="T566" i="16"/>
  <c r="S566" i="16"/>
  <c r="T570" i="16"/>
  <c r="W570" i="16" s="1"/>
  <c r="Z570" i="16" s="1"/>
  <c r="S570" i="16"/>
  <c r="T574" i="16"/>
  <c r="W574" i="16" s="1"/>
  <c r="Z574" i="16" s="1"/>
  <c r="S574" i="16"/>
  <c r="S575" i="16"/>
  <c r="T575" i="16"/>
  <c r="T576" i="16"/>
  <c r="S576" i="16"/>
  <c r="S577" i="16"/>
  <c r="T577" i="16"/>
  <c r="T578" i="16"/>
  <c r="S578" i="16"/>
  <c r="S579" i="16"/>
  <c r="T579" i="16"/>
  <c r="T581" i="16"/>
  <c r="S581" i="16"/>
  <c r="T582" i="16"/>
  <c r="W582" i="16" s="1"/>
  <c r="Z582" i="16" s="1"/>
  <c r="S582" i="16"/>
  <c r="T584" i="16"/>
  <c r="S584" i="16"/>
  <c r="T585" i="16"/>
  <c r="W585" i="16" s="1"/>
  <c r="Z585" i="16" s="1"/>
  <c r="S585" i="16"/>
  <c r="T587" i="16"/>
  <c r="S587" i="16"/>
  <c r="S588" i="16"/>
  <c r="T588" i="16"/>
  <c r="T589" i="16"/>
  <c r="S589" i="16"/>
  <c r="T591" i="16"/>
  <c r="W591" i="16" s="1"/>
  <c r="Z591" i="16" s="1"/>
  <c r="S591" i="16"/>
  <c r="T592" i="16"/>
  <c r="S592" i="16"/>
  <c r="T593" i="16"/>
  <c r="S593" i="16"/>
  <c r="T594" i="16"/>
  <c r="S594" i="16"/>
  <c r="T595" i="16"/>
  <c r="S595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86" i="16"/>
  <c r="S486" i="16"/>
  <c r="T487" i="16"/>
  <c r="S487" i="16"/>
  <c r="T488" i="16"/>
  <c r="S488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300" i="16"/>
  <c r="W300" i="16" s="1"/>
  <c r="Z300" i="16" s="1"/>
  <c r="S300" i="16"/>
  <c r="S299" i="16"/>
  <c r="T299" i="16"/>
  <c r="T335" i="16"/>
  <c r="S335" i="16"/>
  <c r="T337" i="16"/>
  <c r="S337" i="16"/>
  <c r="T340" i="16"/>
  <c r="S340" i="16"/>
  <c r="T345" i="16"/>
  <c r="S345" i="16"/>
  <c r="T489" i="16"/>
  <c r="W489" i="16" s="1"/>
  <c r="Z489" i="16" s="1"/>
  <c r="S489" i="16"/>
  <c r="T490" i="16"/>
  <c r="W490" i="16" s="1"/>
  <c r="Z490" i="16" s="1"/>
  <c r="S490" i="16"/>
  <c r="T491" i="16"/>
  <c r="S491" i="16"/>
  <c r="T492" i="16"/>
  <c r="S492" i="16"/>
  <c r="T493" i="16"/>
  <c r="S493" i="16"/>
  <c r="T494" i="16"/>
  <c r="S494" i="16"/>
  <c r="T495" i="16"/>
  <c r="S495" i="16"/>
  <c r="T496" i="16"/>
  <c r="S496" i="16"/>
  <c r="T497" i="16"/>
  <c r="S497" i="16"/>
  <c r="S498" i="16"/>
  <c r="T498" i="16"/>
  <c r="T499" i="16"/>
  <c r="W499" i="16" s="1"/>
  <c r="Z499" i="16" s="1"/>
  <c r="S499" i="16"/>
  <c r="S500" i="16"/>
  <c r="T500" i="16"/>
  <c r="T501" i="16"/>
  <c r="S501" i="16"/>
  <c r="T502" i="16"/>
  <c r="S502" i="16"/>
  <c r="T503" i="16"/>
  <c r="S503" i="16"/>
  <c r="T505" i="16"/>
  <c r="S505" i="16"/>
  <c r="T507" i="16"/>
  <c r="S507" i="16"/>
  <c r="T509" i="16"/>
  <c r="S509" i="16"/>
  <c r="T510" i="16"/>
  <c r="S510" i="16"/>
  <c r="S513" i="16"/>
  <c r="T513" i="16"/>
  <c r="T514" i="16"/>
  <c r="S514" i="16"/>
  <c r="T516" i="16"/>
  <c r="W516" i="16" s="1"/>
  <c r="Z516" i="16" s="1"/>
  <c r="S516" i="16"/>
  <c r="T517" i="16"/>
  <c r="S517" i="16"/>
  <c r="T518" i="16"/>
  <c r="S518" i="16"/>
  <c r="S338" i="16"/>
  <c r="T526" i="16"/>
  <c r="T529" i="16"/>
  <c r="T535" i="16"/>
  <c r="T40" i="16"/>
  <c r="S42" i="16"/>
  <c r="S105" i="16"/>
  <c r="S163" i="16"/>
  <c r="S169" i="16"/>
  <c r="T214" i="16"/>
  <c r="S263" i="16"/>
  <c r="T334" i="16"/>
  <c r="S537" i="16"/>
  <c r="S217" i="16"/>
  <c r="S334" i="16"/>
  <c r="S527" i="16"/>
  <c r="T105" i="16"/>
  <c r="T539" i="16"/>
  <c r="T338" i="16"/>
  <c r="T263" i="16"/>
  <c r="T519" i="16"/>
  <c r="T520" i="16"/>
  <c r="T523" i="16"/>
  <c r="S525" i="16"/>
  <c r="T525" i="16"/>
  <c r="S528" i="16"/>
  <c r="T528" i="16"/>
  <c r="T530" i="16"/>
  <c r="T534" i="16"/>
  <c r="T39" i="16"/>
  <c r="T103" i="16"/>
  <c r="S103" i="16"/>
  <c r="T106" i="16"/>
  <c r="T163" i="16"/>
  <c r="S170" i="16"/>
  <c r="T170" i="16"/>
  <c r="T215" i="16"/>
  <c r="T219" i="16"/>
  <c r="T220" i="16"/>
  <c r="T301" i="16"/>
  <c r="T302" i="16"/>
  <c r="S302" i="16"/>
  <c r="T339" i="16"/>
  <c r="T346" i="16"/>
  <c r="T347" i="16"/>
  <c r="S347" i="16"/>
  <c r="T536" i="16"/>
  <c r="S536" i="16"/>
  <c r="T537" i="16"/>
  <c r="T542" i="16"/>
  <c r="S542" i="16"/>
  <c r="T543" i="16"/>
  <c r="T544" i="16"/>
  <c r="S544" i="16"/>
  <c r="T545" i="16"/>
  <c r="T546" i="16"/>
  <c r="S546" i="16"/>
  <c r="T102" i="16"/>
  <c r="W102" i="16" s="1"/>
  <c r="Z102" i="16" s="1"/>
  <c r="S102" i="16"/>
  <c r="T264" i="16"/>
  <c r="T341" i="16"/>
  <c r="T343" i="16"/>
  <c r="W343" i="16" s="1"/>
  <c r="Z343" i="16" s="1"/>
  <c r="S343" i="16"/>
  <c r="S554" i="16"/>
  <c r="T554" i="16"/>
  <c r="S538" i="16"/>
  <c r="S264" i="16"/>
  <c r="S532" i="16"/>
  <c r="S214" i="16"/>
  <c r="S535" i="16"/>
  <c r="S220" i="16"/>
  <c r="T169" i="16"/>
  <c r="T41" i="16"/>
  <c r="T42" i="16"/>
  <c r="S551" i="16"/>
  <c r="S519" i="16"/>
  <c r="S346" i="16"/>
  <c r="S171" i="16"/>
  <c r="S39" i="16"/>
  <c r="S301" i="16"/>
  <c r="S219" i="16"/>
  <c r="S545" i="16"/>
  <c r="S40" i="16"/>
  <c r="S529" i="16"/>
  <c r="S526" i="16"/>
  <c r="S557" i="16"/>
  <c r="S524" i="16"/>
  <c r="S549" i="16"/>
  <c r="S523" i="16"/>
  <c r="S341" i="16"/>
  <c r="S543" i="16"/>
  <c r="S215" i="16"/>
  <c r="S339" i="16"/>
  <c r="S530" i="16"/>
  <c r="S106" i="16"/>
  <c r="S520" i="16"/>
  <c r="S555" i="16"/>
  <c r="S556" i="16"/>
  <c r="S553" i="16"/>
  <c r="S534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6" i="16"/>
  <c r="P352" i="16"/>
  <c r="U352" i="16" s="1"/>
  <c r="V352" i="16" s="1"/>
  <c r="P364" i="16"/>
  <c r="P388" i="16"/>
  <c r="P401" i="16"/>
  <c r="P414" i="16"/>
  <c r="P442" i="16"/>
  <c r="P253" i="16"/>
  <c r="P60" i="16"/>
  <c r="P50" i="16"/>
  <c r="P88" i="16"/>
  <c r="P225" i="16"/>
  <c r="P365" i="16"/>
  <c r="U365" i="16" s="1"/>
  <c r="V365" i="16" s="1"/>
  <c r="P378" i="16"/>
  <c r="P402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4" i="16"/>
  <c r="U304" i="16" s="1"/>
  <c r="V304" i="16" s="1"/>
  <c r="W304" i="16" s="1"/>
  <c r="P318" i="16"/>
  <c r="P367" i="16"/>
  <c r="U367" i="16" s="1"/>
  <c r="V367" i="16" s="1"/>
  <c r="P379" i="16"/>
  <c r="P391" i="16"/>
  <c r="P403" i="16"/>
  <c r="P418" i="16"/>
  <c r="P454" i="16"/>
  <c r="P67" i="16"/>
  <c r="P29" i="16"/>
  <c r="U29" i="16" s="1"/>
  <c r="V29" i="16" s="1"/>
  <c r="P147" i="16"/>
  <c r="U147" i="16" s="1"/>
  <c r="V147" i="16" s="1"/>
  <c r="P317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9" i="16"/>
  <c r="U309" i="16" s="1"/>
  <c r="V309" i="16" s="1"/>
  <c r="P320" i="16"/>
  <c r="P356" i="16"/>
  <c r="P368" i="16"/>
  <c r="P380" i="16"/>
  <c r="P394" i="16"/>
  <c r="P405" i="16"/>
  <c r="P421" i="16"/>
  <c r="P461" i="16"/>
  <c r="P561" i="16"/>
  <c r="P100" i="16"/>
  <c r="P116" i="16"/>
  <c r="P239" i="16"/>
  <c r="P417" i="16"/>
  <c r="U417" i="16" s="1"/>
  <c r="V417" i="16" s="1"/>
  <c r="W417" i="16" s="1"/>
  <c r="P449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10" i="16"/>
  <c r="P321" i="16"/>
  <c r="P357" i="16"/>
  <c r="P371" i="16"/>
  <c r="P382" i="16"/>
  <c r="P406" i="16"/>
  <c r="P422" i="16"/>
  <c r="U422" i="16" s="1"/>
  <c r="V422" i="16" s="1"/>
  <c r="P469" i="16"/>
  <c r="P567" i="16"/>
  <c r="U567" i="16" s="1"/>
  <c r="V567" i="16" s="1"/>
  <c r="P10" i="16"/>
  <c r="P136" i="16"/>
  <c r="P157" i="16"/>
  <c r="U157" i="16" s="1"/>
  <c r="V157" i="16" s="1"/>
  <c r="P189" i="16"/>
  <c r="P554" i="16"/>
  <c r="P548" i="16"/>
  <c r="P544" i="16"/>
  <c r="P537" i="16"/>
  <c r="P301" i="16"/>
  <c r="P217" i="16"/>
  <c r="P39" i="16"/>
  <c r="P528" i="16"/>
  <c r="P523" i="16"/>
  <c r="P515" i="16"/>
  <c r="U515" i="16" s="1"/>
  <c r="V515" i="16" s="1"/>
  <c r="P507" i="16"/>
  <c r="P493" i="16"/>
  <c r="P342" i="16"/>
  <c r="U342" i="16" s="1"/>
  <c r="V342" i="16" s="1"/>
  <c r="P298" i="16"/>
  <c r="P218" i="16"/>
  <c r="P162" i="16"/>
  <c r="U162" i="16" s="1"/>
  <c r="V162" i="16" s="1"/>
  <c r="P99" i="16"/>
  <c r="P66" i="16"/>
  <c r="P126" i="16"/>
  <c r="P34" i="16"/>
  <c r="P589" i="16"/>
  <c r="P582" i="16"/>
  <c r="P574" i="16"/>
  <c r="P566" i="16"/>
  <c r="P560" i="16"/>
  <c r="P297" i="16"/>
  <c r="P289" i="16"/>
  <c r="P251" i="16"/>
  <c r="U251" i="16" s="1"/>
  <c r="V251" i="16" s="1"/>
  <c r="P202" i="16"/>
  <c r="P483" i="16"/>
  <c r="P475" i="16"/>
  <c r="P468" i="16"/>
  <c r="P460" i="16"/>
  <c r="P453" i="16"/>
  <c r="P448" i="16"/>
  <c r="P441" i="16"/>
  <c r="U441" i="16" s="1"/>
  <c r="V441" i="16" s="1"/>
  <c r="P433" i="16"/>
  <c r="U433" i="16" s="1"/>
  <c r="V433" i="16" s="1"/>
  <c r="P427" i="16"/>
  <c r="P420" i="16"/>
  <c r="P412" i="16"/>
  <c r="P404" i="16"/>
  <c r="P396" i="16"/>
  <c r="U396" i="16" s="1"/>
  <c r="V396" i="16" s="1"/>
  <c r="P389" i="16"/>
  <c r="P381" i="16"/>
  <c r="P374" i="16"/>
  <c r="U374" i="16" s="1"/>
  <c r="V374" i="16" s="1"/>
  <c r="P366" i="16"/>
  <c r="P358" i="16"/>
  <c r="P351" i="16"/>
  <c r="P319" i="16"/>
  <c r="U319" i="16" s="1"/>
  <c r="V319" i="16" s="1"/>
  <c r="W319" i="16" s="1"/>
  <c r="Z319" i="16" s="1"/>
  <c r="P312" i="16"/>
  <c r="P286" i="16"/>
  <c r="P277" i="16"/>
  <c r="P269" i="16"/>
  <c r="P240" i="16"/>
  <c r="T240" i="16" s="1"/>
  <c r="P223" i="16"/>
  <c r="P191" i="16"/>
  <c r="U191" i="16" s="1"/>
  <c r="V191" i="16" s="1"/>
  <c r="P182" i="16"/>
  <c r="P553" i="16"/>
  <c r="P343" i="16"/>
  <c r="P543" i="16"/>
  <c r="P536" i="16"/>
  <c r="P215" i="16"/>
  <c r="P106" i="16"/>
  <c r="P535" i="16"/>
  <c r="P522" i="16"/>
  <c r="U522" i="16" s="1"/>
  <c r="V522" i="16" s="1"/>
  <c r="P514" i="16"/>
  <c r="P506" i="16"/>
  <c r="U506" i="16" s="1"/>
  <c r="V506" i="16" s="1"/>
  <c r="P500" i="16"/>
  <c r="P492" i="16"/>
  <c r="P340" i="16"/>
  <c r="P265" i="16"/>
  <c r="P216" i="16"/>
  <c r="P488" i="16"/>
  <c r="P98" i="16"/>
  <c r="P43" i="16"/>
  <c r="P125" i="16"/>
  <c r="U125" i="16" s="1"/>
  <c r="V125" i="16" s="1"/>
  <c r="P288" i="16"/>
  <c r="P588" i="16"/>
  <c r="P581" i="16"/>
  <c r="P573" i="16"/>
  <c r="U573" i="16" s="1"/>
  <c r="V573" i="16" s="1"/>
  <c r="W573" i="16" s="1"/>
  <c r="Z573" i="16" s="1"/>
  <c r="P565" i="16"/>
  <c r="P559" i="16"/>
  <c r="P296" i="16"/>
  <c r="P252" i="16"/>
  <c r="U252" i="16" s="1"/>
  <c r="V252" i="16" s="1"/>
  <c r="P209" i="16"/>
  <c r="U209" i="16" s="1"/>
  <c r="V209" i="16" s="1"/>
  <c r="P201" i="16"/>
  <c r="P482" i="16"/>
  <c r="P467" i="16"/>
  <c r="P459" i="16"/>
  <c r="P447" i="16"/>
  <c r="P440" i="16"/>
  <c r="P432" i="16"/>
  <c r="P419" i="16"/>
  <c r="P411" i="16"/>
  <c r="P558" i="16"/>
  <c r="U558" i="16" s="1"/>
  <c r="V558" i="16" s="1"/>
  <c r="P552" i="16"/>
  <c r="U552" i="16" s="1"/>
  <c r="V552" i="16" s="1"/>
  <c r="P341" i="16"/>
  <c r="P266" i="16"/>
  <c r="U266" i="16" s="1"/>
  <c r="V266" i="16" s="1"/>
  <c r="P214" i="16"/>
  <c r="P105" i="16"/>
  <c r="P534" i="16"/>
  <c r="P527" i="16"/>
  <c r="P521" i="16"/>
  <c r="U521" i="16" s="1"/>
  <c r="V521" i="16" s="1"/>
  <c r="P513" i="16"/>
  <c r="P499" i="16"/>
  <c r="P491" i="16"/>
  <c r="P337" i="16"/>
  <c r="P262" i="16"/>
  <c r="U262" i="16" s="1"/>
  <c r="V262" i="16" s="1"/>
  <c r="P172" i="16"/>
  <c r="P97" i="16"/>
  <c r="P95" i="16"/>
  <c r="P595" i="16"/>
  <c r="P587" i="16"/>
  <c r="P580" i="16"/>
  <c r="U580" i="16" s="1"/>
  <c r="V580" i="16" s="1"/>
  <c r="W580" i="16" s="1"/>
  <c r="Z580" i="16" s="1"/>
  <c r="P572" i="16"/>
  <c r="U572" i="16" s="1"/>
  <c r="V572" i="16" s="1"/>
  <c r="P328" i="16"/>
  <c r="U328" i="16" s="1"/>
  <c r="V328" i="16" s="1"/>
  <c r="P295" i="16"/>
  <c r="P258" i="16"/>
  <c r="P208" i="16"/>
  <c r="U208" i="16" s="1"/>
  <c r="V208" i="16" s="1"/>
  <c r="P200" i="16"/>
  <c r="P481" i="16"/>
  <c r="P474" i="16"/>
  <c r="P466" i="16"/>
  <c r="P458" i="16"/>
  <c r="P446" i="16"/>
  <c r="P439" i="16"/>
  <c r="P46" i="16"/>
  <c r="U46" i="16" s="1"/>
  <c r="V46" i="16" s="1"/>
  <c r="W46" i="16" s="1"/>
  <c r="Z46" i="16" s="1"/>
  <c r="P551" i="16"/>
  <c r="P264" i="16"/>
  <c r="P542" i="16"/>
  <c r="P347" i="16"/>
  <c r="P263" i="16"/>
  <c r="P171" i="16"/>
  <c r="P103" i="16"/>
  <c r="P533" i="16"/>
  <c r="U533" i="16" s="1"/>
  <c r="V533" i="16" s="1"/>
  <c r="P526" i="16"/>
  <c r="P520" i="16"/>
  <c r="P512" i="16"/>
  <c r="U512" i="16" s="1"/>
  <c r="V512" i="16" s="1"/>
  <c r="P505" i="16"/>
  <c r="P498" i="16"/>
  <c r="P490" i="16"/>
  <c r="P336" i="16"/>
  <c r="U336" i="16" s="1"/>
  <c r="V336" i="16" s="1"/>
  <c r="P261" i="16"/>
  <c r="U261" i="16" s="1"/>
  <c r="V261" i="16" s="1"/>
  <c r="P168" i="16"/>
  <c r="P487" i="16"/>
  <c r="P71" i="16"/>
  <c r="P38" i="16"/>
  <c r="P94" i="16"/>
  <c r="P594" i="16"/>
  <c r="P586" i="16"/>
  <c r="U586" i="16" s="1"/>
  <c r="V586" i="16" s="1"/>
  <c r="P579" i="16"/>
  <c r="P571" i="16"/>
  <c r="U571" i="16" s="1"/>
  <c r="V571" i="16" s="1"/>
  <c r="P331" i="16"/>
  <c r="U331" i="16" s="1"/>
  <c r="V331" i="16" s="1"/>
  <c r="W331" i="16" s="1"/>
  <c r="P294" i="16"/>
  <c r="P257" i="16"/>
  <c r="P207" i="16"/>
  <c r="P199" i="16"/>
  <c r="P480" i="16"/>
  <c r="P473" i="16"/>
  <c r="P465" i="16"/>
  <c r="P457" i="16"/>
  <c r="P452" i="16"/>
  <c r="P445" i="16"/>
  <c r="P438" i="16"/>
  <c r="P425" i="16"/>
  <c r="U425" i="16" s="1"/>
  <c r="V425" i="16" s="1"/>
  <c r="P550" i="16"/>
  <c r="U550" i="16" s="1"/>
  <c r="V550" i="16" s="1"/>
  <c r="P102" i="16"/>
  <c r="P541" i="16"/>
  <c r="U541" i="16" s="1"/>
  <c r="V541" i="16" s="1"/>
  <c r="P346" i="16"/>
  <c r="P220" i="16"/>
  <c r="P170" i="16"/>
  <c r="P532" i="16"/>
  <c r="P525" i="16"/>
  <c r="P519" i="16"/>
  <c r="P511" i="16"/>
  <c r="U511" i="16" s="1"/>
  <c r="V511" i="16" s="1"/>
  <c r="P504" i="16"/>
  <c r="U504" i="16" s="1"/>
  <c r="V504" i="16" s="1"/>
  <c r="P497" i="16"/>
  <c r="P489" i="16"/>
  <c r="P335" i="16"/>
  <c r="P260" i="16"/>
  <c r="U260" i="16" s="1"/>
  <c r="V260" i="16" s="1"/>
  <c r="P167" i="16"/>
  <c r="P486" i="16"/>
  <c r="P70" i="16"/>
  <c r="U70" i="16" s="1"/>
  <c r="V70" i="16" s="1"/>
  <c r="P37" i="16"/>
  <c r="P93" i="16"/>
  <c r="P593" i="16"/>
  <c r="P585" i="16"/>
  <c r="P578" i="16"/>
  <c r="P570" i="16"/>
  <c r="P564" i="16"/>
  <c r="U564" i="16" s="1"/>
  <c r="V564" i="16" s="1"/>
  <c r="P329" i="16"/>
  <c r="U329" i="16" s="1"/>
  <c r="V329" i="16" s="1"/>
  <c r="P293" i="16"/>
  <c r="U293" i="16" s="1"/>
  <c r="V293" i="16" s="1"/>
  <c r="P256" i="16"/>
  <c r="P206" i="16"/>
  <c r="P161" i="16"/>
  <c r="P479" i="16"/>
  <c r="P472" i="16"/>
  <c r="P464" i="16"/>
  <c r="P456" i="16"/>
  <c r="P451" i="16"/>
  <c r="P444" i="16"/>
  <c r="U444" i="16" s="1"/>
  <c r="V444" i="16" s="1"/>
  <c r="P437" i="16"/>
  <c r="P431" i="16"/>
  <c r="P424" i="16"/>
  <c r="P416" i="16"/>
  <c r="P408" i="16"/>
  <c r="P400" i="16"/>
  <c r="P393" i="16"/>
  <c r="P385" i="16"/>
  <c r="P377" i="16"/>
  <c r="P370" i="16"/>
  <c r="P362" i="16"/>
  <c r="P355" i="16"/>
  <c r="U355" i="16" s="1"/>
  <c r="V355" i="16" s="1"/>
  <c r="W355" i="16" s="1"/>
  <c r="P323" i="16"/>
  <c r="U323" i="16" s="1"/>
  <c r="V323" i="16" s="1"/>
  <c r="W323" i="16" s="1"/>
  <c r="P306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84" i="16"/>
  <c r="P376" i="16"/>
  <c r="P354" i="16"/>
  <c r="U354" i="16" s="1"/>
  <c r="V354" i="16" s="1"/>
  <c r="P315" i="16"/>
  <c r="P282" i="16"/>
  <c r="P244" i="16"/>
  <c r="P226" i="16"/>
  <c r="U226" i="16" s="1"/>
  <c r="V226" i="16" s="1"/>
  <c r="P194" i="16"/>
  <c r="P159" i="16"/>
  <c r="P151" i="16"/>
  <c r="P118" i="16"/>
  <c r="P84" i="16"/>
  <c r="P557" i="16"/>
  <c r="P549" i="16"/>
  <c r="P547" i="16"/>
  <c r="U547" i="16" s="1"/>
  <c r="V547" i="16" s="1"/>
  <c r="P540" i="16"/>
  <c r="U540" i="16" s="1"/>
  <c r="V540" i="16" s="1"/>
  <c r="P339" i="16"/>
  <c r="P219" i="16"/>
  <c r="P169" i="16"/>
  <c r="P42" i="16"/>
  <c r="P531" i="16"/>
  <c r="U531" i="16" s="1"/>
  <c r="V531" i="16" s="1"/>
  <c r="P524" i="16"/>
  <c r="P518" i="16"/>
  <c r="P510" i="16"/>
  <c r="P503" i="16"/>
  <c r="P496" i="16"/>
  <c r="P299" i="16"/>
  <c r="P259" i="16"/>
  <c r="P166" i="16"/>
  <c r="P104" i="16"/>
  <c r="P69" i="16"/>
  <c r="P36" i="16"/>
  <c r="U36" i="16" s="1"/>
  <c r="V36" i="16" s="1"/>
  <c r="P62" i="16"/>
  <c r="P592" i="16"/>
  <c r="P584" i="16"/>
  <c r="P577" i="16"/>
  <c r="P569" i="16"/>
  <c r="U569" i="16" s="1"/>
  <c r="V569" i="16" s="1"/>
  <c r="P563" i="16"/>
  <c r="P327" i="16"/>
  <c r="P292" i="16"/>
  <c r="P254" i="16"/>
  <c r="U254" i="16" s="1"/>
  <c r="V254" i="16" s="1"/>
  <c r="W254" i="16" s="1"/>
  <c r="Z254" i="16" s="1"/>
  <c r="P205" i="16"/>
  <c r="P160" i="16"/>
  <c r="P478" i="16"/>
  <c r="P471" i="16"/>
  <c r="P463" i="16"/>
  <c r="U463" i="16" s="1"/>
  <c r="V463" i="16" s="1"/>
  <c r="P450" i="16"/>
  <c r="U450" i="16" s="1"/>
  <c r="V450" i="16" s="1"/>
  <c r="P443" i="16"/>
  <c r="P436" i="16"/>
  <c r="P430" i="16"/>
  <c r="P423" i="16"/>
  <c r="U423" i="16" s="1"/>
  <c r="V423" i="16" s="1"/>
  <c r="P415" i="16"/>
  <c r="U415" i="16" s="1"/>
  <c r="V415" i="16" s="1"/>
  <c r="P407" i="16"/>
  <c r="U407" i="16" s="1"/>
  <c r="V407" i="16" s="1"/>
  <c r="P399" i="16"/>
  <c r="P392" i="16"/>
  <c r="P369" i="16"/>
  <c r="P361" i="16"/>
  <c r="P322" i="16"/>
  <c r="P305" i="16"/>
  <c r="P272" i="16"/>
  <c r="P235" i="16"/>
  <c r="P186" i="16"/>
  <c r="P141" i="16"/>
  <c r="P134" i="16"/>
  <c r="P92" i="16"/>
  <c r="U92" i="16" s="1"/>
  <c r="V92" i="16" s="1"/>
  <c r="W92" i="16" s="1"/>
  <c r="Z92" i="16" s="1"/>
  <c r="P556" i="16"/>
  <c r="P546" i="16"/>
  <c r="P539" i="16"/>
  <c r="P334" i="16"/>
  <c r="P163" i="16"/>
  <c r="P41" i="16"/>
  <c r="P530" i="16"/>
  <c r="P338" i="16"/>
  <c r="P517" i="16"/>
  <c r="P509" i="16"/>
  <c r="P502" i="16"/>
  <c r="P495" i="16"/>
  <c r="P34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91" i="16"/>
  <c r="P583" i="16"/>
  <c r="U583" i="16" s="1"/>
  <c r="V583" i="16" s="1"/>
  <c r="P576" i="16"/>
  <c r="P568" i="16"/>
  <c r="U568" i="16" s="1"/>
  <c r="V568" i="16" s="1"/>
  <c r="P562" i="16"/>
  <c r="U562" i="16" s="1"/>
  <c r="V562" i="16" s="1"/>
  <c r="P287" i="16"/>
  <c r="P291" i="16"/>
  <c r="P255" i="16"/>
  <c r="P204" i="16"/>
  <c r="P485" i="16"/>
  <c r="P477" i="16"/>
  <c r="P470" i="16"/>
  <c r="P462" i="16"/>
  <c r="U462" i="16" s="1"/>
  <c r="V462" i="16" s="1"/>
  <c r="P455" i="16"/>
  <c r="P435" i="16"/>
  <c r="U435" i="16" s="1"/>
  <c r="V435" i="16" s="1"/>
  <c r="P429" i="16"/>
  <c r="P555" i="16"/>
  <c r="P545" i="16"/>
  <c r="P538" i="16"/>
  <c r="P302" i="16"/>
  <c r="P40" i="16"/>
  <c r="P529" i="16"/>
  <c r="P333" i="16"/>
  <c r="U333" i="16" s="1"/>
  <c r="V333" i="16" s="1"/>
  <c r="P516" i="16"/>
  <c r="P508" i="16"/>
  <c r="U508" i="16" s="1"/>
  <c r="V508" i="16" s="1"/>
  <c r="P501" i="16"/>
  <c r="P494" i="16"/>
  <c r="P344" i="16"/>
  <c r="U344" i="16" s="1"/>
  <c r="V344" i="16" s="1"/>
  <c r="P30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1" i="16"/>
  <c r="P324" i="16"/>
  <c r="U324" i="16" s="1"/>
  <c r="V324" i="16" s="1"/>
  <c r="W324" i="16" s="1"/>
  <c r="Z324" i="16" s="1"/>
  <c r="P359" i="16"/>
  <c r="U359" i="16" s="1"/>
  <c r="V359" i="16" s="1"/>
  <c r="P372" i="16"/>
  <c r="U372" i="16" s="1"/>
  <c r="V372" i="16" s="1"/>
  <c r="P383" i="16"/>
  <c r="P395" i="16"/>
  <c r="P409" i="16"/>
  <c r="P426" i="16"/>
  <c r="P476" i="16"/>
  <c r="P575" i="16"/>
  <c r="P58" i="16"/>
  <c r="U58" i="16" s="1"/>
  <c r="V58" i="16" s="1"/>
  <c r="W58" i="16" s="1"/>
  <c r="Z58" i="16" s="1"/>
  <c r="P274" i="16"/>
  <c r="U274" i="16" s="1"/>
  <c r="V274" i="16" s="1"/>
  <c r="W274" i="16" s="1"/>
  <c r="P353" i="16"/>
  <c r="U353" i="16" s="1"/>
  <c r="V353" i="16" s="1"/>
  <c r="W353" i="16" s="1"/>
  <c r="P390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3" i="16"/>
  <c r="P325" i="16"/>
  <c r="P360" i="16"/>
  <c r="U360" i="16" s="1"/>
  <c r="V360" i="16" s="1"/>
  <c r="P373" i="16"/>
  <c r="P386" i="16"/>
  <c r="P397" i="16"/>
  <c r="U397" i="16" s="1"/>
  <c r="V397" i="16" s="1"/>
  <c r="P410" i="16"/>
  <c r="P428" i="16"/>
  <c r="U428" i="16" s="1"/>
  <c r="V428" i="16" s="1"/>
  <c r="P484" i="16"/>
  <c r="P114" i="16"/>
  <c r="P145" i="16"/>
  <c r="P155" i="16"/>
  <c r="P222" i="16"/>
  <c r="P237" i="16"/>
  <c r="U237" i="16" s="1"/>
  <c r="V237" i="16" s="1"/>
  <c r="W237" i="16" s="1"/>
  <c r="P270" i="16"/>
  <c r="P314" i="16"/>
  <c r="P326" i="16"/>
  <c r="P363" i="16"/>
  <c r="U363" i="16" s="1"/>
  <c r="V363" i="16" s="1"/>
  <c r="W363" i="16" s="1"/>
  <c r="Z363" i="16" s="1"/>
  <c r="P375" i="16"/>
  <c r="P387" i="16"/>
  <c r="P398" i="16"/>
  <c r="P413" i="16"/>
  <c r="P434" i="16"/>
  <c r="U434" i="16" s="1"/>
  <c r="V434" i="16" s="1"/>
  <c r="P203" i="16"/>
  <c r="U203" i="16" s="1"/>
  <c r="V203" i="16" s="1"/>
  <c r="P590" i="16"/>
  <c r="U590" i="16" s="1"/>
  <c r="V590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97" i="16"/>
  <c r="Z497" i="16" s="1"/>
  <c r="W288" i="16"/>
  <c r="Z288" i="16" s="1"/>
  <c r="W66" i="16"/>
  <c r="Z66" i="16" s="1"/>
  <c r="W461" i="16"/>
  <c r="Z461" i="16" s="1"/>
  <c r="W249" i="16"/>
  <c r="Z249" i="16" s="1"/>
  <c r="W526" i="16"/>
  <c r="Z526" i="16" s="1"/>
  <c r="W166" i="16"/>
  <c r="Z166" i="16" s="1"/>
  <c r="W277" i="16"/>
  <c r="Z277" i="16" s="1"/>
  <c r="W55" i="16"/>
  <c r="Z55" i="16" s="1"/>
  <c r="W498" i="16"/>
  <c r="Z498" i="16" s="1"/>
  <c r="W513" i="16"/>
  <c r="Z513" i="16" s="1"/>
  <c r="W577" i="16"/>
  <c r="Z577" i="16" s="1"/>
  <c r="W366" i="16"/>
  <c r="Z366" i="16" s="1"/>
  <c r="W340" i="16"/>
  <c r="Z340" i="16" s="1"/>
  <c r="W421" i="16"/>
  <c r="Z421" i="16" s="1"/>
  <c r="W114" i="16"/>
  <c r="Z114" i="16" s="1"/>
  <c r="W83" i="16"/>
  <c r="Z83" i="16" s="1"/>
  <c r="W528" i="16"/>
  <c r="Z528" i="16" s="1"/>
  <c r="W167" i="16"/>
  <c r="Z167" i="16" s="1"/>
  <c r="W595" i="16"/>
  <c r="Z595" i="16" s="1"/>
  <c r="W15" i="16"/>
  <c r="Z15" i="16" s="1"/>
  <c r="W52" i="16"/>
  <c r="Z52" i="16" s="1"/>
  <c r="W14" i="16"/>
  <c r="Z14" i="16" s="1"/>
  <c r="W507" i="16"/>
  <c r="Z507" i="16" s="1"/>
  <c r="W95" i="16"/>
  <c r="Z95" i="16" s="1"/>
  <c r="W79" i="16"/>
  <c r="Z79" i="16" s="1"/>
  <c r="W100" i="16"/>
  <c r="Z100" i="16" s="1"/>
  <c r="W542" i="16"/>
  <c r="Z542" i="16" s="1"/>
  <c r="W554" i="16"/>
  <c r="Z554" i="16" s="1"/>
  <c r="W347" i="16"/>
  <c r="Z347" i="16" s="1"/>
  <c r="W40" i="16"/>
  <c r="Z40" i="16" s="1"/>
  <c r="W510" i="16"/>
  <c r="Z510" i="16" s="1"/>
  <c r="W37" i="16"/>
  <c r="Z37" i="16" s="1"/>
  <c r="W424" i="16"/>
  <c r="Z424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96" i="16"/>
  <c r="Z496" i="16" s="1"/>
  <c r="W594" i="16"/>
  <c r="Z594" i="16" s="1"/>
  <c r="W368" i="16"/>
  <c r="Z368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52" i="16"/>
  <c r="Z452" i="16" s="1"/>
  <c r="W77" i="16"/>
  <c r="Z77" i="16" s="1"/>
  <c r="W494" i="16"/>
  <c r="Z494" i="16" s="1"/>
  <c r="W337" i="16"/>
  <c r="Z337" i="16" s="1"/>
  <c r="W298" i="16"/>
  <c r="Z298" i="16" s="1"/>
  <c r="W592" i="16"/>
  <c r="Z592" i="16" s="1"/>
  <c r="W566" i="16"/>
  <c r="Z566" i="16" s="1"/>
  <c r="W561" i="16"/>
  <c r="Z561" i="16" s="1"/>
  <c r="W416" i="16"/>
  <c r="Z416" i="16" s="1"/>
  <c r="W392" i="16"/>
  <c r="Z392" i="16" s="1"/>
  <c r="W318" i="16"/>
  <c r="Z318" i="16" s="1"/>
  <c r="W269" i="16"/>
  <c r="Z269" i="16" s="1"/>
  <c r="W82" i="16"/>
  <c r="Z82" i="16" s="1"/>
  <c r="W2" i="16"/>
  <c r="Z2" i="16" s="1"/>
  <c r="W503" i="16"/>
  <c r="Z503" i="16" s="1"/>
  <c r="W446" i="16"/>
  <c r="Z446" i="16" s="1"/>
  <c r="W214" i="16"/>
  <c r="Z214" i="16" s="1"/>
  <c r="W306" i="16"/>
  <c r="Z306" i="16" s="1"/>
  <c r="W197" i="16"/>
  <c r="Z197" i="16" s="1"/>
  <c r="W334" i="16"/>
  <c r="Z334" i="16" s="1"/>
  <c r="W292" i="16"/>
  <c r="Z292" i="16" s="1"/>
  <c r="W339" i="16"/>
  <c r="Z339" i="16" s="1"/>
  <c r="W93" i="16"/>
  <c r="Z93" i="16" s="1"/>
  <c r="W493" i="16"/>
  <c r="Z493" i="16" s="1"/>
  <c r="W265" i="16"/>
  <c r="Z265" i="16" s="1"/>
  <c r="W98" i="16"/>
  <c r="Z98" i="16" s="1"/>
  <c r="W199" i="16"/>
  <c r="Z199" i="16" s="1"/>
  <c r="W439" i="16"/>
  <c r="Z439" i="16" s="1"/>
  <c r="W391" i="16"/>
  <c r="Z391" i="16" s="1"/>
  <c r="W545" i="16"/>
  <c r="Z545" i="16" s="1"/>
  <c r="W520" i="16"/>
  <c r="Z520" i="16" s="1"/>
  <c r="W588" i="16"/>
  <c r="Z588" i="16" s="1"/>
  <c r="W544" i="16"/>
  <c r="Z544" i="16" s="1"/>
  <c r="W534" i="16"/>
  <c r="Z534" i="16" s="1"/>
  <c r="W519" i="16"/>
  <c r="Z519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18" i="16"/>
  <c r="Z518" i="16" s="1"/>
  <c r="W492" i="16"/>
  <c r="Z492" i="16" s="1"/>
  <c r="W259" i="16"/>
  <c r="Z259" i="16" s="1"/>
  <c r="W97" i="16"/>
  <c r="Z97" i="16" s="1"/>
  <c r="W556" i="16"/>
  <c r="Z556" i="16" s="1"/>
  <c r="W543" i="16"/>
  <c r="Z543" i="16" s="1"/>
  <c r="W530" i="16"/>
  <c r="Z530" i="16" s="1"/>
  <c r="W477" i="16"/>
  <c r="Z477" i="16" s="1"/>
  <c r="W432" i="16"/>
  <c r="Z432" i="16" s="1"/>
  <c r="W286" i="16"/>
  <c r="Z286" i="16" s="1"/>
  <c r="W587" i="16"/>
  <c r="Z587" i="16" s="1"/>
  <c r="W387" i="16"/>
  <c r="Z387" i="16" s="1"/>
  <c r="W51" i="16"/>
  <c r="Z51" i="16" s="1"/>
  <c r="W302" i="16"/>
  <c r="Z302" i="16" s="1"/>
  <c r="W106" i="16"/>
  <c r="Z106" i="16" s="1"/>
  <c r="W501" i="16"/>
  <c r="Z501" i="16" s="1"/>
  <c r="W62" i="16"/>
  <c r="Z62" i="16" s="1"/>
  <c r="W88" i="16"/>
  <c r="Z88" i="16" s="1"/>
  <c r="W11" i="16"/>
  <c r="Z11" i="16" s="1"/>
  <c r="W451" i="16"/>
  <c r="Z451" i="16" s="1"/>
  <c r="W351" i="16"/>
  <c r="Z351" i="16" s="1"/>
  <c r="W134" i="16"/>
  <c r="Z134" i="16" s="1"/>
  <c r="W593" i="16"/>
  <c r="Z593" i="16" s="1"/>
  <c r="W264" i="16"/>
  <c r="Z264" i="16" s="1"/>
  <c r="W346" i="16"/>
  <c r="Z346" i="16" s="1"/>
  <c r="W395" i="16"/>
  <c r="Z395" i="16" s="1"/>
  <c r="W245" i="16"/>
  <c r="Z245" i="16" s="1"/>
  <c r="W126" i="16"/>
  <c r="Z126" i="16" s="1"/>
  <c r="W565" i="16"/>
  <c r="Z565" i="16" s="1"/>
  <c r="W116" i="16"/>
  <c r="Z116" i="16" s="1"/>
  <c r="W345" i="16"/>
  <c r="Z345" i="16" s="1"/>
  <c r="W172" i="16"/>
  <c r="Z172" i="16" s="1"/>
  <c r="W151" i="16"/>
  <c r="Z151" i="16" s="1"/>
  <c r="W48" i="16"/>
  <c r="Z48" i="16" s="1"/>
  <c r="W529" i="16"/>
  <c r="Z529" i="16" s="1"/>
  <c r="W105" i="16"/>
  <c r="Z105" i="16" s="1"/>
  <c r="W263" i="16"/>
  <c r="Z263" i="16" s="1"/>
  <c r="W491" i="16"/>
  <c r="Z491" i="16" s="1"/>
  <c r="W71" i="16"/>
  <c r="Z71" i="16" s="1"/>
  <c r="W474" i="16"/>
  <c r="Z474" i="16" s="1"/>
  <c r="W581" i="16"/>
  <c r="Z581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500" i="16"/>
  <c r="Z500" i="16" s="1"/>
  <c r="W60" i="16"/>
  <c r="Z60" i="16" s="1"/>
  <c r="W156" i="16"/>
  <c r="Z156" i="16" s="1"/>
  <c r="W10" i="16"/>
  <c r="Z10" i="16" s="1"/>
  <c r="W377" i="16"/>
  <c r="Z377" i="16" s="1"/>
  <c r="W338" i="16"/>
  <c r="Z338" i="16" s="1"/>
  <c r="W535" i="16"/>
  <c r="Z535" i="16" s="1"/>
  <c r="W495" i="16"/>
  <c r="Z495" i="16" s="1"/>
  <c r="W509" i="16"/>
  <c r="Z509" i="16" s="1"/>
  <c r="W187" i="16"/>
  <c r="Z187" i="16" s="1"/>
  <c r="W81" i="16"/>
  <c r="Z81" i="16" s="1"/>
  <c r="W579" i="16"/>
  <c r="Z579" i="16" s="1"/>
  <c r="W486" i="16"/>
  <c r="Z486" i="16" s="1"/>
  <c r="W468" i="16"/>
  <c r="Z468" i="16" s="1"/>
  <c r="W112" i="16"/>
  <c r="Z112" i="16" s="1"/>
  <c r="W299" i="16"/>
  <c r="Z299" i="16" s="1"/>
  <c r="W67" i="16"/>
  <c r="Z67" i="16" s="1"/>
  <c r="W427" i="16"/>
  <c r="Z427" i="16" s="1"/>
  <c r="W119" i="16"/>
  <c r="Z119" i="16" s="1"/>
  <c r="W284" i="16"/>
  <c r="Z284" i="16" s="1"/>
  <c r="W548" i="16"/>
  <c r="Z548" i="16" s="1"/>
  <c r="W536" i="16"/>
  <c r="Z536" i="16" s="1"/>
  <c r="W39" i="16"/>
  <c r="Z39" i="16" s="1"/>
  <c r="W549" i="16"/>
  <c r="Z549" i="16" s="1"/>
  <c r="W163" i="16"/>
  <c r="Z163" i="16" s="1"/>
  <c r="W525" i="16"/>
  <c r="Z525" i="16" s="1"/>
  <c r="W169" i="16"/>
  <c r="Z169" i="16" s="1"/>
  <c r="W557" i="16"/>
  <c r="Z557" i="16" s="1"/>
  <c r="W537" i="16"/>
  <c r="Z537" i="16" s="1"/>
  <c r="W555" i="16"/>
  <c r="Z555" i="16" s="1"/>
  <c r="W524" i="16"/>
  <c r="Z524" i="16" s="1"/>
  <c r="W301" i="16"/>
  <c r="Z301" i="16" s="1"/>
  <c r="W553" i="16"/>
  <c r="Z553" i="16" s="1"/>
  <c r="W551" i="16"/>
  <c r="Z551" i="16" s="1"/>
  <c r="W42" i="16"/>
  <c r="Z42" i="16" s="1"/>
  <c r="W488" i="16"/>
  <c r="Z488" i="16" s="1"/>
  <c r="W34" i="16"/>
  <c r="Z34" i="16" s="1"/>
  <c r="W297" i="16"/>
  <c r="Z297" i="16" s="1"/>
  <c r="W253" i="16"/>
  <c r="Z253" i="16" s="1"/>
  <c r="W479" i="16"/>
  <c r="Z479" i="16" s="1"/>
  <c r="W467" i="16"/>
  <c r="Z467" i="16" s="1"/>
  <c r="W438" i="16"/>
  <c r="Z438" i="16" s="1"/>
  <c r="W410" i="16"/>
  <c r="Z410" i="16" s="1"/>
  <c r="W390" i="16"/>
  <c r="Z390" i="16" s="1"/>
  <c r="W379" i="16"/>
  <c r="Z379" i="16" s="1"/>
  <c r="W305" i="16"/>
  <c r="Z305" i="16" s="1"/>
  <c r="W223" i="16"/>
  <c r="Z223" i="16" s="1"/>
  <c r="W206" i="16"/>
  <c r="Z206" i="16" s="1"/>
  <c r="W465" i="16"/>
  <c r="Z465" i="16" s="1"/>
  <c r="W448" i="16"/>
  <c r="Z448" i="16" s="1"/>
  <c r="W412" i="16"/>
  <c r="Z412" i="16" s="1"/>
  <c r="W378" i="16"/>
  <c r="Z378" i="16" s="1"/>
  <c r="W358" i="16"/>
  <c r="Z358" i="16" s="1"/>
  <c r="W158" i="16"/>
  <c r="Z158" i="16" s="1"/>
  <c r="W188" i="16"/>
  <c r="Z188" i="16" s="1"/>
  <c r="W123" i="16"/>
  <c r="Z123" i="16" s="1"/>
  <c r="W341" i="16"/>
  <c r="Z341" i="16" s="1"/>
  <c r="W505" i="16"/>
  <c r="Z505" i="16" s="1"/>
  <c r="W487" i="16"/>
  <c r="Z487" i="16" s="1"/>
  <c r="W589" i="16"/>
  <c r="Z589" i="16" s="1"/>
  <c r="W296" i="16"/>
  <c r="Z296" i="16" s="1"/>
  <c r="W205" i="16"/>
  <c r="Z205" i="16" s="1"/>
  <c r="W476" i="16"/>
  <c r="Z476" i="16" s="1"/>
  <c r="W464" i="16"/>
  <c r="Z464" i="16" s="1"/>
  <c r="W437" i="16"/>
  <c r="Z437" i="16" s="1"/>
  <c r="W404" i="16"/>
  <c r="Z404" i="16" s="1"/>
  <c r="W389" i="16"/>
  <c r="Z389" i="16" s="1"/>
  <c r="W222" i="16"/>
  <c r="Z222" i="16" s="1"/>
  <c r="W408" i="16"/>
  <c r="Z408" i="16" s="1"/>
  <c r="W257" i="16"/>
  <c r="Z257" i="16" s="1"/>
  <c r="W250" i="16"/>
  <c r="Z250" i="16" s="1"/>
  <c r="W225" i="16"/>
  <c r="Z225" i="16" s="1"/>
  <c r="W122" i="16"/>
  <c r="Z122" i="16" s="1"/>
  <c r="W546" i="16"/>
  <c r="Z546" i="16" s="1"/>
  <c r="W502" i="16"/>
  <c r="Z502" i="16" s="1"/>
  <c r="W68" i="16"/>
  <c r="Z68" i="16" s="1"/>
  <c r="W584" i="16"/>
  <c r="Z584" i="16" s="1"/>
  <c r="W294" i="16"/>
  <c r="Z294" i="16" s="1"/>
  <c r="W204" i="16"/>
  <c r="Z204" i="16" s="1"/>
  <c r="W475" i="16"/>
  <c r="Z475" i="16" s="1"/>
  <c r="W458" i="16"/>
  <c r="Z458" i="16" s="1"/>
  <c r="W436" i="16"/>
  <c r="Z436" i="16" s="1"/>
  <c r="W401" i="16"/>
  <c r="Z401" i="16" s="1"/>
  <c r="W388" i="16"/>
  <c r="Z388" i="16" s="1"/>
  <c r="W370" i="16"/>
  <c r="Z370" i="16" s="1"/>
  <c r="W161" i="16"/>
  <c r="Z161" i="16" s="1"/>
  <c r="W429" i="16"/>
  <c r="Z429" i="16" s="1"/>
  <c r="W256" i="16"/>
  <c r="Z256" i="16" s="1"/>
  <c r="W460" i="16"/>
  <c r="Z460" i="16" s="1"/>
  <c r="W244" i="16"/>
  <c r="Z244" i="16" s="1"/>
  <c r="W313" i="16"/>
  <c r="Z313" i="16" s="1"/>
  <c r="W238" i="16"/>
  <c r="Z238" i="16" s="1"/>
  <c r="W138" i="16"/>
  <c r="Z138" i="16" s="1"/>
  <c r="W120" i="16"/>
  <c r="Z120" i="16" s="1"/>
  <c r="W43" i="16"/>
  <c r="Z43" i="16" s="1"/>
  <c r="W578" i="16"/>
  <c r="Z578" i="16" s="1"/>
  <c r="W457" i="16"/>
  <c r="Z457" i="16" s="1"/>
  <c r="W431" i="16"/>
  <c r="Z431" i="16" s="1"/>
  <c r="W400" i="16"/>
  <c r="Z400" i="16" s="1"/>
  <c r="W386" i="16"/>
  <c r="Z386" i="16" s="1"/>
  <c r="W357" i="16"/>
  <c r="Z357" i="16" s="1"/>
  <c r="W273" i="16"/>
  <c r="Z273" i="16" s="1"/>
  <c r="W559" i="16"/>
  <c r="Z559" i="16" s="1"/>
  <c r="W160" i="16"/>
  <c r="Z160" i="16" s="1"/>
  <c r="W453" i="16"/>
  <c r="Z453" i="16" s="1"/>
  <c r="W403" i="16"/>
  <c r="Z403" i="16" s="1"/>
  <c r="W442" i="16"/>
  <c r="Z442" i="16" s="1"/>
  <c r="W402" i="16"/>
  <c r="Z402" i="16" s="1"/>
  <c r="W371" i="16"/>
  <c r="Z371" i="16" s="1"/>
  <c r="W243" i="16"/>
  <c r="Z243" i="16" s="1"/>
  <c r="W190" i="16"/>
  <c r="Z190" i="16" s="1"/>
  <c r="W150" i="16"/>
  <c r="Z150" i="16" s="1"/>
  <c r="W311" i="16"/>
  <c r="Z311" i="16" s="1"/>
  <c r="W235" i="16"/>
  <c r="Z235" i="16" s="1"/>
  <c r="W137" i="16"/>
  <c r="Z137" i="16" s="1"/>
  <c r="W335" i="16"/>
  <c r="Z335" i="16" s="1"/>
  <c r="W576" i="16"/>
  <c r="Z576" i="16" s="1"/>
  <c r="W291" i="16"/>
  <c r="Z291" i="16" s="1"/>
  <c r="W485" i="16"/>
  <c r="Z485" i="16" s="1"/>
  <c r="W473" i="16"/>
  <c r="Z473" i="16" s="1"/>
  <c r="W430" i="16"/>
  <c r="Z430" i="16" s="1"/>
  <c r="W399" i="16"/>
  <c r="Z399" i="16" s="1"/>
  <c r="W385" i="16"/>
  <c r="Z385" i="16" s="1"/>
  <c r="W356" i="16"/>
  <c r="Z356" i="16" s="1"/>
  <c r="W327" i="16"/>
  <c r="Z327" i="16" s="1"/>
  <c r="W483" i="16"/>
  <c r="Z483" i="16" s="1"/>
  <c r="W321" i="16"/>
  <c r="Z321" i="16" s="1"/>
  <c r="W202" i="16"/>
  <c r="Z202" i="16" s="1"/>
  <c r="W398" i="16"/>
  <c r="Z398" i="16" s="1"/>
  <c r="W182" i="16"/>
  <c r="Z182" i="16" s="1"/>
  <c r="W146" i="16"/>
  <c r="Z146" i="16" s="1"/>
  <c r="W523" i="16"/>
  <c r="Z523" i="16" s="1"/>
  <c r="W38" i="16"/>
  <c r="Z38" i="16" s="1"/>
  <c r="W575" i="16"/>
  <c r="Z575" i="16" s="1"/>
  <c r="W289" i="16"/>
  <c r="Z289" i="16" s="1"/>
  <c r="W484" i="16"/>
  <c r="Z484" i="16" s="1"/>
  <c r="W472" i="16"/>
  <c r="Z472" i="16" s="1"/>
  <c r="W420" i="16"/>
  <c r="Z420" i="16" s="1"/>
  <c r="W384" i="16"/>
  <c r="Z384" i="16" s="1"/>
  <c r="W326" i="16"/>
  <c r="Z326" i="16" s="1"/>
  <c r="W539" i="16"/>
  <c r="Z539" i="16" s="1"/>
  <c r="W287" i="16"/>
  <c r="Z287" i="16" s="1"/>
  <c r="W478" i="16"/>
  <c r="Z478" i="16" s="1"/>
  <c r="W234" i="16"/>
  <c r="Z234" i="16" s="1"/>
  <c r="W224" i="16"/>
  <c r="Z224" i="16" s="1"/>
  <c r="W215" i="16"/>
  <c r="Z215" i="16" s="1"/>
  <c r="W517" i="16"/>
  <c r="Z517" i="16" s="1"/>
  <c r="W213" i="16"/>
  <c r="Z213" i="16" s="1"/>
  <c r="W127" i="16"/>
  <c r="Z127" i="16" s="1"/>
  <c r="W258" i="16"/>
  <c r="Z258" i="16" s="1"/>
  <c r="W482" i="16"/>
  <c r="Z482" i="16" s="1"/>
  <c r="W471" i="16"/>
  <c r="Z471" i="16" s="1"/>
  <c r="W419" i="16"/>
  <c r="Z419" i="16" s="1"/>
  <c r="W394" i="16"/>
  <c r="Z394" i="16" s="1"/>
  <c r="W382" i="16"/>
  <c r="Z382" i="16" s="1"/>
  <c r="W312" i="16"/>
  <c r="Z312" i="16" s="1"/>
  <c r="W239" i="16"/>
  <c r="Z239" i="16" s="1"/>
  <c r="W295" i="16"/>
  <c r="Z295" i="16" s="1"/>
  <c r="W418" i="16"/>
  <c r="Z418" i="16" s="1"/>
  <c r="W481" i="16"/>
  <c r="Z481" i="16" s="1"/>
  <c r="W362" i="16"/>
  <c r="Z362" i="16" s="1"/>
  <c r="W233" i="16"/>
  <c r="Z233" i="16" s="1"/>
  <c r="W180" i="16"/>
  <c r="Z180" i="16" s="1"/>
  <c r="W317" i="16"/>
  <c r="Z317" i="16" s="1"/>
  <c r="W281" i="16"/>
  <c r="Z281" i="16" s="1"/>
  <c r="W41" i="16"/>
  <c r="Z41" i="16" s="1"/>
  <c r="W170" i="16"/>
  <c r="Z170" i="16" s="1"/>
  <c r="W514" i="16"/>
  <c r="Z514" i="16" s="1"/>
  <c r="W218" i="16"/>
  <c r="Z218" i="16" s="1"/>
  <c r="W94" i="16"/>
  <c r="Z94" i="16" s="1"/>
  <c r="W560" i="16"/>
  <c r="Z560" i="16" s="1"/>
  <c r="W255" i="16"/>
  <c r="Z255" i="16" s="1"/>
  <c r="W480" i="16"/>
  <c r="Z480" i="16" s="1"/>
  <c r="W469" i="16"/>
  <c r="Z469" i="16" s="1"/>
  <c r="W440" i="16"/>
  <c r="Z440" i="16" s="1"/>
  <c r="W414" i="16"/>
  <c r="Z414" i="16" s="1"/>
  <c r="W393" i="16"/>
  <c r="Z393" i="16" s="1"/>
  <c r="W380" i="16"/>
  <c r="Z380" i="16" s="1"/>
  <c r="W310" i="16"/>
  <c r="Z310" i="16" s="1"/>
  <c r="W231" i="16"/>
  <c r="Z231" i="16" s="1"/>
  <c r="W563" i="16"/>
  <c r="Z563" i="16" s="1"/>
  <c r="W449" i="16"/>
  <c r="Z449" i="16" s="1"/>
  <c r="W413" i="16"/>
  <c r="Z413" i="16" s="1"/>
  <c r="W381" i="16"/>
  <c r="Z381" i="16" s="1"/>
  <c r="W361" i="16"/>
  <c r="Z361" i="16" s="1"/>
  <c r="W272" i="16"/>
  <c r="Z272" i="16" s="1"/>
  <c r="W189" i="16"/>
  <c r="Z189" i="16" s="1"/>
  <c r="T450" i="16"/>
  <c r="W450" i="16" s="1"/>
  <c r="Z450" i="16" s="1"/>
  <c r="S309" i="16"/>
  <c r="T309" i="16"/>
  <c r="W309" i="16" s="1"/>
  <c r="Z309" i="16" s="1"/>
  <c r="S89" i="16"/>
  <c r="T89" i="16"/>
  <c r="W89" i="16" s="1"/>
  <c r="Z89" i="16" s="1"/>
  <c r="S271" i="16"/>
  <c r="T271" i="16"/>
  <c r="W271" i="16" s="1"/>
  <c r="Z271" i="16" s="1"/>
  <c r="S567" i="16"/>
  <c r="T567" i="16"/>
  <c r="W567" i="16" s="1"/>
  <c r="Z567" i="16" s="1"/>
  <c r="S276" i="16"/>
  <c r="T276" i="16"/>
  <c r="W276" i="16" s="1"/>
  <c r="Z276" i="16" s="1"/>
  <c r="S90" i="16"/>
  <c r="T90" i="16"/>
  <c r="W90" i="16" s="1"/>
  <c r="Z90" i="16" s="1"/>
  <c r="S365" i="16"/>
  <c r="T365" i="16"/>
  <c r="W365" i="16" s="1"/>
  <c r="Z365" i="16" s="1"/>
  <c r="S462" i="16"/>
  <c r="T462" i="16"/>
  <c r="W462" i="16" s="1"/>
  <c r="Z462" i="16" s="1"/>
  <c r="S573" i="16"/>
  <c r="T573" i="16"/>
  <c r="S397" i="16"/>
  <c r="T397" i="16"/>
  <c r="W397" i="16" s="1"/>
  <c r="Z397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72" i="16"/>
  <c r="T372" i="16"/>
  <c r="W372" i="16" s="1"/>
  <c r="Z372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83" i="16"/>
  <c r="T583" i="16"/>
  <c r="W583" i="16" s="1"/>
  <c r="Z583" i="16" s="1"/>
  <c r="S92" i="16"/>
  <c r="T92" i="16"/>
  <c r="S354" i="16"/>
  <c r="T354" i="16"/>
  <c r="W354" i="16" s="1"/>
  <c r="Z354" i="16" s="1"/>
  <c r="S329" i="16"/>
  <c r="T329" i="16"/>
  <c r="W329" i="16" s="1"/>
  <c r="Z329" i="16" s="1"/>
  <c r="S70" i="16"/>
  <c r="T70" i="16"/>
  <c r="W70" i="16" s="1"/>
  <c r="Z70" i="16" s="1"/>
  <c r="S511" i="16"/>
  <c r="T511" i="16"/>
  <c r="W511" i="16" s="1"/>
  <c r="Z511" i="16" s="1"/>
  <c r="S541" i="16"/>
  <c r="T541" i="16"/>
  <c r="W541" i="16" s="1"/>
  <c r="Z541" i="16" s="1"/>
  <c r="S512" i="16"/>
  <c r="T512" i="16"/>
  <c r="W512" i="16" s="1"/>
  <c r="Z512" i="16" s="1"/>
  <c r="S328" i="16"/>
  <c r="T328" i="16"/>
  <c r="W328" i="16" s="1"/>
  <c r="Z328" i="16" s="1"/>
  <c r="S209" i="16"/>
  <c r="T209" i="16"/>
  <c r="W209" i="16" s="1"/>
  <c r="Z209" i="16" s="1"/>
  <c r="S422" i="16"/>
  <c r="T422" i="16"/>
  <c r="W422" i="16" s="1"/>
  <c r="Z422" i="16" s="1"/>
  <c r="S280" i="16"/>
  <c r="T280" i="16"/>
  <c r="W280" i="16" s="1"/>
  <c r="Z280" i="16" s="1"/>
  <c r="S417" i="16"/>
  <c r="T417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67" i="16"/>
  <c r="T367" i="16"/>
  <c r="W367" i="16" s="1"/>
  <c r="Z367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415" i="16"/>
  <c r="T415" i="16"/>
  <c r="W415" i="16" s="1"/>
  <c r="Z415" i="16" s="1"/>
  <c r="S333" i="16"/>
  <c r="T333" i="16"/>
  <c r="W333" i="16" s="1"/>
  <c r="Z333" i="16" s="1"/>
  <c r="S165" i="16"/>
  <c r="T165" i="16"/>
  <c r="W165" i="16" s="1"/>
  <c r="Z165" i="16" s="1"/>
  <c r="S444" i="16"/>
  <c r="T444" i="16"/>
  <c r="W444" i="16" s="1"/>
  <c r="Z444" i="16" s="1"/>
  <c r="S396" i="16"/>
  <c r="T396" i="16"/>
  <c r="W396" i="16" s="1"/>
  <c r="Z396" i="16" s="1"/>
  <c r="S139" i="16"/>
  <c r="T139" i="16"/>
  <c r="W139" i="16" s="1"/>
  <c r="Z139" i="16" s="1"/>
  <c r="S173" i="16"/>
  <c r="T173" i="16"/>
  <c r="W173" i="16" s="1"/>
  <c r="Z173" i="16" s="1"/>
  <c r="S504" i="16"/>
  <c r="T504" i="16"/>
  <c r="W504" i="16" s="1"/>
  <c r="Z504" i="16" s="1"/>
  <c r="S319" i="16"/>
  <c r="T319" i="16"/>
  <c r="S363" i="16"/>
  <c r="T363" i="16"/>
  <c r="S360" i="16"/>
  <c r="T360" i="16"/>
  <c r="W360" i="16" s="1"/>
  <c r="Z360" i="16" s="1"/>
  <c r="S16" i="16"/>
  <c r="T16" i="16"/>
  <c r="S344" i="16"/>
  <c r="T344" i="16"/>
  <c r="W344" i="16" s="1"/>
  <c r="Z344" i="16" s="1"/>
  <c r="S435" i="16"/>
  <c r="T435" i="16"/>
  <c r="W435" i="16" s="1"/>
  <c r="Z435" i="16" s="1"/>
  <c r="S254" i="16"/>
  <c r="T254" i="16"/>
  <c r="S85" i="16"/>
  <c r="T85" i="16"/>
  <c r="W85" i="16" s="1"/>
  <c r="Z85" i="16" s="1"/>
  <c r="S323" i="16"/>
  <c r="T323" i="16"/>
  <c r="S331" i="16"/>
  <c r="T331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50" i="16"/>
  <c r="T550" i="16"/>
  <c r="W550" i="16" s="1"/>
  <c r="Z550" i="16" s="1"/>
  <c r="S571" i="16"/>
  <c r="T571" i="16"/>
  <c r="W571" i="16" s="1"/>
  <c r="Z571" i="16" s="1"/>
  <c r="S572" i="16"/>
  <c r="T572" i="16"/>
  <c r="W572" i="16" s="1"/>
  <c r="Z572" i="16" s="1"/>
  <c r="S552" i="16"/>
  <c r="T552" i="16"/>
  <c r="W552" i="16" s="1"/>
  <c r="Z552" i="16" s="1"/>
  <c r="S506" i="16"/>
  <c r="T506" i="16"/>
  <c r="W506" i="16" s="1"/>
  <c r="Z506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52" i="16"/>
  <c r="T352" i="16"/>
  <c r="W352" i="16" s="1"/>
  <c r="Z352" i="16" s="1"/>
  <c r="S268" i="16"/>
  <c r="T268" i="16"/>
  <c r="W268" i="16" s="1"/>
  <c r="Z268" i="16" s="1"/>
  <c r="S33" i="16"/>
  <c r="T33" i="16"/>
  <c r="S562" i="16"/>
  <c r="T562" i="16"/>
  <c r="W562" i="16" s="1"/>
  <c r="Z562" i="16" s="1"/>
  <c r="S569" i="16"/>
  <c r="T569" i="16"/>
  <c r="W569" i="16" s="1"/>
  <c r="Z569" i="16" s="1"/>
  <c r="S75" i="16"/>
  <c r="T75" i="16"/>
  <c r="W75" i="16" s="1"/>
  <c r="Z75" i="16" s="1"/>
  <c r="S568" i="16"/>
  <c r="T568" i="16"/>
  <c r="W568" i="16" s="1"/>
  <c r="Z568" i="16" s="1"/>
  <c r="S423" i="16"/>
  <c r="T423" i="16"/>
  <c r="W423" i="16" s="1"/>
  <c r="Z423" i="16" s="1"/>
  <c r="S266" i="16"/>
  <c r="T266" i="16"/>
  <c r="W266" i="16" s="1"/>
  <c r="Z266" i="16" s="1"/>
  <c r="S324" i="16"/>
  <c r="T324" i="16"/>
  <c r="S515" i="16"/>
  <c r="T515" i="16"/>
  <c r="W515" i="16" s="1"/>
  <c r="Z515" i="16" s="1"/>
  <c r="S564" i="16"/>
  <c r="T564" i="16"/>
  <c r="W564" i="16" s="1"/>
  <c r="Z564" i="16" s="1"/>
  <c r="S521" i="16"/>
  <c r="T521" i="16"/>
  <c r="W521" i="16" s="1"/>
  <c r="Z521" i="16" s="1"/>
  <c r="S125" i="16"/>
  <c r="T125" i="16"/>
  <c r="W125" i="16" s="1"/>
  <c r="Z125" i="16" s="1"/>
  <c r="S590" i="16"/>
  <c r="T590" i="16"/>
  <c r="W590" i="16" s="1"/>
  <c r="Z590" i="16" s="1"/>
  <c r="S140" i="16"/>
  <c r="T140" i="16"/>
  <c r="S7" i="16"/>
  <c r="T7" i="16"/>
  <c r="W7" i="16" s="1"/>
  <c r="Z7" i="16" s="1"/>
  <c r="S111" i="16"/>
  <c r="T111" i="16"/>
  <c r="W111" i="16" s="1"/>
  <c r="Z111" i="16" s="1"/>
  <c r="S355" i="16"/>
  <c r="T355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40" i="16"/>
  <c r="T540" i="16"/>
  <c r="W540" i="16" s="1"/>
  <c r="Z540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33" i="16"/>
  <c r="T533" i="16"/>
  <c r="W533" i="16" s="1"/>
  <c r="Z533" i="16" s="1"/>
  <c r="S46" i="16"/>
  <c r="T46" i="16"/>
  <c r="S580" i="16"/>
  <c r="T580" i="16"/>
  <c r="S262" i="16"/>
  <c r="T262" i="16"/>
  <c r="W262" i="16" s="1"/>
  <c r="Z262" i="16" s="1"/>
  <c r="S558" i="16"/>
  <c r="T558" i="16"/>
  <c r="W558" i="16" s="1"/>
  <c r="Z558" i="16" s="1"/>
  <c r="S374" i="16"/>
  <c r="T374" i="16"/>
  <c r="W374" i="16" s="1"/>
  <c r="Z374" i="16" s="1"/>
  <c r="S433" i="16"/>
  <c r="T433" i="16"/>
  <c r="W433" i="16" s="1"/>
  <c r="Z433" i="16" s="1"/>
  <c r="S342" i="16"/>
  <c r="T342" i="16"/>
  <c r="W342" i="16" s="1"/>
  <c r="Z34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59" i="16"/>
  <c r="T359" i="16"/>
  <c r="W359" i="16" s="1"/>
  <c r="Z359" i="16" s="1"/>
  <c r="S531" i="16"/>
  <c r="T531" i="16"/>
  <c r="W531" i="16" s="1"/>
  <c r="Z531" i="16" s="1"/>
  <c r="S434" i="16"/>
  <c r="T434" i="16"/>
  <c r="W434" i="16" s="1"/>
  <c r="Z434" i="16" s="1"/>
  <c r="S428" i="16"/>
  <c r="T428" i="16"/>
  <c r="W428" i="16" s="1"/>
  <c r="Z428" i="16" s="1"/>
  <c r="S353" i="16"/>
  <c r="T353" i="16"/>
  <c r="S508" i="16"/>
  <c r="T508" i="16"/>
  <c r="W508" i="16" s="1"/>
  <c r="Z508" i="16" s="1"/>
  <c r="S407" i="16"/>
  <c r="T407" i="16"/>
  <c r="W407" i="16" s="1"/>
  <c r="Z407" i="16" s="1"/>
  <c r="S463" i="16"/>
  <c r="T463" i="16"/>
  <c r="W463" i="16" s="1"/>
  <c r="Z463" i="16" s="1"/>
  <c r="S547" i="16"/>
  <c r="T547" i="16"/>
  <c r="W547" i="16" s="1"/>
  <c r="Z547" i="16" s="1"/>
  <c r="S226" i="16"/>
  <c r="T226" i="16"/>
  <c r="W226" i="16" s="1"/>
  <c r="Z226" i="16" s="1"/>
  <c r="S425" i="16"/>
  <c r="T425" i="16"/>
  <c r="W425" i="16" s="1"/>
  <c r="Z425" i="16" s="1"/>
  <c r="S586" i="16"/>
  <c r="T586" i="16"/>
  <c r="W586" i="16" s="1"/>
  <c r="Z586" i="16" s="1"/>
  <c r="S336" i="16"/>
  <c r="T336" i="16"/>
  <c r="W336" i="16" s="1"/>
  <c r="Z336" i="16" s="1"/>
  <c r="S522" i="16"/>
  <c r="T522" i="16"/>
  <c r="W522" i="16" s="1"/>
  <c r="Z522" i="16" s="1"/>
  <c r="S441" i="16"/>
  <c r="T441" i="16"/>
  <c r="W441" i="16" s="1"/>
  <c r="Z441" i="16" s="1"/>
  <c r="S251" i="16"/>
  <c r="T251" i="16"/>
  <c r="W251" i="16" s="1"/>
  <c r="Z251" i="16" s="1"/>
  <c r="S32" i="16"/>
  <c r="T32" i="16"/>
  <c r="W32" i="16" s="1"/>
  <c r="Z32" i="16" s="1"/>
  <c r="S304" i="16"/>
  <c r="T304" i="16"/>
  <c r="S285" i="16"/>
  <c r="T285" i="16"/>
  <c r="W285" i="16" s="1"/>
  <c r="Z285" i="16" s="1"/>
  <c r="S164" i="16"/>
  <c r="T164" i="16"/>
  <c r="W164" i="16" s="1"/>
  <c r="Z164" i="16" s="1"/>
  <c r="S45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Bardez</author>
  </authors>
  <commentList>
    <comment ref="BD329" authorId="0" shapeId="0" xr:uid="{B55EE782-8C6A-4F07-A025-38DE6FFD4739}">
      <text>
        <r>
          <rPr>
            <b/>
            <sz val="9"/>
            <color indexed="81"/>
            <rFont val="Tahoma"/>
            <family val="2"/>
          </rPr>
          <t>Bardez:</t>
        </r>
        <r>
          <rPr>
            <sz val="9"/>
            <color indexed="81"/>
            <rFont val="Tahoma"/>
            <family val="2"/>
          </rPr>
          <t xml:space="preserve">
Make 5050, 5051, 5090, 5091 contiguous</t>
        </r>
      </text>
    </comment>
  </commentList>
</comments>
</file>

<file path=xl/sharedStrings.xml><?xml version="1.0" encoding="utf-8"?>
<sst xmlns="http://schemas.openxmlformats.org/spreadsheetml/2006/main" count="8627" uniqueCount="2106">
  <si>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</si>
  <si>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</si>
  <si>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</si>
  <si>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</si>
  <si>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</si>
  <si>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</si>
  <si>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</si>
  <si>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</si>
  <si>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</si>
  <si>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</si>
  <si>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</si>
  <si>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</si>
  <si>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</si>
  <si>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</si>
  <si>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</si>
  <si>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</si>
  <si>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</si>
  <si>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</si>
  <si>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</si>
  <si>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</si>
  <si>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</si>
  <si>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</si>
  <si>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</si>
  <si>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</si>
  <si>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</si>
  <si>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</si>
  <si>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</si>
  <si>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</si>
  <si>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</si>
  <si>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</si>
  <si>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</si>
  <si>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</si>
  <si>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</si>
  <si>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</si>
  <si>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</si>
  <si>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</si>
  <si>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</si>
  <si>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</si>
  <si>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</si>
  <si>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</si>
  <si>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</si>
  <si>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</si>
  <si>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</si>
  <si>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</si>
  <si>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</si>
  <si>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</si>
  <si>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</si>
  <si>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</si>
  <si>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</si>
  <si>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</si>
  <si>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</si>
  <si>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</si>
  <si>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</si>
  <si>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</si>
  <si>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</si>
  <si>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</si>
  <si>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</si>
  <si>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</si>
  <si>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</si>
  <si>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</si>
  <si>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</si>
  <si>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</si>
  <si>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</si>
  <si>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</si>
  <si>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</si>
  <si>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</si>
  <si>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</si>
  <si>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</si>
  <si>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</si>
  <si>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</si>
  <si>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</si>
  <si>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</si>
  <si>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</si>
  <si>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</si>
  <si>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</si>
  <si>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</si>
  <si>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</si>
  <si>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</si>
  <si>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</si>
  <si>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</si>
  <si>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</si>
  <si>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</si>
  <si>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</si>
  <si>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</si>
  <si>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</si>
  <si>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</si>
  <si>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</si>
  <si>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</si>
  <si>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</si>
  <si>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</si>
  <si>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</si>
  <si>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</si>
  <si>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</si>
  <si>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</si>
  <si>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</si>
  <si>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</si>
  <si>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</si>
  <si>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</si>
  <si>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</si>
  <si>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</si>
  <si>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</si>
  <si>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</si>
  <si>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</si>
  <si>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</si>
  <si>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</si>
  <si>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</si>
  <si>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</si>
  <si>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</si>
  <si>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</si>
  <si>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</si>
  <si>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</si>
  <si>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</si>
  <si>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</si>
  <si>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</si>
  <si>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</si>
  <si>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</si>
  <si>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</si>
  <si>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</si>
  <si>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</si>
  <si>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</si>
  <si>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</si>
  <si>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</si>
  <si>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</si>
  <si>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</si>
  <si>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</si>
  <si>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</si>
  <si>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</si>
  <si>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</si>
  <si>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</si>
  <si>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</si>
  <si>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</si>
  <si>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</si>
  <si>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</si>
  <si>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</si>
  <si>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</si>
  <si>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</si>
  <si>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</si>
  <si>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</si>
  <si>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</si>
  <si>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</si>
  <si>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</si>
  <si>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</si>
  <si>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</si>
  <si>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</si>
  <si>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</si>
  <si>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</si>
  <si>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</si>
  <si>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</si>
  <si>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</si>
  <si>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</si>
  <si>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</si>
  <si>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</si>
  <si>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</si>
  <si>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</si>
  <si>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</si>
  <si>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</si>
  <si>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</si>
  <si>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</si>
  <si>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</si>
  <si>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</si>
  <si>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</si>
  <si>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</si>
  <si>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</si>
  <si>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</si>
  <si>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</si>
  <si>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</si>
  <si>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</si>
  <si>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</si>
  <si>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</si>
  <si>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</si>
  <si>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</si>
  <si>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</si>
  <si>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</si>
  <si>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</si>
  <si>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</si>
  <si>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</si>
  <si>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</si>
  <si>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</si>
  <si>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</si>
  <si>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</si>
  <si>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</si>
  <si>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</si>
  <si>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</si>
  <si>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</si>
  <si>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</si>
  <si>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</si>
  <si>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</si>
  <si>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</si>
  <si>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</si>
  <si>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</si>
  <si>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</si>
  <si>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</si>
  <si>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</si>
  <si>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</si>
  <si>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</si>
  <si>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</si>
  <si>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</si>
  <si>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</si>
  <si>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</si>
  <si>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</si>
  <si>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</si>
  <si>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</si>
  <si>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</si>
  <si>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</si>
  <si>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</si>
  <si>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</si>
  <si>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</si>
  <si>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</si>
  <si>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</si>
  <si>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</si>
  <si>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</si>
  <si>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</si>
  <si>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</si>
  <si>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</si>
  <si>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</si>
  <si>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</si>
  <si>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</si>
  <si>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</si>
  <si>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</si>
  <si>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</si>
  <si>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</si>
  <si>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</si>
  <si>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</si>
  <si>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</si>
  <si>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</si>
  <si>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</si>
  <si>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</si>
  <si>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</si>
  <si>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</si>
  <si>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</si>
  <si>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</si>
  <si>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</si>
  <si>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</si>
  <si>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</si>
  <si>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</si>
  <si>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</si>
  <si>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</si>
  <si>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</si>
  <si>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</si>
  <si>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</si>
  <si>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</si>
  <si>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</si>
  <si>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</si>
  <si>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</si>
  <si>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</si>
  <si>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</si>
  <si>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</si>
  <si>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</si>
  <si>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</si>
  <si>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</si>
  <si>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</si>
  <si>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</si>
  <si>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</si>
  <si>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</si>
  <si>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</si>
  <si>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</si>
  <si>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</si>
  <si>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</si>
  <si>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</si>
  <si>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</si>
  <si>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</si>
  <si>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</si>
  <si>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</si>
  <si>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</si>
  <si>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</si>
  <si>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</si>
  <si>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</si>
  <si>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</si>
  <si>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</si>
  <si>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</si>
  <si>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</si>
  <si>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</si>
  <si>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</si>
  <si>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</si>
  <si>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</si>
  <si>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</si>
  <si>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</si>
  <si>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</si>
  <si>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</si>
  <si>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</si>
  <si>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</si>
  <si>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</si>
  <si>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</si>
  <si>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</si>
  <si>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</si>
  <si>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</si>
  <si>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</si>
  <si>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</si>
  <si>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</si>
  <si>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</si>
  <si>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</si>
  <si>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</si>
  <si>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</si>
  <si>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</si>
  <si>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</si>
  <si>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</si>
  <si>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</si>
  <si>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</si>
  <si>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</si>
  <si>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</si>
  <si>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</si>
  <si>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</si>
  <si>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</si>
  <si>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</si>
  <si>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</si>
  <si>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</si>
  <si>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</si>
  <si>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</si>
  <si>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</si>
  <si>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</si>
  <si>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</si>
  <si>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</si>
  <si>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</si>
  <si>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</si>
  <si>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</si>
  <si>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</si>
  <si>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</si>
  <si>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</si>
  <si>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</si>
  <si>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</si>
  <si>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</si>
  <si>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</si>
  <si>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</si>
  <si>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</si>
  <si>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</si>
  <si>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</si>
  <si>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</si>
  <si>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</si>
  <si>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</si>
  <si>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</si>
  <si>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</si>
  <si>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</si>
  <si>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</si>
  <si>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</si>
  <si>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</si>
  <si>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</si>
  <si>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</si>
  <si>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</si>
  <si>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</si>
  <si>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</si>
  <si>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</si>
  <si>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</si>
  <si>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</si>
  <si>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</si>
  <si>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</si>
  <si>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</si>
  <si>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</si>
  <si>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</si>
  <si>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</si>
  <si>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</si>
  <si>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</si>
  <si>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</si>
  <si>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</si>
  <si>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</si>
  <si>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</si>
  <si>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</si>
  <si>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</si>
  <si>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</si>
  <si>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</si>
  <si>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</si>
  <si>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</si>
  <si>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</si>
  <si>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</si>
  <si>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</si>
  <si>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</si>
  <si>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</si>
  <si>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</si>
  <si>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</si>
  <si>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</si>
  <si>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</si>
  <si>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</si>
  <si>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</si>
  <si>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</si>
  <si>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</si>
  <si>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</si>
  <si>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</si>
  <si>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</si>
  <si>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</si>
  <si>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</si>
  <si>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</si>
  <si>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</si>
  <si>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</si>
  <si>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</si>
  <si>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</si>
  <si>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</si>
  <si>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</si>
  <si>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</si>
  <si>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</si>
  <si>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</si>
  <si>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</si>
  <si>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</si>
  <si>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</si>
  <si>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</si>
  <si>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</si>
  <si>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</si>
  <si>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</si>
  <si>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</si>
  <si>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</si>
  <si>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</si>
  <si>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</si>
  <si>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</si>
  <si>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</si>
  <si>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</si>
  <si>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</si>
  <si>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</si>
  <si>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</si>
  <si>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</si>
  <si>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</si>
  <si>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</si>
  <si>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</si>
  <si>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</si>
  <si>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</si>
  <si>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</si>
  <si>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</si>
  <si>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</si>
  <si>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</si>
  <si>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</si>
  <si>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</si>
  <si>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</si>
  <si>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</si>
  <si>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</si>
  <si>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</si>
  <si>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</si>
  <si>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</si>
  <si>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</si>
  <si>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</si>
  <si>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</si>
  <si>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</si>
  <si>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</si>
  <si>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</si>
  <si>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</si>
  <si>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</si>
  <si>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</si>
  <si>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</si>
  <si>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</si>
  <si>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</si>
  <si>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</si>
  <si>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</si>
  <si>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</si>
  <si>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</si>
  <si>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</si>
  <si>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</si>
  <si>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</si>
  <si>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</si>
  <si>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</si>
  <si>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</si>
  <si>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</si>
  <si>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</si>
  <si>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</si>
  <si>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</si>
  <si>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</si>
  <si>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</si>
  <si>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</si>
  <si>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</si>
  <si>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</si>
  <si>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</si>
  <si>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</si>
  <si>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</si>
  <si>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</si>
  <si>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</si>
  <si>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</si>
  <si>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</si>
  <si>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</si>
  <si>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</si>
  <si>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</si>
  <si>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</si>
  <si>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</si>
  <si>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</si>
  <si>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</si>
  <si>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</si>
  <si>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</si>
  <si>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</si>
  <si>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</si>
  <si>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</si>
  <si>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</si>
  <si>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</si>
  <si>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</si>
  <si>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</si>
  <si>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</si>
  <si>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</si>
  <si>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</si>
  <si>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</si>
  <si>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</si>
  <si>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</si>
  <si>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</si>
  <si>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</si>
  <si>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</si>
  <si>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</si>
  <si>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</si>
  <si>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</si>
  <si>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</si>
  <si>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</si>
  <si>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</si>
  <si>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</si>
  <si>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</si>
  <si>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</si>
  <si>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</si>
  <si>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</si>
  <si>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</si>
  <si>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</si>
  <si>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</si>
  <si>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</si>
  <si>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</si>
  <si>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</si>
  <si>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</si>
  <si>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</si>
  <si>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</si>
  <si>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</si>
  <si>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</si>
  <si>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</si>
  <si>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</si>
  <si>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</si>
  <si>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</si>
  <si>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</si>
  <si>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</si>
  <si>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</si>
  <si>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</si>
  <si>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</si>
  <si>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</si>
  <si>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</si>
  <si>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</si>
  <si>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</si>
  <si>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</si>
  <si>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</si>
  <si>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</si>
  <si>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</si>
  <si>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</si>
  <si>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</si>
  <si>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</si>
  <si>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</si>
  <si>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</si>
  <si>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</si>
  <si>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</si>
  <si>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</si>
  <si>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</si>
  <si>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</si>
  <si>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</si>
  <si>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</si>
  <si>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</si>
  <si>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</si>
  <si>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</si>
  <si>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</si>
  <si>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</si>
  <si>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</si>
  <si>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</si>
  <si>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</si>
  <si>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</si>
  <si>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</si>
  <si>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</si>
  <si>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</si>
  <si>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</si>
  <si>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</si>
  <si>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</si>
  <si>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</si>
  <si>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</si>
  <si>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</si>
  <si>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</si>
  <si>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</si>
  <si>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</si>
  <si>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</si>
  <si>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</si>
  <si>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</si>
  <si>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</si>
  <si>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</si>
  <si>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</si>
  <si>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</si>
  <si>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</si>
  <si>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</si>
  <si>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</si>
  <si>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</si>
  <si>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</si>
  <si>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</si>
  <si>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</si>
  <si>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</si>
  <si>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</si>
  <si>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</si>
  <si>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</si>
  <si>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</si>
  <si>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</si>
  <si>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</si>
  <si>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</si>
  <si>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</si>
  <si>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</si>
  <si>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</si>
  <si>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</si>
  <si>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</si>
  <si>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</si>
  <si>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</si>
  <si>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</si>
  <si>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</si>
  <si>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</si>
  <si>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</si>
  <si>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</si>
  <si>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</si>
  <si>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</si>
  <si>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</si>
  <si>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</si>
  <si>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</si>
  <si>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</si>
  <si>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</si>
  <si>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</si>
  <si>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</si>
  <si>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</si>
  <si>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</si>
  <si>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</si>
  <si>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</si>
  <si>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</si>
  <si>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</si>
  <si>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</si>
  <si>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</si>
  <si>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</si>
  <si>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</si>
  <si>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</si>
  <si>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</si>
  <si>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</si>
  <si>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</si>
  <si>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</si>
  <si>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</si>
  <si>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</si>
  <si>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</si>
  <si>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</si>
  <si>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</si>
  <si>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</si>
  <si>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</si>
  <si>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</si>
  <si>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</si>
  <si>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</si>
  <si>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</si>
  <si>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</si>
  <si>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</si>
  <si>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</si>
  <si>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</si>
  <si>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</si>
  <si>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</si>
  <si>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</si>
  <si>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</si>
  <si>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</si>
  <si>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</si>
  <si>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</si>
  <si>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</si>
  <si>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</si>
  <si>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</si>
  <si>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</si>
  <si>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</si>
  <si>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</si>
  <si>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</si>
  <si>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</si>
  <si>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</si>
  <si>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</si>
  <si>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</si>
  <si>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</si>
  <si>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</si>
  <si>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</si>
  <si>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</si>
  <si>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</si>
  <si>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</si>
  <si>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</si>
  <si>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</si>
  <si>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</si>
  <si>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</si>
  <si>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</si>
  <si>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</si>
  <si>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</si>
  <si>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</si>
  <si>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</si>
  <si>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</si>
  <si>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</si>
  <si>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</si>
  <si>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</si>
  <si>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</si>
  <si>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</si>
  <si>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</si>
  <si>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</si>
  <si>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</si>
  <si>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</si>
  <si>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</si>
  <si>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</si>
  <si>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</si>
  <si>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</si>
  <si>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</si>
  <si>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</si>
  <si>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</si>
  <si>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</si>
  <si>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</si>
  <si>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</si>
  <si>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</si>
  <si>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</si>
  <si>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</si>
  <si>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</si>
  <si>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</si>
  <si>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</si>
  <si>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</si>
  <si>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</si>
  <si>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</si>
  <si>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</si>
  <si>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</si>
  <si>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</si>
  <si>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</si>
  <si>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</si>
  <si>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</si>
  <si>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</si>
  <si>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</si>
  <si>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</si>
  <si>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</si>
  <si>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</si>
  <si>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</si>
  <si>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</si>
  <si>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</si>
  <si>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</si>
  <si>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</si>
  <si>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</si>
  <si>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</si>
  <si>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</si>
  <si>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</si>
  <si>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</si>
  <si>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</si>
  <si>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</si>
  <si>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</si>
  <si>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</si>
  <si>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</si>
  <si>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</si>
  <si>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</si>
  <si>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</si>
  <si>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</si>
  <si>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</si>
  <si>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</si>
  <si>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</si>
  <si>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</si>
  <si>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</si>
  <si>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</si>
  <si>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</si>
  <si>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</si>
  <si>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</si>
  <si>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</si>
  <si>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</si>
  <si>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</si>
  <si>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</si>
  <si>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</si>
  <si>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</si>
  <si>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</si>
  <si>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</si>
  <si>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</si>
  <si>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</si>
  <si>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</si>
  <si>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</si>
  <si>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</si>
  <si>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</si>
  <si>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</si>
  <si>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</si>
  <si>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</si>
  <si>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</si>
  <si>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</si>
  <si>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</si>
  <si>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</si>
  <si>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</si>
  <si>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</si>
  <si>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</si>
  <si>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</si>
  <si>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</si>
  <si>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</si>
  <si>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</si>
  <si>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</si>
  <si>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</si>
  <si>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</si>
  <si>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</si>
  <si>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</si>
  <si>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</si>
  <si>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</si>
  <si>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</si>
  <si>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</si>
  <si>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</si>
  <si>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</si>
  <si>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</si>
  <si>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</si>
  <si>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</si>
  <si>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</si>
  <si>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</si>
  <si>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</si>
  <si>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</si>
  <si>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</si>
  <si>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</si>
  <si>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</si>
  <si>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</si>
  <si>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</si>
  <si>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</si>
  <si>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</si>
  <si>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</si>
  <si>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</si>
  <si>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</si>
  <si>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</si>
  <si>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</si>
  <si>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</si>
  <si>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</si>
  <si>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</si>
  <si>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</si>
  <si>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</si>
  <si>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</si>
  <si>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</si>
  <si>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</si>
  <si>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</si>
  <si>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</si>
  <si>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</si>
  <si>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</si>
  <si>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</si>
  <si>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</si>
  <si>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</si>
  <si>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</si>
  <si>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</si>
  <si>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</si>
  <si>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</si>
  <si>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</si>
  <si>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</si>
  <si>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</si>
  <si>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</si>
  <si>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</si>
  <si>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</si>
  <si>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</si>
  <si>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</si>
  <si>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</si>
  <si>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</si>
  <si>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</si>
  <si>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</si>
  <si>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</si>
  <si>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</si>
  <si>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</si>
  <si>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</si>
  <si>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</si>
  <si>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</si>
  <si>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</si>
  <si>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</si>
  <si>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</si>
  <si>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</si>
  <si>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</si>
  <si>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</si>
  <si>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</si>
  <si>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</si>
  <si>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</si>
  <si>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</si>
  <si>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</si>
  <si>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</si>
  <si>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</si>
  <si>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</si>
  <si>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</si>
  <si>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</si>
  <si>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</si>
  <si>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</si>
  <si>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</si>
  <si>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</si>
  <si>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</si>
  <si>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</si>
  <si>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</si>
  <si>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</si>
  <si>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</si>
  <si>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</si>
  <si>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</si>
  <si>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</si>
  <si>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</si>
  <si>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</si>
  <si>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</si>
  <si>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</si>
  <si>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</si>
  <si>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</si>
  <si>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</si>
  <si>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</si>
  <si>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</si>
  <si>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</si>
  <si>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</si>
  <si>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</si>
  <si>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</si>
  <si>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</si>
  <si>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</si>
  <si>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</si>
  <si>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</si>
  <si>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</si>
  <si>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</si>
  <si>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</si>
  <si>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</si>
  <si>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</si>
  <si>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</si>
  <si>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</si>
  <si>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</si>
  <si>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</si>
  <si>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</si>
  <si>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</si>
  <si>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</si>
  <si>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</si>
  <si>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</si>
  <si>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</si>
  <si>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</si>
  <si>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</si>
  <si>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</si>
  <si>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</si>
  <si>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</si>
  <si>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</si>
  <si>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</si>
  <si>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</si>
  <si>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</si>
  <si>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</si>
  <si>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</si>
  <si>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</si>
  <si>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</si>
  <si>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</si>
  <si>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</si>
  <si>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</si>
  <si>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</si>
  <si>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</si>
  <si>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</si>
  <si>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</si>
  <si>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</si>
  <si>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</si>
  <si>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</si>
  <si>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</si>
  <si>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</si>
  <si>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</si>
  <si>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</si>
  <si>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</si>
  <si>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</si>
  <si>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</si>
  <si>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</si>
  <si>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</si>
  <si>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</si>
  <si>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</si>
  <si>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</si>
  <si>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</si>
  <si>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</si>
  <si>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</si>
  <si>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</si>
  <si>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</si>
  <si>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</si>
  <si>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</si>
  <si>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</si>
  <si>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</si>
  <si>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</si>
  <si>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</si>
  <si>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</si>
  <si>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</si>
  <si>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</si>
  <si>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</si>
  <si>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</si>
  <si>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</si>
  <si>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</si>
  <si>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</si>
  <si>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</si>
  <si>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</si>
  <si>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</si>
  <si>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</si>
  <si>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</si>
  <si>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</si>
  <si>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</si>
  <si>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</si>
  <si>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</si>
  <si>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</si>
  <si>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</si>
  <si>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</si>
  <si>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</si>
  <si>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</si>
  <si>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</si>
  <si>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</si>
  <si>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</si>
  <si>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</si>
  <si>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</si>
  <si>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</si>
  <si>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</si>
  <si>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</si>
  <si>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</si>
  <si>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</si>
  <si>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</si>
  <si>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</si>
  <si>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</si>
  <si>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</si>
  <si>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</si>
  <si>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</si>
  <si>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</si>
  <si>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</si>
  <si>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</si>
  <si>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</si>
  <si>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</si>
  <si>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</si>
  <si>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</si>
  <si>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</si>
  <si>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</si>
  <si>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</si>
  <si>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</si>
  <si>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</si>
  <si>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</si>
  <si>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</si>
  <si>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</si>
  <si>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</si>
  <si>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</si>
  <si>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</si>
  <si>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</si>
  <si>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</si>
  <si>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</si>
  <si>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</si>
  <si>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</si>
  <si>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</si>
  <si>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</si>
  <si>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</si>
  <si>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</si>
  <si>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</si>
  <si>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</si>
  <si>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</si>
  <si>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</si>
  <si>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</si>
  <si>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</si>
  <si>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</si>
  <si>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</si>
  <si>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</si>
  <si>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</si>
  <si>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</si>
  <si>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</si>
  <si>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</si>
  <si>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</si>
  <si>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</si>
  <si>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</si>
  <si>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</si>
  <si>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</si>
  <si>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</si>
  <si>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</si>
  <si>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</si>
  <si>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</si>
  <si>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</si>
  <si>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</si>
  <si>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</si>
  <si>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</si>
  <si>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</si>
  <si>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</si>
  <si>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</si>
  <si>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</si>
  <si>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</si>
  <si>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</si>
  <si>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</si>
  <si>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</si>
  <si>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</si>
  <si>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</si>
  <si>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</si>
  <si>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</si>
  <si>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</si>
  <si>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</si>
  <si>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</si>
  <si>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</si>
  <si>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</si>
  <si>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</si>
  <si>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</si>
  <si>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</si>
  <si>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</si>
  <si>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</si>
  <si>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</si>
  <si>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</si>
  <si>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</si>
  <si>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</si>
  <si>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</si>
  <si>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</si>
  <si>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</si>
  <si>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</si>
  <si>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</si>
  <si>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</si>
  <si>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</si>
  <si>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</si>
  <si>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</si>
  <si>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</si>
  <si>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</si>
  <si>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</si>
  <si>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</si>
  <si>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</si>
  <si>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</si>
  <si>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</si>
  <si>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</si>
  <si>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</si>
  <si>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</si>
  <si>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</si>
  <si>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</si>
  <si>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</si>
  <si>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</si>
  <si>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</si>
  <si>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</si>
  <si>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</si>
  <si>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</si>
  <si>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</si>
  <si>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</si>
  <si>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</si>
  <si>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</si>
  <si>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</si>
  <si>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</si>
  <si>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</si>
  <si>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</si>
  <si>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</si>
  <si>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</si>
  <si>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</si>
  <si>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</si>
  <si>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</si>
  <si>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</si>
  <si>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</si>
  <si>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</si>
  <si>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</si>
  <si>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</si>
  <si>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</si>
  <si>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</si>
  <si>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</si>
  <si>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</si>
  <si>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</si>
  <si>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</si>
  <si>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</si>
  <si>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</si>
  <si>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</si>
  <si>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</si>
  <si>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</si>
  <si>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</si>
  <si>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</si>
  <si>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</si>
  <si>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</si>
  <si>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</si>
  <si>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</si>
  <si>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</si>
  <si>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</si>
  <si>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</si>
  <si>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</si>
  <si>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</si>
  <si>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</si>
  <si>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</si>
  <si>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</si>
  <si>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</si>
  <si>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</si>
  <si>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</si>
  <si>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</si>
  <si>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</si>
  <si>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</si>
  <si>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</si>
  <si>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</si>
  <si>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</si>
  <si>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</si>
  <si>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</si>
  <si>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</si>
  <si>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</si>
  <si>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</si>
  <si>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</si>
  <si>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</si>
  <si>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</si>
  <si>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</si>
  <si>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</si>
  <si>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</si>
  <si>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</si>
  <si>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</si>
  <si>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</si>
  <si>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</si>
  <si>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</si>
  <si>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</si>
  <si>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</si>
  <si>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</si>
  <si>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</si>
  <si>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</si>
  <si>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</si>
  <si>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</si>
  <si>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</si>
  <si>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</si>
  <si>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</si>
  <si>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</si>
  <si>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</si>
  <si>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</si>
  <si>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</si>
  <si>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</si>
  <si>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</si>
  <si>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</si>
  <si>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</si>
  <si>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</si>
  <si>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</si>
  <si>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</si>
  <si>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</si>
  <si>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</si>
  <si>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</si>
  <si>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</si>
  <si>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</si>
  <si>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</si>
  <si>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</si>
  <si>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</si>
  <si>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</si>
  <si>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</si>
  <si>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</si>
  <si>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</si>
  <si>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</si>
  <si>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</si>
  <si>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</si>
  <si>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</si>
  <si>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</si>
  <si>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</si>
  <si>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</si>
  <si>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</si>
  <si>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</si>
  <si>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</si>
  <si>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</si>
  <si>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</si>
  <si>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</si>
  <si>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</si>
  <si>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</si>
  <si>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</si>
  <si>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</si>
  <si>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</si>
  <si>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</si>
  <si>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</si>
  <si>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</si>
  <si>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</si>
  <si>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</si>
  <si>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</si>
  <si>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</si>
  <si>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</si>
  <si>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</si>
  <si>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</si>
  <si>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</si>
  <si>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</si>
  <si>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</si>
  <si>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</si>
  <si>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</si>
  <si>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</si>
  <si>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</si>
  <si>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</si>
  <si>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</si>
  <si>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</si>
  <si>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</si>
  <si>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</si>
  <si>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</si>
  <si>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</si>
  <si>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</si>
  <si>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</si>
  <si>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</si>
  <si>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</si>
  <si>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</si>
  <si>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</si>
  <si>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</si>
  <si>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</si>
  <si>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</si>
  <si>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</si>
  <si>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</si>
  <si>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</si>
  <si>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</si>
  <si>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</si>
  <si>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</si>
  <si>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</si>
  <si>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</si>
  <si>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</si>
  <si>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</si>
  <si>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</si>
  <si>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</si>
  <si>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</si>
  <si>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</si>
  <si>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</si>
  <si>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</si>
  <si>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</si>
  <si>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</si>
  <si>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</si>
  <si>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</si>
  <si>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</si>
  <si>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</si>
  <si>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</si>
  <si>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</si>
  <si>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</si>
  <si>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</si>
  <si>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</si>
  <si>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</si>
  <si>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</si>
  <si>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</si>
  <si>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</si>
  <si>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</si>
  <si>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</si>
  <si>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</si>
  <si>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</si>
  <si>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</si>
  <si>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</si>
  <si>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</si>
  <si>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</si>
  <si>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</si>
  <si>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</si>
  <si>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</si>
  <si>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</si>
  <si>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</si>
  <si>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</si>
  <si>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</si>
  <si>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</si>
  <si>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</si>
  <si>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</si>
  <si>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</si>
  <si>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</si>
  <si>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</si>
  <si>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</si>
  <si>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</si>
  <si>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</si>
  <si>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</si>
  <si>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</si>
  <si>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</si>
  <si>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</si>
  <si>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</si>
  <si>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</si>
  <si>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</si>
  <si>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</si>
  <si>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</si>
  <si>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</si>
  <si>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</si>
  <si>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</si>
  <si>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</si>
  <si>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</si>
  <si>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</si>
  <si>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</si>
  <si>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</si>
  <si>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</si>
  <si>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</si>
  <si>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</si>
  <si>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</si>
  <si>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</si>
  <si>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</si>
  <si>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</si>
  <si>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</si>
  <si>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</si>
  <si>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</si>
  <si>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</si>
  <si>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</si>
  <si>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</si>
  <si>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</si>
  <si>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</si>
  <si>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</si>
  <si>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</si>
  <si>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</si>
  <si>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</si>
  <si>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</si>
  <si>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</si>
  <si>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</si>
  <si>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</si>
  <si>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</si>
  <si>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</si>
  <si>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</si>
  <si>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</si>
  <si>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</si>
  <si>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</si>
  <si>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</si>
  <si>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</si>
  <si>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</si>
  <si>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</si>
  <si>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</si>
  <si>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</si>
  <si>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</si>
  <si>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</si>
  <si>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</si>
  <si>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</si>
  <si>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</si>
  <si>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</si>
  <si>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</si>
  <si>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</si>
  <si>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</si>
  <si>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</si>
  <si>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</si>
  <si>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</si>
  <si>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</si>
  <si>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</si>
  <si>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</si>
  <si>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</si>
  <si>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</si>
  <si>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</si>
  <si>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</si>
  <si>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</si>
  <si>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</si>
  <si>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</si>
  <si>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</si>
  <si>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</si>
  <si>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</si>
  <si>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</si>
  <si>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</si>
  <si>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</si>
  <si>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</si>
  <si>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</si>
  <si>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</si>
  <si>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</si>
  <si>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</si>
  <si>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</si>
  <si>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</si>
  <si>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</si>
  <si>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</si>
  <si>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</si>
  <si>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</si>
  <si>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</si>
  <si>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</si>
  <si>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</si>
  <si>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</si>
  <si>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</si>
  <si>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</si>
  <si>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</si>
  <si>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</si>
  <si>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</si>
  <si>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</si>
  <si>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</si>
  <si>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</si>
  <si>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</si>
  <si>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</si>
  <si>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</si>
  <si>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</si>
  <si>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</si>
  <si>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</si>
  <si>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</si>
  <si>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</si>
  <si>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</si>
  <si>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</si>
  <si>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</si>
  <si>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</si>
  <si>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</si>
  <si>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</si>
  <si>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</si>
  <si>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</si>
  <si>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</si>
  <si>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</si>
  <si>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</si>
  <si>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</si>
  <si>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</si>
  <si>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</si>
  <si>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</si>
  <si>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</si>
  <si>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</si>
  <si>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</si>
  <si>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</si>
  <si>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</si>
  <si>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</si>
  <si>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</si>
  <si>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</si>
  <si>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</si>
  <si>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</si>
  <si>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</si>
  <si>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</si>
  <si>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</si>
  <si>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</si>
  <si>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</si>
  <si>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</si>
  <si>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</si>
  <si>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</si>
  <si>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</si>
  <si>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</si>
  <si>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</si>
  <si>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</si>
  <si>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</si>
  <si>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</si>
  <si>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</si>
  <si>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</si>
  <si>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</si>
  <si>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</si>
  <si>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</si>
  <si>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</si>
  <si>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</si>
  <si>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</si>
  <si>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</si>
  <si>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</si>
  <si>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</si>
  <si>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</si>
  <si>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</si>
  <si>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</si>
  <si>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</si>
  <si>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</si>
  <si>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</si>
  <si>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</si>
  <si>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</si>
  <si>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</si>
  <si>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</si>
  <si>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</si>
  <si>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</si>
  <si>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</si>
  <si>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</si>
  <si>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</si>
  <si>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</si>
  <si>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</si>
  <si>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</si>
  <si>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</si>
  <si>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</si>
  <si>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</si>
  <si>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</si>
  <si>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</si>
  <si>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</si>
  <si>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</si>
  <si>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</si>
  <si>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</si>
  <si>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</si>
  <si>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</si>
  <si>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</si>
  <si>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</si>
  <si>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</si>
  <si>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</si>
  <si>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</si>
  <si>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</si>
  <si>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</si>
  <si>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</si>
  <si>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</si>
  <si>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</si>
  <si>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</si>
  <si>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</si>
  <si>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</si>
  <si>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</si>
  <si>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</si>
  <si>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</si>
  <si>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</si>
  <si>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</si>
  <si>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</si>
  <si>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</si>
  <si>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</si>
  <si>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</si>
  <si>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</si>
  <si>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</si>
  <si>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</si>
  <si>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</si>
  <si>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</si>
  <si>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</si>
  <si>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</si>
  <si>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</si>
  <si>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</si>
  <si>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</si>
  <si>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</si>
  <si>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</si>
  <si>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</si>
  <si>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</si>
  <si>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</si>
  <si>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</si>
  <si>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</si>
  <si>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</si>
  <si>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</si>
  <si>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</si>
  <si>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</si>
  <si>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</si>
  <si>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</si>
  <si>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</si>
  <si>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</si>
  <si>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</si>
  <si>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</si>
  <si>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</si>
  <si>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</si>
  <si>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</si>
  <si>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</si>
  <si>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</si>
  <si>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</si>
  <si>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</si>
  <si>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</si>
  <si>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</si>
  <si>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</si>
  <si>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</si>
  <si>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</si>
  <si>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</si>
  <si>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</si>
  <si>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</si>
  <si>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</si>
  <si>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</si>
  <si>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</si>
  <si>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</si>
  <si>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</si>
  <si>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</si>
  <si>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</si>
  <si>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</si>
  <si>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</si>
  <si>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</si>
  <si>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</si>
  <si>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</si>
  <si>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</si>
  <si>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</si>
  <si>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</si>
  <si>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</si>
  <si>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</si>
  <si>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</si>
  <si>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</si>
  <si>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</si>
  <si>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</si>
  <si>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</si>
  <si>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</si>
  <si>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</si>
  <si>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</si>
  <si>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</si>
  <si>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</si>
  <si>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</si>
  <si>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</si>
  <si>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</si>
  <si>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</si>
  <si>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</si>
  <si>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</si>
  <si>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</si>
  <si>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</si>
  <si>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</si>
  <si>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</si>
  <si>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</si>
  <si>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</si>
  <si>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</si>
  <si>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</si>
  <si>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</si>
  <si>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</si>
  <si>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</si>
  <si>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</si>
  <si>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</si>
  <si>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</si>
  <si>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</si>
  <si>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</si>
  <si>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</si>
  <si>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</si>
  <si>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</si>
  <si>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</si>
  <si>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</si>
  <si>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</si>
  <si>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</si>
  <si>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</si>
  <si>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</si>
  <si>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</si>
  <si>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</si>
  <si>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</si>
  <si>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</si>
  <si>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</si>
  <si>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</si>
  <si>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</si>
  <si>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</si>
  <si>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</si>
  <si>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</si>
  <si>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</si>
  <si>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</si>
  <si>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</si>
  <si>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</si>
  <si>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</si>
  <si>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</si>
  <si>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</si>
  <si>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</si>
  <si>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</si>
  <si>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</si>
  <si>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</si>
  <si>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</si>
  <si>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</si>
  <si>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</si>
  <si>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</si>
  <si>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</si>
  <si>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</si>
  <si>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</si>
  <si>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</si>
  <si>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</si>
  <si>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</si>
  <si>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</si>
  <si>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</si>
  <si>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</si>
  <si>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</si>
  <si>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</si>
  <si>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</si>
  <si>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</si>
  <si>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</si>
  <si>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</si>
  <si>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</si>
  <si>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</si>
  <si>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</si>
  <si>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</si>
  <si>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</si>
  <si>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</si>
  <si>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</si>
  <si>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</si>
  <si>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</si>
  <si>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</si>
  <si>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</si>
  <si>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</si>
  <si>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</si>
  <si>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</si>
  <si>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</si>
  <si>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</si>
  <si>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</si>
  <si>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</si>
  <si>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</si>
  <si>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</si>
  <si>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</si>
  <si>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</si>
  <si>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</si>
  <si>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</si>
  <si>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</si>
  <si>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</si>
  <si>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</si>
  <si>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</si>
  <si>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</si>
  <si>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</si>
  <si>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</si>
  <si>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</si>
  <si>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</si>
  <si>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</si>
  <si>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</si>
  <si>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</si>
  <si>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</si>
  <si>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</si>
  <si>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</si>
  <si>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</si>
  <si>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</si>
  <si>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</si>
  <si>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</si>
  <si>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</si>
  <si>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</si>
  <si>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</si>
  <si>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</si>
  <si>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</si>
  <si>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</si>
  <si>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</si>
  <si>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</si>
  <si>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</si>
  <si>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</si>
  <si>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</si>
  <si>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</si>
  <si>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</si>
  <si>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</si>
  <si>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</si>
  <si>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</si>
  <si>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</si>
  <si>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</si>
  <si>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</si>
  <si>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</si>
  <si>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</si>
  <si>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</si>
  <si>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</si>
  <si>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</si>
  <si>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</si>
  <si>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</si>
  <si>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</si>
  <si>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</si>
  <si>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</si>
  <si>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</si>
  <si>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</si>
  <si>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</si>
  <si>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</si>
  <si>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</si>
  <si>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</si>
  <si>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</si>
  <si>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</si>
  <si>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</si>
  <si>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</si>
  <si>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</si>
  <si>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</si>
  <si>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</si>
  <si>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</si>
  <si>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</si>
  <si>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</si>
  <si>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</si>
  <si>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</si>
  <si>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</si>
  <si>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</si>
  <si>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</si>
  <si>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</si>
  <si>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</si>
  <si>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</si>
  <si>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</si>
  <si>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</si>
  <si>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</si>
  <si>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</si>
  <si>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</si>
  <si>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</si>
  <si>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</si>
  <si>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</si>
  <si>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</si>
  <si>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</si>
  <si>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</si>
  <si>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</si>
  <si>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</si>
  <si>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</si>
  <si>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</si>
  <si>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</si>
  <si>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</si>
  <si>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</si>
  <si>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</si>
  <si>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</si>
  <si>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</si>
  <si>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</si>
  <si>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</si>
  <si>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</si>
  <si>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</si>
  <si>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</si>
  <si>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</si>
  <si>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</si>
  <si>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</si>
  <si>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</si>
  <si>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</si>
  <si>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</si>
  <si>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</si>
  <si>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</si>
  <si>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</si>
  <si>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</si>
  <si>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</si>
  <si>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</si>
  <si>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</si>
  <si>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</si>
  <si>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</si>
  <si>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</si>
  <si>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</si>
  <si>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</si>
  <si>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</si>
  <si>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</si>
  <si>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</si>
  <si>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</si>
  <si>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</si>
  <si>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</si>
  <si>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</si>
  <si>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</si>
  <si>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</si>
  <si>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</si>
  <si>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</si>
  <si>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</si>
  <si>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</si>
  <si>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</si>
  <si>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</si>
  <si>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</si>
  <si>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</si>
  <si>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</si>
  <si>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</si>
  <si>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</si>
  <si>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</si>
  <si>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</si>
  <si>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</si>
  <si>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</si>
  <si>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</si>
  <si>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</si>
  <si>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</si>
  <si>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</si>
  <si>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</si>
  <si>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</si>
  <si>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</si>
  <si>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</si>
  <si>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</si>
  <si>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</si>
  <si>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</si>
  <si>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</si>
  <si>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</si>
  <si>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</si>
  <si>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</si>
  <si>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</si>
  <si>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</si>
  <si>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</si>
  <si>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</si>
  <si>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</si>
  <si>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</si>
  <si>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</si>
  <si>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</si>
  <si>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</si>
  <si>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</si>
  <si>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</si>
  <si>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</si>
  <si>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</si>
  <si>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</si>
  <si>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</si>
  <si>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</si>
  <si>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</si>
  <si>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</si>
  <si>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</si>
  <si>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</si>
  <si>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</si>
  <si>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</si>
  <si>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</si>
  <si>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</si>
  <si>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</si>
  <si>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</si>
  <si>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</si>
  <si>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</si>
  <si>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</si>
  <si>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</si>
  <si>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</si>
  <si>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</si>
  <si>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</si>
  <si>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</si>
  <si>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</si>
  <si>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</si>
  <si>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</si>
  <si>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</si>
  <si>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</si>
  <si>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</si>
  <si>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</si>
  <si>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</si>
  <si>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</si>
  <si>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</si>
  <si>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</si>
  <si>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</si>
  <si>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</si>
  <si>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</si>
  <si>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</si>
  <si>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</si>
  <si>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</si>
  <si>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</si>
  <si>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</si>
  <si>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</si>
  <si>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</si>
  <si>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</si>
  <si>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</si>
  <si>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</si>
  <si>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</si>
  <si>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</si>
  <si>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</si>
  <si>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</si>
  <si>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</si>
  <si>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</si>
  <si>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</si>
  <si>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</si>
  <si>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</si>
  <si>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</si>
  <si>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</si>
  <si>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</si>
  <si>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</si>
  <si>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</si>
  <si>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</si>
  <si>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</si>
  <si>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</si>
  <si>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</si>
  <si>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</si>
  <si>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</si>
  <si>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</si>
  <si>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</si>
  <si>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</si>
  <si>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</si>
  <si>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</si>
  <si>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</si>
  <si>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</si>
  <si>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</si>
  <si>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</si>
  <si>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</si>
  <si>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</si>
  <si>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</si>
  <si>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</si>
  <si>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</si>
  <si>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</si>
  <si>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</si>
  <si>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</si>
  <si>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</si>
  <si>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</si>
  <si>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</si>
  <si>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</si>
  <si>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</si>
  <si>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</si>
  <si>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</si>
  <si>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</si>
  <si>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</si>
  <si>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</si>
  <si>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</si>
  <si>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</si>
  <si>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</si>
  <si>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</si>
  <si>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</si>
  <si>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</si>
  <si>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</si>
  <si>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</si>
  <si>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</si>
  <si>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</si>
  <si>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</si>
  <si>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</si>
  <si>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</si>
  <si>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</si>
  <si>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</si>
  <si>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</si>
  <si>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</si>
  <si>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</si>
  <si>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</si>
  <si>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</si>
  <si>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</si>
  <si>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</si>
  <si>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</si>
  <si>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</si>
  <si>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</si>
  <si>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</si>
  <si>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</si>
  <si>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</si>
  <si>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</si>
  <si>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</si>
  <si>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</si>
  <si>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</si>
  <si>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</si>
  <si>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</si>
  <si>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</si>
  <si>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</si>
  <si>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</si>
  <si>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</si>
  <si>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</si>
  <si>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</si>
  <si>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</si>
  <si>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</si>
  <si>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</si>
  <si>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</si>
  <si>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</si>
  <si>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</si>
  <si>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</si>
  <si>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</si>
  <si>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</si>
  <si>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</si>
  <si>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</si>
  <si>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</si>
  <si>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</si>
  <si>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</si>
  <si>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</si>
  <si>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</si>
  <si>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</si>
  <si>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</si>
  <si>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</si>
  <si>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</si>
  <si>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</si>
  <si>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</si>
  <si>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</si>
  <si>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</si>
  <si>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</si>
  <si>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</si>
  <si>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</si>
  <si>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</si>
  <si>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</si>
  <si>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</si>
  <si>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</si>
  <si>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</si>
  <si>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</si>
  <si>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</si>
  <si>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</si>
  <si>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</si>
  <si>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</si>
  <si>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</si>
  <si>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</si>
  <si>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</si>
  <si>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</si>
  <si>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</si>
  <si>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</si>
  <si>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</si>
  <si>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</si>
  <si>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</si>
  <si>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</si>
  <si>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</si>
  <si>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</si>
  <si>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</si>
  <si>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</si>
  <si>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</si>
  <si>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</si>
  <si>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</si>
  <si>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</si>
  <si>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</si>
  <si>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</si>
  <si>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</si>
  <si>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</si>
  <si>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</si>
  <si>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</si>
  <si>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</si>
  <si>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</si>
  <si>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</si>
  <si>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</si>
  <si>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</si>
  <si>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</si>
  <si>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</si>
  <si>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</si>
  <si>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</si>
  <si>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</si>
  <si>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</si>
  <si>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</si>
  <si>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</si>
  <si>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</si>
  <si>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</si>
  <si>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</si>
  <si>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</si>
  <si>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</si>
  <si>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</si>
  <si>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</si>
  <si>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</si>
  <si>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</si>
  <si>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</si>
  <si>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</si>
  <si>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</si>
  <si>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</si>
  <si>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</si>
  <si>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</si>
  <si>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</si>
  <si>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</si>
  <si>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</si>
  <si>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</si>
  <si>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</si>
  <si>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</si>
  <si>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</si>
  <si>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</si>
  <si>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</si>
  <si>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</si>
  <si>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</si>
  <si>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</si>
  <si>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</si>
  <si>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</si>
  <si>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</si>
  <si>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</si>
  <si>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</si>
  <si>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</si>
  <si>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</si>
  <si>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</si>
  <si>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</si>
  <si>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</si>
  <si>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</si>
  <si>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</si>
  <si>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</si>
  <si>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</si>
  <si>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</si>
  <si>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</si>
  <si>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</si>
  <si>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</si>
  <si>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</si>
  <si>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</si>
  <si>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</si>
  <si>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</si>
  <si>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</si>
  <si>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</si>
  <si>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</si>
  <si>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</si>
  <si>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</si>
  <si>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</si>
  <si>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</si>
  <si>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</si>
  <si>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</si>
  <si>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</si>
  <si>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</si>
  <si>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</si>
  <si>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</si>
  <si>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</si>
  <si>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</si>
  <si>
    <t>Mestil's Acid Sheath</t>
  </si>
  <si>
    <t>Dispelling Screen</t>
  </si>
  <si>
    <t>Summon Shadow: Wraiths</t>
  </si>
  <si>
    <t>Waves of Fatigue</t>
  </si>
  <si>
    <t>Iron skins</t>
  </si>
  <si>
    <t>True Sight is higher level, same effects</t>
  </si>
  <si>
    <t>this is just raise dead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</si>
</sst>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4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8" fillId="0" borderId="0"/>
  </cellStyleXfs>
  <cellXfs count="78">
    <xf numFmtId="0" fontId="0" fillId="0" borderId="0" xfId="0"/>
    <xf numFmtId="0" fontId="9" fillId="0" borderId="0" xfId="0" applyFont="1"/>
    <xf numFmtId="0" fontId="10" fillId="0" borderId="0" xfId="0" applyFont="1"/>
    <xf numFmtId="0" fontId="10" fillId="0" borderId="0" xfId="0" applyFont="1" applyAlignment="1">
      <alignment horizontal="center" vertical="center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8" fillId="0" borderId="0" xfId="1"/>
    <xf numFmtId="0" fontId="17" fillId="0" borderId="0" xfId="1" applyFont="1" applyAlignment="1">
      <alignment vertical="center"/>
    </xf>
    <xf numFmtId="0" fontId="18" fillId="0" borderId="0" xfId="1" applyFont="1"/>
    <xf numFmtId="0" fontId="19" fillId="0" borderId="0" xfId="0" applyFont="1" applyAlignment="1">
      <alignment vertical="center"/>
    </xf>
    <xf numFmtId="0" fontId="8" fillId="0" borderId="0" xfId="1" applyAlignment="1">
      <alignment horizontal="right"/>
    </xf>
    <xf numFmtId="0" fontId="8" fillId="2" borderId="0" xfId="1" applyFill="1"/>
    <xf numFmtId="0" fontId="8" fillId="3" borderId="0" xfId="1" applyFill="1"/>
    <xf numFmtId="0" fontId="8" fillId="4" borderId="0" xfId="1" applyFill="1"/>
    <xf numFmtId="0" fontId="8" fillId="5" borderId="0" xfId="1" applyFill="1"/>
    <xf numFmtId="0" fontId="8" fillId="6" borderId="0" xfId="1" applyFill="1"/>
    <xf numFmtId="0" fontId="8" fillId="7" borderId="0" xfId="1" applyFill="1"/>
    <xf numFmtId="0" fontId="8" fillId="8" borderId="0" xfId="1" applyFill="1"/>
    <xf numFmtId="0" fontId="8" fillId="9" borderId="0" xfId="1" applyFill="1"/>
    <xf numFmtId="0" fontId="8" fillId="10" borderId="0" xfId="1" applyFill="1"/>
    <xf numFmtId="0" fontId="8" fillId="11" borderId="0" xfId="1" applyFill="1"/>
    <xf numFmtId="0" fontId="8" fillId="12" borderId="0" xfId="1" applyFill="1"/>
    <xf numFmtId="0" fontId="8" fillId="13" borderId="0" xfId="1" applyFill="1"/>
    <xf numFmtId="0" fontId="8" fillId="14" borderId="0" xfId="1" applyFill="1"/>
    <xf numFmtId="0" fontId="8" fillId="15" borderId="0" xfId="1" applyFill="1"/>
    <xf numFmtId="0" fontId="8" fillId="16" borderId="0" xfId="1" applyFill="1"/>
    <xf numFmtId="0" fontId="8" fillId="17" borderId="0" xfId="1" applyFill="1"/>
    <xf numFmtId="0" fontId="8" fillId="18" borderId="0" xfId="1" applyFill="1"/>
    <xf numFmtId="0" fontId="8" fillId="19" borderId="0" xfId="1" applyFill="1"/>
    <xf numFmtId="0" fontId="8" fillId="20" borderId="0" xfId="1" applyFill="1"/>
    <xf numFmtId="0" fontId="8" fillId="21" borderId="0" xfId="1" applyFill="1"/>
    <xf numFmtId="0" fontId="8" fillId="22" borderId="0" xfId="1" applyFill="1"/>
    <xf numFmtId="0" fontId="8" fillId="23" borderId="0" xfId="1" applyFill="1"/>
    <xf numFmtId="0" fontId="8" fillId="24" borderId="0" xfId="1" applyFill="1"/>
    <xf numFmtId="0" fontId="8" fillId="25" borderId="0" xfId="1" applyFill="1"/>
    <xf numFmtId="0" fontId="8" fillId="26" borderId="0" xfId="1" applyFill="1"/>
    <xf numFmtId="0" fontId="8" fillId="27" borderId="0" xfId="1" applyFill="1"/>
    <xf numFmtId="0" fontId="8" fillId="28" borderId="0" xfId="1" applyFill="1"/>
    <xf numFmtId="0" fontId="8" fillId="29" borderId="0" xfId="1" applyFill="1"/>
    <xf numFmtId="0" fontId="8" fillId="30" borderId="0" xfId="1" applyFill="1"/>
    <xf numFmtId="0" fontId="8" fillId="31" borderId="0" xfId="1" applyFill="1"/>
    <xf numFmtId="0" fontId="8" fillId="32" borderId="0" xfId="1" applyFill="1"/>
    <xf numFmtId="0" fontId="8" fillId="33" borderId="0" xfId="1" applyFill="1"/>
    <xf numFmtId="0" fontId="8" fillId="34" borderId="0" xfId="1" applyFill="1"/>
    <xf numFmtId="0" fontId="8" fillId="35" borderId="0" xfId="1" applyFill="1"/>
    <xf numFmtId="0" fontId="8" fillId="36" borderId="0" xfId="1" applyFill="1"/>
    <xf numFmtId="0" fontId="8" fillId="37" borderId="0" xfId="1" applyFill="1"/>
    <xf numFmtId="0" fontId="8" fillId="38" borderId="0" xfId="1" applyFill="1"/>
    <xf numFmtId="0" fontId="8" fillId="0" borderId="0" xfId="1" applyAlignment="1">
      <alignment wrapText="1"/>
    </xf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/>
    </xf>
    <xf numFmtId="0" fontId="18" fillId="0" borderId="0" xfId="1" applyFont="1" applyAlignment="1">
      <alignment wrapText="1"/>
    </xf>
    <xf numFmtId="0" fontId="16" fillId="0" borderId="0" xfId="0" applyFont="1" applyAlignment="1">
      <alignment vertical="center"/>
    </xf>
    <xf numFmtId="0" fontId="8" fillId="0" borderId="0" xfId="1" applyAlignment="1">
      <alignment horizontal="left" indent="1"/>
    </xf>
    <xf numFmtId="164" fontId="8" fillId="0" borderId="0" xfId="1" applyNumberFormat="1"/>
    <xf numFmtId="0" fontId="14" fillId="0" borderId="0" xfId="1" applyFont="1" applyAlignment="1">
      <alignment wrapText="1"/>
    </xf>
    <xf numFmtId="164" fontId="21" fillId="0" borderId="0" xfId="0" applyNumberFormat="1" applyFont="1"/>
    <xf numFmtId="0" fontId="21" fillId="0" borderId="0" xfId="0" applyFont="1"/>
    <xf numFmtId="0" fontId="8" fillId="0" borderId="0" xfId="0" applyFont="1"/>
    <xf numFmtId="0" fontId="16" fillId="0" borderId="0" xfId="0" applyFont="1"/>
    <xf numFmtId="0" fontId="7" fillId="0" borderId="0" xfId="1" applyFont="1"/>
    <xf numFmtId="0" fontId="7" fillId="0" borderId="0" xfId="1" applyFont="1" applyAlignment="1">
      <alignment horizontal="center"/>
    </xf>
    <xf numFmtId="0" fontId="6" fillId="0" borderId="0" xfId="1" applyFont="1"/>
    <xf numFmtId="0" fontId="5" fillId="0" borderId="0" xfId="1" applyFont="1"/>
    <xf numFmtId="0" fontId="5" fillId="0" borderId="0" xfId="1" applyFont="1" applyAlignment="1">
      <alignment horizontal="left" indent="1"/>
    </xf>
    <xf numFmtId="0" fontId="5" fillId="0" borderId="0" xfId="1" applyFont="1" applyAlignment="1">
      <alignment horizontal="center"/>
    </xf>
    <xf numFmtId="0" fontId="4" fillId="0" borderId="0" xfId="1" applyFont="1"/>
    <xf numFmtId="0" fontId="4" fillId="12" borderId="0" xfId="1" applyFont="1" applyFill="1"/>
    <xf numFmtId="0" fontId="4" fillId="0" borderId="0" xfId="1" applyFont="1" applyAlignment="1">
      <alignment horizontal="left" indent="1"/>
    </xf>
    <xf numFmtId="0" fontId="4" fillId="14" borderId="0" xfId="1" applyFont="1" applyFill="1" applyAlignment="1">
      <alignment horizontal="left" indent="1"/>
    </xf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5" borderId="0" xfId="1" applyFont="1" applyFill="1"/>
    <xf numFmtId="0" fontId="2" fillId="0" borderId="0" xfId="1" applyFont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20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6"/>
  <sheetViews>
    <sheetView tabSelected="1" zoomScale="85" zoomScaleNormal="85" workbookViewId="0">
      <pane xSplit="1" ySplit="1" topLeftCell="S351" activePane="bottomRight" state="frozen"/>
      <selection pane="topRight" activeCell="B1" sqref="B1"/>
      <selection pane="bottomLeft" activeCell="A2" sqref="A2"/>
      <selection pane="bottomRight" activeCell="AC367" sqref="AC367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ref="BG2:BG17" si="7">AND(
OR(ISBLANK(AW2), AND(MOD(AW2, 10000) = BE2, QUOTIENT(AW2, 10000) = 6)),
OR(ISBLANK(AY2), AND(MOD(AY2, 10000) = BE2, QUOTIENT(AY2, 10000) = 7)),
OR(ISBLANK(BA2), AND(MOD(BA2, 10000) = BE2, QUOTIENT(BA2, 10000) = 8)),
OR(ISBLANK(BC2), AND(MOD(BC2, 10000) = BE2, QUOTIENT(BC2, 10000) = 9))
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
OR(ISBLANK(AV19), AND(MOD(AV19, 10000) = BD19, QUOTIENT(AV19, 10000) = 6)),
OR(ISBLANK(AX19), AND(MOD(AX19, 10000) = BD19, QUOTIENT(AX19, 10000) = 7)),
OR(ISBLANK(AZ19), AND(MOD(AZ19, 10000) = BD19, QUOTIENT(AZ19, 10000) = 8)),
OR(ISBLANK(BB19), AND(MOD(BB19, 10000) = BD19, QUOTIENT(BB19, 10000) = 9))
)</f>
        <v>1</v>
      </c>
      <c r="BG19" s="57" t="b">
        <f t="shared" ref="BG19:BG50" si="11">AND(
OR(ISBLANK(AW19), AND(MOD(AW19, 10000) = BE19, QUOTIENT(AW19, 10000) = 6)),
OR(ISBLANK(AY19), AND(MOD(AY19, 10000) = BE19, QUOTIENT(AY19, 10000) = 7)),
OR(ISBLANK(BA19), AND(MOD(BA19, 10000) = BE19, QUOTIENT(BA19, 10000) = 8)),
OR(ISBLANK(BC19), AND(MOD(BC19, 10000) = BE19, QUOTIENT(BC19, 10000) = 9))
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si="8"/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ca="1" si="12"/>
        <v>###error###</v>
      </c>
      <c r="T35" s="9" t="str">
        <f t="shared" ca="1" si="13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ca="1" si="14"/>
        <v>#VALUE!</v>
      </c>
      <c r="Y35" s="9" t="s">
        <v>1986</v>
      </c>
      <c r="Z35" s="9" t="e">
        <f t="shared" ca="1" si="15"/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0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1">IF(BD51="", "", BD51+1)</f>
        <v>1509</v>
      </c>
      <c r="BF51" s="57" t="b">
        <f t="shared" ref="BF51:BF82" si="22">AND(
OR(ISBLANK(AV51), AND(MOD(AV51, 10000) = BD51, QUOTIENT(AV51, 10000) = 6)),
OR(ISBLANK(AX51), AND(MOD(AX51, 10000) = BD51, QUOTIENT(AX51, 10000) = 7)),
OR(ISBLANK(AZ51), AND(MOD(AZ51, 10000) = BD51, QUOTIENT(AZ51, 10000) = 8)),
OR(ISBLANK(BB51), AND(MOD(BB51, 10000) = BD51, QUOTIENT(BB51, 10000) = 9))
)</f>
        <v>1</v>
      </c>
      <c r="BG51" s="57" t="b">
        <f t="shared" ref="BG51:BG82" si="23">AND(
OR(ISBLANK(AW51), AND(MOD(AW51, 10000) = BE51, QUOTIENT(AW51, 10000) = 6)),
OR(ISBLANK(AY51), AND(MOD(AY51, 10000) = BE51, QUOTIENT(AY51, 10000) = 7)),
OR(ISBLANK(BA51), AND(MOD(BA51, 10000) = BE51, QUOTIENT(BA51, 10000) = 8)),
OR(ISBLANK(BC51), AND(MOD(BC51, 10000) = BE51, QUOTIENT(BC51, 10000) = 9))
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0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1"/>
        <v>1511</v>
      </c>
      <c r="BF52" s="57" t="b">
        <f t="shared" si="22"/>
        <v>1</v>
      </c>
      <c r="BG52" s="57" t="b">
        <f t="shared" si="23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0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1"/>
        <v>1513</v>
      </c>
      <c r="BF53" s="57" t="b">
        <f t="shared" si="22"/>
        <v>1</v>
      </c>
      <c r="BG53" s="57" t="b">
        <f t="shared" si="23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0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1"/>
        <v>1515</v>
      </c>
      <c r="BF54" s="57" t="b">
        <f t="shared" si="22"/>
        <v>1</v>
      </c>
      <c r="BG54" s="57" t="b">
        <f t="shared" si="23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0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1"/>
        <v>1517</v>
      </c>
      <c r="BF55" s="57" t="b">
        <f t="shared" si="22"/>
        <v>1</v>
      </c>
      <c r="BG55" s="57" t="b">
        <f t="shared" si="23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0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1"/>
        <v>1519</v>
      </c>
      <c r="BF56" s="57" t="b">
        <f t="shared" si="22"/>
        <v>1</v>
      </c>
      <c r="BG56" s="57" t="b">
        <f t="shared" si="23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0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1"/>
        <v>1521</v>
      </c>
      <c r="BF57" s="57" t="b">
        <f t="shared" si="22"/>
        <v>1</v>
      </c>
      <c r="BG57" s="57" t="b">
        <f t="shared" si="23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0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1"/>
        <v>1523</v>
      </c>
      <c r="BF58" s="57" t="b">
        <f t="shared" si="22"/>
        <v>1</v>
      </c>
      <c r="BG58" s="57" t="b">
        <f t="shared" si="23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0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1"/>
        <v>1525</v>
      </c>
      <c r="BF59" s="57" t="b">
        <f t="shared" si="22"/>
        <v>1</v>
      </c>
      <c r="BG59" s="57" t="b">
        <f t="shared" si="23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0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1"/>
        <v>1527</v>
      </c>
      <c r="BF60" s="57" t="b">
        <f t="shared" si="22"/>
        <v>1</v>
      </c>
      <c r="BG60" s="57" t="b">
        <f t="shared" si="23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0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1"/>
        <v>1529</v>
      </c>
      <c r="BF61" s="57" t="b">
        <f t="shared" si="22"/>
        <v>1</v>
      </c>
      <c r="BG61" s="57" t="b">
        <f t="shared" si="23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0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1"/>
        <v>1531</v>
      </c>
      <c r="BF62" s="57" t="b">
        <f t="shared" si="22"/>
        <v>1</v>
      </c>
      <c r="BG62" s="57" t="b">
        <f t="shared" si="23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0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1"/>
        <v>1533</v>
      </c>
      <c r="BF63" s="57" t="b">
        <f t="shared" si="22"/>
        <v>1</v>
      </c>
      <c r="BG63" s="57" t="b">
        <f t="shared" si="23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0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1"/>
        <v>1535</v>
      </c>
      <c r="BF64" s="57" t="b">
        <f t="shared" si="22"/>
        <v>1</v>
      </c>
      <c r="BG64" s="57" t="b">
        <f t="shared" si="23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0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1"/>
        <v>1537</v>
      </c>
      <c r="BF65" s="57" t="b">
        <f t="shared" si="22"/>
        <v>1</v>
      </c>
      <c r="BG65" s="57" t="b">
        <f t="shared" si="23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0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4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5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6">_xlfn.CONCAT(V66, "_", T66)</f>
        <v>wand_ai_690_TR</v>
      </c>
      <c r="Z66" s="9" t="str">
        <f t="shared" ref="Z66:Z95" si="27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1"/>
        <v>1539</v>
      </c>
      <c r="BF66" s="57" t="b">
        <f t="shared" si="22"/>
        <v>1</v>
      </c>
      <c r="BG66" s="57" t="b">
        <f t="shared" si="23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0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4"/>
        <v>Divination</v>
      </c>
      <c r="T67" s="9" t="str">
        <f t="shared" si="25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6"/>
        <v>wand_ai_410_DI</v>
      </c>
      <c r="Z67" s="9" t="str">
        <f t="shared" si="27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1"/>
        <v>1541</v>
      </c>
      <c r="BF67" s="57" t="b">
        <f t="shared" si="22"/>
        <v>1</v>
      </c>
      <c r="BG67" s="57" t="b">
        <f t="shared" si="2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0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4"/>
        <v>Enchantment</v>
      </c>
      <c r="T68" s="9" t="str">
        <f t="shared" si="25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6"/>
        <v>wand_ai_020_EN</v>
      </c>
      <c r="Z68" s="9" t="str">
        <f t="shared" si="27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1"/>
        <v>1543</v>
      </c>
      <c r="BF68" s="57" t="b">
        <f t="shared" si="22"/>
        <v>1</v>
      </c>
      <c r="BG68" s="57" t="b">
        <f t="shared" si="2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0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4"/>
        <v>Abjuration</v>
      </c>
      <c r="T69" s="9" t="str">
        <f t="shared" si="25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6"/>
        <v>wand_ai_360_AB</v>
      </c>
      <c r="Z69" s="9" t="str">
        <f t="shared" si="27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1"/>
        <v>1545</v>
      </c>
      <c r="BF69" s="57" t="b">
        <f t="shared" si="22"/>
        <v>1</v>
      </c>
      <c r="BG69" s="57" t="b">
        <f t="shared" si="2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0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4"/>
        <v>Illusion</v>
      </c>
      <c r="T70" s="9" t="str">
        <f t="shared" ca="1" si="25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6"/>
        <v>wand_ai_120_IL</v>
      </c>
      <c r="Z70" s="9" t="str">
        <f t="shared" ca="1" si="27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1"/>
        <v>1547</v>
      </c>
      <c r="BF70" s="57" t="b">
        <f t="shared" si="22"/>
        <v>1</v>
      </c>
      <c r="BG70" s="57" t="b">
        <f t="shared" si="2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0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4"/>
        <v>Invocation</v>
      </c>
      <c r="T71" s="9" t="str">
        <f t="shared" si="25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6"/>
        <v>wand_ai_940_EV</v>
      </c>
      <c r="Z71" s="9" t="str">
        <f t="shared" si="27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1"/>
        <v>1549</v>
      </c>
      <c r="BF71" s="57" t="b">
        <f t="shared" si="22"/>
        <v>1</v>
      </c>
      <c r="BG71" s="57" t="b">
        <f t="shared" si="2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0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4"/>
        <v>Illusion</v>
      </c>
      <c r="T72" s="9" t="str">
        <f t="shared" ca="1" si="25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6"/>
        <v>wand_ai_850_IL</v>
      </c>
      <c r="Z72" s="9" t="str">
        <f t="shared" ca="1" si="27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1"/>
        <v>2001</v>
      </c>
      <c r="BF72" s="57" t="b">
        <f t="shared" si="22"/>
        <v>1</v>
      </c>
      <c r="BG72" s="57" t="b">
        <f t="shared" si="2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0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4"/>
        <v>Divination</v>
      </c>
      <c r="T73" s="9" t="str">
        <f t="shared" si="25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6"/>
        <v>wand_ai_640_DI</v>
      </c>
      <c r="Z73" s="9" t="str">
        <f t="shared" si="27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1"/>
        <v>2003</v>
      </c>
      <c r="BF73" s="57" t="b">
        <f t="shared" si="22"/>
        <v>1</v>
      </c>
      <c r="BG73" s="57" t="b">
        <f t="shared" si="2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0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4"/>
        <v>Necromancy</v>
      </c>
      <c r="T74" s="9" t="str">
        <f t="shared" ca="1" si="25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6"/>
        <v>wand_ai_550_NE</v>
      </c>
      <c r="Z74" s="9" t="str">
        <f t="shared" ca="1" si="27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1"/>
        <v>2005</v>
      </c>
      <c r="BF74" s="57" t="b">
        <f t="shared" si="22"/>
        <v>1</v>
      </c>
      <c r="BG74" s="57" t="b">
        <f t="shared" si="2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0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4"/>
        <v>Illusion</v>
      </c>
      <c r="T75" s="9" t="str">
        <f t="shared" ca="1" si="25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6"/>
        <v>wand_ai_900_IL</v>
      </c>
      <c r="Z75" s="9" t="str">
        <f t="shared" ca="1" si="27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1"/>
        <v>2007</v>
      </c>
      <c r="BF75" s="57" t="b">
        <f t="shared" si="22"/>
        <v>1</v>
      </c>
      <c r="BG75" s="57" t="b">
        <f t="shared" si="2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0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4"/>
        <v>Transmutation</v>
      </c>
      <c r="T76" s="9" t="str">
        <f t="shared" si="25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6"/>
        <v>wand_ai_330_TR</v>
      </c>
      <c r="Z76" s="9" t="str">
        <f t="shared" si="27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1"/>
        <v>2009</v>
      </c>
      <c r="BF76" s="57" t="b">
        <f t="shared" si="22"/>
        <v>1</v>
      </c>
      <c r="BG76" s="57" t="b">
        <f t="shared" si="2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0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4"/>
        <v>Divination</v>
      </c>
      <c r="T77" s="9" t="str">
        <f t="shared" si="25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6"/>
        <v>wand_ai_170_DI</v>
      </c>
      <c r="Y77" s="51" t="s">
        <v>2021</v>
      </c>
      <c r="Z77" s="9" t="str">
        <f t="shared" si="27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1"/>
        <v>2011</v>
      </c>
      <c r="BF77" s="57" t="b">
        <f t="shared" si="22"/>
        <v>1</v>
      </c>
      <c r="BG77" s="57" t="b">
        <f t="shared" si="2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0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4"/>
        <v>Enchantment</v>
      </c>
      <c r="T78" s="9" t="str">
        <f t="shared" si="25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6"/>
        <v>wand_ai_170_EN</v>
      </c>
      <c r="Z78" s="9" t="str">
        <f t="shared" si="27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1"/>
        <v>2013</v>
      </c>
      <c r="BF78" s="57" t="b">
        <f t="shared" si="22"/>
        <v>1</v>
      </c>
      <c r="BG78" s="57" t="b">
        <f t="shared" si="2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0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4"/>
        <v>Conjuration</v>
      </c>
      <c r="T79" s="9" t="str">
        <f t="shared" si="25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6"/>
        <v>wand_ai_130_CO</v>
      </c>
      <c r="Z79" s="9" t="str">
        <f t="shared" si="27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1"/>
        <v>2015</v>
      </c>
      <c r="BF79" s="57" t="b">
        <f t="shared" si="22"/>
        <v>1</v>
      </c>
      <c r="BG79" s="57" t="b">
        <f t="shared" si="2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0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4"/>
        <v>Illusion</v>
      </c>
      <c r="T80" s="9" t="str">
        <f t="shared" ca="1" si="25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6"/>
        <v>wand_ai_180_IL</v>
      </c>
      <c r="Z80" s="9" t="str">
        <f t="shared" ca="1" si="27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1"/>
        <v>2017</v>
      </c>
      <c r="BF80" s="57" t="b">
        <f t="shared" si="22"/>
        <v>1</v>
      </c>
      <c r="BG80" s="57" t="b">
        <f t="shared" si="2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0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4"/>
        <v>Invocation</v>
      </c>
      <c r="T81" s="9" t="str">
        <f t="shared" si="25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6"/>
        <v>wand_ai_080_EV</v>
      </c>
      <c r="Z81" s="9" t="str">
        <f t="shared" si="27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1"/>
        <v>2019</v>
      </c>
      <c r="BF81" s="57" t="b">
        <f t="shared" si="22"/>
        <v>1</v>
      </c>
      <c r="BG81" s="57" t="b">
        <f t="shared" si="2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0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4"/>
        <v>Transmutation</v>
      </c>
      <c r="T82" s="9" t="str">
        <f t="shared" si="25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6"/>
        <v>wand_ai_230_TR</v>
      </c>
      <c r="Z82" s="9" t="str">
        <f t="shared" si="27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1"/>
        <v>2021</v>
      </c>
      <c r="BF82" s="57" t="b">
        <f t="shared" si="22"/>
        <v>1</v>
      </c>
      <c r="BG82" s="57" t="b">
        <f t="shared" si="2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28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4"/>
        <v>Invocation</v>
      </c>
      <c r="T83" s="9" t="str">
        <f t="shared" si="25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6"/>
        <v>wand_ai_600_EV</v>
      </c>
      <c r="Z83" s="9" t="str">
        <f t="shared" si="27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9">IF(BD83="", "", BD83+1)</f>
        <v>2023</v>
      </c>
      <c r="BF83" s="57" t="b">
        <f t="shared" ref="BF83:BF114" si="30">AND(
OR(ISBLANK(AV83), AND(MOD(AV83, 10000) = BD83, QUOTIENT(AV83, 10000) = 6)),
OR(ISBLANK(AX83), AND(MOD(AX83, 10000) = BD83, QUOTIENT(AX83, 10000) = 7)),
OR(ISBLANK(AZ83), AND(MOD(AZ83, 10000) = BD83, QUOTIENT(AZ83, 10000) = 8)),
OR(ISBLANK(BB83), AND(MOD(BB83, 10000) = BD83, QUOTIENT(BB83, 10000) = 9))
)</f>
        <v>1</v>
      </c>
      <c r="BG83" s="57" t="b">
        <f t="shared" ref="BG83:BG114" si="31">AND(
OR(ISBLANK(AW83), AND(MOD(AW83, 10000) = BE83, QUOTIENT(AW83, 10000) = 6)),
OR(ISBLANK(AY83), AND(MOD(AY83, 10000) = BE83, QUOTIENT(AY83, 10000) = 7)),
OR(ISBLANK(BA83), AND(MOD(BA83, 10000) = BE83, QUOTIENT(BA83, 10000) = 8)),
OR(ISBLANK(BC83), AND(MOD(BC83, 10000) = BE83, QUOTIENT(BC83, 10000) = 9))
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8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4"/>
        <v>Invocation</v>
      </c>
      <c r="T84" s="9" t="str">
        <f t="shared" si="25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6"/>
        <v>wand_ai_830_EV</v>
      </c>
      <c r="Z84" s="9" t="str">
        <f t="shared" si="27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9"/>
        <v>2025</v>
      </c>
      <c r="BF84" s="57" t="b">
        <f t="shared" si="30"/>
        <v>1</v>
      </c>
      <c r="BG84" s="57" t="b">
        <f t="shared" si="31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8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4"/>
        <v>Necromancy</v>
      </c>
      <c r="T85" s="9" t="str">
        <f t="shared" ca="1" si="25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6"/>
        <v>wand_ai_700_NE</v>
      </c>
      <c r="Z85" s="9" t="str">
        <f t="shared" ca="1" si="27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9"/>
        <v>2027</v>
      </c>
      <c r="BF85" s="57" t="b">
        <f t="shared" si="30"/>
        <v>1</v>
      </c>
      <c r="BG85" s="57" t="b">
        <f t="shared" si="31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8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4"/>
        <v>Transmutation</v>
      </c>
      <c r="T86" s="9" t="str">
        <f t="shared" si="25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6"/>
        <v>wand_ai_840_TR</v>
      </c>
      <c r="Z86" s="9" t="str">
        <f t="shared" si="27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9"/>
        <v>2029</v>
      </c>
      <c r="BF86" s="57" t="b">
        <f t="shared" si="30"/>
        <v>1</v>
      </c>
      <c r="BG86" s="57" t="b">
        <f t="shared" si="31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8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4"/>
        <v>Conjuration</v>
      </c>
      <c r="T87" s="9" t="str">
        <f t="shared" si="25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6"/>
        <v>wand_ai_000_CO</v>
      </c>
      <c r="Z87" s="9" t="str">
        <f t="shared" si="27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9"/>
        <v>2031</v>
      </c>
      <c r="BF87" s="57" t="b">
        <f t="shared" si="30"/>
        <v>1</v>
      </c>
      <c r="BG87" s="57" t="b">
        <f t="shared" si="31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8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4"/>
        <v>Enchantment</v>
      </c>
      <c r="T88" s="9" t="str">
        <f t="shared" si="25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6"/>
        <v>wand_ai_830_EN</v>
      </c>
      <c r="Z88" s="9" t="str">
        <f t="shared" si="27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9"/>
        <v>2033</v>
      </c>
      <c r="BF88" s="57" t="b">
        <f t="shared" si="30"/>
        <v>1</v>
      </c>
      <c r="BG88" s="57" t="b">
        <f t="shared" si="31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8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4"/>
        <v>Wild Magic</v>
      </c>
      <c r="T89" s="9" t="str">
        <f t="shared" ca="1" si="25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6"/>
        <v>wand_ai_070_WM</v>
      </c>
      <c r="Z89" s="9" t="str">
        <f t="shared" ca="1" si="27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9"/>
        <v>2035</v>
      </c>
      <c r="BF89" s="57" t="b">
        <f t="shared" si="30"/>
        <v>1</v>
      </c>
      <c r="BG89" s="57" t="b">
        <f t="shared" si="31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8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4"/>
        <v>Illusion</v>
      </c>
      <c r="T90" s="9" t="str">
        <f t="shared" ca="1" si="25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6"/>
        <v>wand_ai_660_IL</v>
      </c>
      <c r="Z90" s="9" t="str">
        <f t="shared" ca="1" si="27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9"/>
        <v>2037</v>
      </c>
      <c r="BF90" s="57" t="b">
        <f t="shared" si="30"/>
        <v>1</v>
      </c>
      <c r="BG90" s="57" t="b">
        <f t="shared" si="31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8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4"/>
        <v>Conjuration</v>
      </c>
      <c r="T91" s="9" t="str">
        <f t="shared" si="25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6"/>
        <v>wand_ai_150_CO</v>
      </c>
      <c r="Z91" s="9" t="str">
        <f t="shared" si="27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9"/>
        <v>2039</v>
      </c>
      <c r="BF91" s="57" t="b">
        <f t="shared" si="30"/>
        <v>1</v>
      </c>
      <c r="BG91" s="57" t="b">
        <f t="shared" si="31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8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4"/>
        <v>Transmutation</v>
      </c>
      <c r="T92" s="9" t="str">
        <f t="shared" si="25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6"/>
        <v>#N/A</v>
      </c>
      <c r="X92" s="60" t="s">
        <v>1965</v>
      </c>
      <c r="Z92" s="9" t="str">
        <f t="shared" si="27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9"/>
        <v>2041</v>
      </c>
      <c r="BF92" s="57" t="b">
        <f t="shared" si="30"/>
        <v>1</v>
      </c>
      <c r="BG92" s="57" t="b">
        <f t="shared" si="31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8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4"/>
        <v>Invocation</v>
      </c>
      <c r="T93" s="9" t="str">
        <f t="shared" si="25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6"/>
        <v>wand_ai_750_EV</v>
      </c>
      <c r="Z93" s="9" t="str">
        <f t="shared" si="27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9"/>
        <v>2043</v>
      </c>
      <c r="BF93" s="57" t="b">
        <f t="shared" si="30"/>
        <v>1</v>
      </c>
      <c r="BG93" s="57" t="b">
        <f t="shared" si="31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8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4"/>
        <v>Invocation</v>
      </c>
      <c r="T94" s="9" t="str">
        <f t="shared" si="25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6"/>
        <v>wand_ai_990_EV</v>
      </c>
      <c r="Z94" s="9" t="str">
        <f t="shared" si="27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9"/>
        <v>2045</v>
      </c>
      <c r="BF94" s="57" t="b">
        <f t="shared" si="30"/>
        <v>1</v>
      </c>
      <c r="BG94" s="57" t="b">
        <f t="shared" si="31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8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4"/>
        <v>Transmutation</v>
      </c>
      <c r="T95" s="9" t="str">
        <f t="shared" si="25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6"/>
        <v>wand_ai_970_TR</v>
      </c>
      <c r="Z95" s="9" t="str">
        <f t="shared" si="27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9"/>
        <v>2047</v>
      </c>
      <c r="BF95" s="57" t="b">
        <f t="shared" si="30"/>
        <v>1</v>
      </c>
      <c r="BG95" s="57" t="b">
        <f t="shared" si="31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8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9"/>
        <v>2049</v>
      </c>
      <c r="BF96" s="57" t="b">
        <f t="shared" si="30"/>
        <v>1</v>
      </c>
      <c r="BG96" s="57" t="b">
        <f t="shared" si="31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8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2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3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4">_xlfn.CONCAT(V97, "_", T97)</f>
        <v>wand_ai_270_CO</v>
      </c>
      <c r="Z97" s="9" t="str">
        <f t="shared" ref="Z97:Z106" si="35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9"/>
        <v>2051</v>
      </c>
      <c r="BF97" s="57" t="b">
        <f t="shared" si="30"/>
        <v>1</v>
      </c>
      <c r="BG97" s="57" t="b">
        <f t="shared" si="31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8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2"/>
        <v>Transmutation</v>
      </c>
      <c r="T98" s="9" t="str">
        <f t="shared" si="33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4"/>
        <v>wand_ai_940_TR</v>
      </c>
      <c r="Z98" s="9" t="str">
        <f t="shared" si="35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9"/>
        <v>2053</v>
      </c>
      <c r="BF98" s="57" t="b">
        <f t="shared" si="30"/>
        <v>1</v>
      </c>
      <c r="BG98" s="57" t="b">
        <f t="shared" si="31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8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2"/>
        <v>Abjuration</v>
      </c>
      <c r="T99" s="9" t="str">
        <f t="shared" si="33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4"/>
        <v>wand_ai_620_AB</v>
      </c>
      <c r="Z99" s="9" t="str">
        <f t="shared" si="35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9"/>
        <v>2055</v>
      </c>
      <c r="BF99" s="57" t="b">
        <f t="shared" si="30"/>
        <v>1</v>
      </c>
      <c r="BG99" s="57" t="b">
        <f t="shared" si="31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8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2"/>
        <v>Enchantment</v>
      </c>
      <c r="T100" s="9" t="str">
        <f t="shared" si="33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4"/>
        <v>wand_ai_620_EN</v>
      </c>
      <c r="Z100" s="9" t="str">
        <f t="shared" si="35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9"/>
        <v>2057</v>
      </c>
      <c r="BF100" s="57" t="b">
        <f t="shared" si="30"/>
        <v>1</v>
      </c>
      <c r="BG100" s="57" t="b">
        <f t="shared" si="31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8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2"/>
        <v>Necromancy</v>
      </c>
      <c r="T101" s="9" t="str">
        <f t="shared" ca="1" si="33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4"/>
        <v>wand_ai_510_NE</v>
      </c>
      <c r="Z101" s="9" t="str">
        <f t="shared" ca="1" si="35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9"/>
        <v>2059</v>
      </c>
      <c r="BF101" s="57" t="b">
        <f t="shared" si="30"/>
        <v>1</v>
      </c>
      <c r="BG101" s="57" t="b">
        <f t="shared" si="31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8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2"/>
        <v>Abjuration</v>
      </c>
      <c r="T102" s="9" t="str">
        <f t="shared" si="33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4"/>
        <v>wand_ai_850_AB</v>
      </c>
      <c r="Z102" s="9" t="str">
        <f t="shared" si="35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9"/>
        <v>2061</v>
      </c>
      <c r="BF102" s="57" t="b">
        <f t="shared" si="30"/>
        <v>1</v>
      </c>
      <c r="BG102" s="57" t="b">
        <f t="shared" si="31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8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2"/>
        <v>Transmutation</v>
      </c>
      <c r="T103" s="9" t="str">
        <f t="shared" si="33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4"/>
        <v>wand_ai_190_TR</v>
      </c>
      <c r="Z103" s="9" t="str">
        <f t="shared" si="35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9"/>
        <v>2063</v>
      </c>
      <c r="BF103" s="57" t="b">
        <f t="shared" si="30"/>
        <v>1</v>
      </c>
      <c r="BG103" s="57" t="b">
        <f t="shared" si="31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8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2"/>
        <v>Abjuration</v>
      </c>
      <c r="T104" s="9" t="str">
        <f t="shared" si="33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4"/>
        <v>wand_ai_270_AB</v>
      </c>
      <c r="Z104" s="9" t="str">
        <f t="shared" si="35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9"/>
        <v>2065</v>
      </c>
      <c r="BF104" s="57" t="b">
        <f t="shared" si="30"/>
        <v>1</v>
      </c>
      <c r="BG104" s="57" t="b">
        <f t="shared" si="31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8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2"/>
        <v>Divination</v>
      </c>
      <c r="T105" s="9" t="str">
        <f t="shared" si="33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4"/>
        <v>wand_ai_430_DI</v>
      </c>
      <c r="Z105" s="9" t="str">
        <f t="shared" si="35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9"/>
        <v>2067</v>
      </c>
      <c r="BF105" s="57" t="b">
        <f t="shared" si="30"/>
        <v>1</v>
      </c>
      <c r="BG105" s="57" t="b">
        <f t="shared" si="31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8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2"/>
        <v>Divination</v>
      </c>
      <c r="T106" s="9" t="str">
        <f t="shared" si="33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4"/>
        <v>wand_ai_680_DI</v>
      </c>
      <c r="Z106" s="9" t="str">
        <f t="shared" si="35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9"/>
        <v>2069</v>
      </c>
      <c r="BF106" s="57" t="b">
        <f t="shared" si="30"/>
        <v>1</v>
      </c>
      <c r="BG106" s="57" t="b">
        <f t="shared" si="31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8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9"/>
        <v>2071</v>
      </c>
      <c r="BF107" s="57" t="b">
        <f t="shared" si="30"/>
        <v>1</v>
      </c>
      <c r="BG107" s="57" t="b">
        <f t="shared" si="31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8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9"/>
        <v>2073</v>
      </c>
      <c r="BF108" s="57" t="b">
        <f t="shared" si="30"/>
        <v>1</v>
      </c>
      <c r="BG108" s="57" t="b">
        <f t="shared" si="31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8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9"/>
        <v>2075</v>
      </c>
      <c r="BF109" s="57" t="b">
        <f t="shared" si="30"/>
        <v>1</v>
      </c>
      <c r="BG109" s="57" t="b">
        <f t="shared" si="31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8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9"/>
        <v>2077</v>
      </c>
      <c r="BF110" s="57" t="b">
        <f t="shared" si="30"/>
        <v>1</v>
      </c>
      <c r="BG110" s="57" t="b">
        <f t="shared" si="31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8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6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7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8">_xlfn.CONCAT(V111, "_", T111)</f>
        <v>wand_ai_370_NE</v>
      </c>
      <c r="Z111" s="9" t="str">
        <f t="shared" ref="Z111:Z128" ca="1" si="39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9"/>
        <v>2501</v>
      </c>
      <c r="BF111" s="57" t="b">
        <f t="shared" si="30"/>
        <v>1</v>
      </c>
      <c r="BG111" s="57" t="b">
        <f t="shared" si="31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8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6"/>
        <v>Transmutation</v>
      </c>
      <c r="T112" s="9" t="str">
        <f t="shared" si="37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8"/>
        <v>wand_ai_980_TR</v>
      </c>
      <c r="Z112" s="9" t="str">
        <f t="shared" si="39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9"/>
        <v>2503</v>
      </c>
      <c r="BF112" s="57" t="b">
        <f t="shared" si="30"/>
        <v>1</v>
      </c>
      <c r="BG112" s="57" t="b">
        <f t="shared" si="31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8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6"/>
        <v>Conjuration</v>
      </c>
      <c r="T113" s="9" t="str">
        <f t="shared" si="37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8"/>
        <v>wand_ai_070_CO</v>
      </c>
      <c r="Z113" s="9" t="str">
        <f t="shared" si="39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9"/>
        <v>2505</v>
      </c>
      <c r="BF113" s="57" t="b">
        <f t="shared" si="30"/>
        <v>1</v>
      </c>
      <c r="BG113" s="57" t="b">
        <f t="shared" si="31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8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6"/>
        <v>Enchantment</v>
      </c>
      <c r="T114" s="9" t="str">
        <f t="shared" si="37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8"/>
        <v>wand_ai_980_EN</v>
      </c>
      <c r="Z114" s="9" t="str">
        <f t="shared" si="39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29"/>
        <v>2507</v>
      </c>
      <c r="BF114" s="57" t="b">
        <f t="shared" si="30"/>
        <v>1</v>
      </c>
      <c r="BG114" s="57" t="b">
        <f t="shared" si="31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0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6"/>
        <v>Divination</v>
      </c>
      <c r="T115" s="9" t="str">
        <f t="shared" si="37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8"/>
        <v>wand_ai_810_DI</v>
      </c>
      <c r="Z115" s="9" t="str">
        <f t="shared" si="39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6" si="41">IF(BD115="", "", BD115+1)</f>
        <v>2509</v>
      </c>
      <c r="BF115" s="57" t="b">
        <f t="shared" ref="BF115:BF140" si="42">AND(
OR(ISBLANK(AV115), AND(MOD(AV115, 10000) = BD115, QUOTIENT(AV115, 10000) = 6)),
OR(ISBLANK(AX115), AND(MOD(AX115, 10000) = BD115, QUOTIENT(AX115, 10000) = 7)),
OR(ISBLANK(AZ115), AND(MOD(AZ115, 10000) = BD115, QUOTIENT(AZ115, 10000) = 8)),
OR(ISBLANK(BB115), AND(MOD(BB115, 10000) = BD115, QUOTIENT(BB115, 10000) = 9))
)</f>
        <v>1</v>
      </c>
      <c r="BG115" s="57" t="b">
        <f t="shared" ref="BG115:BG140" si="43">AND(
OR(ISBLANK(AW115), AND(MOD(AW115, 10000) = BE115, QUOTIENT(AW115, 10000) = 6)),
OR(ISBLANK(AY115), AND(MOD(AY115, 10000) = BE115, QUOTIENT(AY115, 10000) = 7)),
OR(ISBLANK(BA115), AND(MOD(BA115, 10000) = BE115, QUOTIENT(BA115, 10000) = 8)),
OR(ISBLANK(BC115), AND(MOD(BC115, 10000) = BE115, QUOTIENT(BC115, 10000) = 9))
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0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6"/>
        <v>Invocation</v>
      </c>
      <c r="T116" s="9" t="str">
        <f t="shared" si="37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8"/>
        <v>wand_ai_660_EV</v>
      </c>
      <c r="Z116" s="9" t="str">
        <f t="shared" si="39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1"/>
        <v>2511</v>
      </c>
      <c r="BF116" s="57" t="b">
        <f t="shared" si="42"/>
        <v>1</v>
      </c>
      <c r="BG116" s="57" t="b">
        <f t="shared" si="43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0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6"/>
        <v>Invocation</v>
      </c>
      <c r="T117" s="9" t="str">
        <f t="shared" si="37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8"/>
        <v>wand_ai_980_EV</v>
      </c>
      <c r="Z117" s="9" t="str">
        <f t="shared" si="39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1"/>
        <v>2513</v>
      </c>
      <c r="BF117" s="57" t="b">
        <f t="shared" si="42"/>
        <v>1</v>
      </c>
      <c r="BG117" s="57" t="b">
        <f t="shared" si="43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0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6"/>
        <v>Enchantment</v>
      </c>
      <c r="T118" s="9" t="str">
        <f t="shared" si="37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8"/>
        <v>wand_ai_270_EN</v>
      </c>
      <c r="Z118" s="9" t="str">
        <f t="shared" si="39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1"/>
        <v>2515</v>
      </c>
      <c r="BF118" s="57" t="b">
        <f t="shared" si="42"/>
        <v>1</v>
      </c>
      <c r="BG118" s="57" t="b">
        <f t="shared" si="43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0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6"/>
        <v>Transmutation</v>
      </c>
      <c r="T119" s="9" t="str">
        <f t="shared" si="37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8"/>
        <v>wand_ai_590_TR</v>
      </c>
      <c r="Z119" s="9" t="str">
        <f t="shared" si="39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1"/>
        <v>2517</v>
      </c>
      <c r="BF119" s="57" t="b">
        <f t="shared" si="42"/>
        <v>1</v>
      </c>
      <c r="BG119" s="57" t="b">
        <f t="shared" si="43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0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6"/>
        <v>Transmutation</v>
      </c>
      <c r="T120" s="9" t="str">
        <f t="shared" si="37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8"/>
        <v>wand_ai_360_TR</v>
      </c>
      <c r="Z120" s="9" t="str">
        <f t="shared" si="39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1"/>
        <v>2519</v>
      </c>
      <c r="BF120" s="57" t="b">
        <f t="shared" si="42"/>
        <v>1</v>
      </c>
      <c r="BG120" s="57" t="b">
        <f t="shared" si="43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0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6"/>
        <v>Necromancy</v>
      </c>
      <c r="T121" s="9" t="str">
        <f t="shared" ca="1" si="37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8"/>
        <v>wand_ai_520_NE</v>
      </c>
      <c r="Z121" s="9" t="str">
        <f t="shared" ca="1" si="39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1"/>
        <v>2521</v>
      </c>
      <c r="BF121" s="57" t="b">
        <f t="shared" si="42"/>
        <v>1</v>
      </c>
      <c r="BG121" s="57" t="b">
        <f t="shared" si="43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0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6"/>
        <v>Invocation</v>
      </c>
      <c r="T122" s="9" t="str">
        <f t="shared" si="37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8"/>
        <v>wand_ai_450_EV</v>
      </c>
      <c r="Z122" s="9" t="str">
        <f t="shared" si="39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1"/>
        <v>2523</v>
      </c>
      <c r="BF122" s="57" t="b">
        <f t="shared" si="42"/>
        <v>1</v>
      </c>
      <c r="BG122" s="57" t="b">
        <f t="shared" si="43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0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6"/>
        <v>Invocation</v>
      </c>
      <c r="T123" s="9" t="str">
        <f t="shared" si="37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8"/>
        <v>wand_ai_250_EV</v>
      </c>
      <c r="Z123" s="9" t="str">
        <f t="shared" si="39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1"/>
        <v>2525</v>
      </c>
      <c r="BF123" s="57" t="b">
        <f t="shared" si="42"/>
        <v>1</v>
      </c>
      <c r="BG123" s="57" t="b">
        <f t="shared" si="43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0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6"/>
        <v>Conjuration</v>
      </c>
      <c r="T124" s="9" t="str">
        <f t="shared" si="37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8"/>
        <v>wand_ai_190_CO</v>
      </c>
      <c r="Z124" s="9" t="str">
        <f t="shared" si="39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1"/>
        <v>2527</v>
      </c>
      <c r="BF124" s="57" t="b">
        <f t="shared" si="42"/>
        <v>1</v>
      </c>
      <c r="BG124" s="57" t="b">
        <f t="shared" si="43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0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6"/>
        <v>Necromancy</v>
      </c>
      <c r="T125" s="9" t="str">
        <f t="shared" ca="1" si="37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8"/>
        <v>wand_ai_740_NE</v>
      </c>
      <c r="Z125" s="9" t="str">
        <f t="shared" ca="1" si="39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1"/>
        <v>2529</v>
      </c>
      <c r="BF125" s="57" t="b">
        <f t="shared" si="42"/>
        <v>1</v>
      </c>
      <c r="BG125" s="57" t="b">
        <f t="shared" si="43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0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6"/>
        <v>Invocation</v>
      </c>
      <c r="T126" s="9" t="str">
        <f t="shared" si="37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8"/>
        <v>wand_ai_240_EV</v>
      </c>
      <c r="Z126" s="9" t="str">
        <f t="shared" si="39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1"/>
        <v>2531</v>
      </c>
      <c r="BF126" s="57" t="b">
        <f t="shared" si="42"/>
        <v>1</v>
      </c>
      <c r="BG126" s="57" t="b">
        <f t="shared" si="43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0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6"/>
        <v>Transmutation</v>
      </c>
      <c r="T127" s="9" t="str">
        <f t="shared" si="37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8"/>
        <v>wand_ai_290_TR</v>
      </c>
      <c r="Z127" s="9" t="str">
        <f t="shared" si="39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1"/>
        <v>2533</v>
      </c>
      <c r="BF127" s="57" t="b">
        <f t="shared" si="42"/>
        <v>1</v>
      </c>
      <c r="BG127" s="57" t="b">
        <f t="shared" si="43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0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6"/>
        <v>Necromancy</v>
      </c>
      <c r="T128" s="9" t="str">
        <f t="shared" ca="1" si="37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8"/>
        <v>wand_ai_010_NE</v>
      </c>
      <c r="Z128" s="9" t="str">
        <f t="shared" ca="1" si="39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1"/>
        <v>2535</v>
      </c>
      <c r="BF128" s="57" t="b">
        <f t="shared" si="42"/>
        <v>1</v>
      </c>
      <c r="BG128" s="57" t="b">
        <f t="shared" si="43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0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1"/>
        <v>2537</v>
      </c>
      <c r="BF129" s="57" t="b">
        <f t="shared" si="42"/>
        <v>1</v>
      </c>
      <c r="BG129" s="57" t="b">
        <f t="shared" si="43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0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1"/>
        <v>2539</v>
      </c>
      <c r="BF130" s="57" t="b">
        <f t="shared" si="42"/>
        <v>1</v>
      </c>
      <c r="BG130" s="57" t="b">
        <f t="shared" si="43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0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1"/>
        <v>2541</v>
      </c>
      <c r="BF131" s="57" t="b">
        <f t="shared" si="42"/>
        <v>1</v>
      </c>
      <c r="BG131" s="57" t="b">
        <f t="shared" si="43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0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1"/>
        <v>2543</v>
      </c>
      <c r="BF132" s="57" t="b">
        <f t="shared" si="42"/>
        <v>1</v>
      </c>
      <c r="BG132" s="57" t="b">
        <f t="shared" si="43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0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1"/>
        <v>2545</v>
      </c>
      <c r="BF133" s="57" t="b">
        <f t="shared" si="42"/>
        <v>1</v>
      </c>
      <c r="BG133" s="57" t="b">
        <f t="shared" si="43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0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4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5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6">_xlfn.CONCAT(V134, "_", T134)</f>
        <v>wand_ai_070_DI</v>
      </c>
      <c r="Z134" s="9" t="str">
        <f t="shared" ref="Z134:Z141" si="47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1"/>
        <v>3001</v>
      </c>
      <c r="BF134" s="57" t="b">
        <f t="shared" si="42"/>
        <v>1</v>
      </c>
      <c r="BG134" s="57" t="b">
        <f t="shared" si="43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0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4"/>
        <v>Abjuration</v>
      </c>
      <c r="T135" s="9" t="str">
        <f t="shared" si="45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6"/>
        <v>wand_ai_740_AB</v>
      </c>
      <c r="Z135" s="9" t="str">
        <f t="shared" si="47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1"/>
        <v>3003</v>
      </c>
      <c r="BF135" s="57" t="b">
        <f t="shared" si="42"/>
        <v>1</v>
      </c>
      <c r="BG135" s="57" t="b">
        <f t="shared" si="43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0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4"/>
        <v>Conjuration</v>
      </c>
      <c r="T136" s="9" t="str">
        <f t="shared" si="45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6"/>
        <v>wand_ai_470_CO</v>
      </c>
      <c r="Z136" s="9" t="str">
        <f t="shared" si="47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1"/>
        <v>3005</v>
      </c>
      <c r="BF136" s="57" t="b">
        <f t="shared" si="42"/>
        <v>1</v>
      </c>
      <c r="BG136" s="57" t="b">
        <f t="shared" si="43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0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4"/>
        <v>Invocation</v>
      </c>
      <c r="T137" s="9" t="str">
        <f t="shared" si="45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6"/>
        <v>wand_ai_100_EV</v>
      </c>
      <c r="Z137" s="9" t="str">
        <f t="shared" si="47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1"/>
        <v>3007</v>
      </c>
      <c r="BF137" s="57" t="b">
        <f t="shared" si="42"/>
        <v>1</v>
      </c>
      <c r="BG137" s="57" t="b">
        <f t="shared" si="43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0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4"/>
        <v>Transmutation</v>
      </c>
      <c r="T138" s="9" t="str">
        <f t="shared" si="45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6"/>
        <v>wand_ai_530_TR</v>
      </c>
      <c r="Z138" s="9" t="str">
        <f t="shared" si="47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1"/>
        <v>3009</v>
      </c>
      <c r="BF138" s="57" t="b">
        <f t="shared" si="42"/>
        <v>1</v>
      </c>
      <c r="BG138" s="57" t="b">
        <f t="shared" si="43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0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4"/>
        <v>Illusion</v>
      </c>
      <c r="T139" s="9" t="str">
        <f t="shared" ca="1" si="45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6"/>
        <v>wand_ai_460_IL</v>
      </c>
      <c r="Z139" s="9" t="str">
        <f t="shared" ca="1" si="47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1"/>
        <v>3011</v>
      </c>
      <c r="BF139" s="57" t="b">
        <f t="shared" si="42"/>
        <v>1</v>
      </c>
      <c r="BG139" s="57" t="b">
        <f t="shared" si="43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0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4"/>
        <v>###error###</v>
      </c>
      <c r="T140" s="9" t="str">
        <f t="shared" ca="1" si="45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6"/>
        <v>#VALUE!</v>
      </c>
      <c r="X140" s="9" t="s">
        <v>1942</v>
      </c>
      <c r="Z140" s="9" t="str">
        <f t="shared" si="47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1"/>
        <v>3013</v>
      </c>
      <c r="BF140" s="57" t="b">
        <f t="shared" si="42"/>
        <v>1</v>
      </c>
      <c r="BG140" s="57" t="b">
        <f t="shared" si="43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0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4"/>
        <v>Conjuration</v>
      </c>
      <c r="T141" s="9" t="str">
        <f t="shared" si="45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6"/>
        <v>wand_ai_160_CO</v>
      </c>
      <c r="Z141" s="9" t="str">
        <f t="shared" si="47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0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48">IF(BD142="", "", BD142+1)</f>
        <v>3015</v>
      </c>
      <c r="BF142" s="57" t="b">
        <f t="shared" ref="BF142:BF173" si="49">AND(
OR(ISBLANK(AV142), AND(MOD(AV142, 10000) = BD142, QUOTIENT(AV142, 10000) = 6)),
OR(ISBLANK(AX142), AND(MOD(AX142, 10000) = BD142, QUOTIENT(AX142, 10000) = 7)),
OR(ISBLANK(AZ142), AND(MOD(AZ142, 10000) = BD142, QUOTIENT(AZ142, 10000) = 8)),
OR(ISBLANK(BB142), AND(MOD(BB142, 10000) = BD142, QUOTIENT(BB142, 10000) = 9))
)</f>
        <v>1</v>
      </c>
      <c r="BG142" s="57" t="b">
        <f t="shared" ref="BG142:BG173" si="50">AND(
OR(ISBLANK(AW142), AND(MOD(AW142, 10000) = BE142, QUOTIENT(AW142, 10000) = 6)),
OR(ISBLANK(AY142), AND(MOD(AY142, 10000) = BE142, QUOTIENT(AY142, 10000) = 7)),
OR(ISBLANK(BA142), AND(MOD(BA142, 10000) = BE142, QUOTIENT(BA142, 10000) = 8)),
OR(ISBLANK(BC142), AND(MOD(BC142, 10000) = BE142, QUOTIENT(BC142, 10000) = 9))
)</f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0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48"/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0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1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2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3">_xlfn.CONCAT(V144, "_", T144)</f>
        <v>wand_ai_900_AB</v>
      </c>
      <c r="Z144" s="9" t="str">
        <f t="shared" ref="Z144:Z173" si="54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48"/>
        <v>3019</v>
      </c>
      <c r="BF144" s="57" t="b">
        <f t="shared" si="49"/>
        <v>1</v>
      </c>
      <c r="BG144" s="57" t="b">
        <f t="shared" si="50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0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1"/>
        <v>Abjuration</v>
      </c>
      <c r="T145" s="9" t="str">
        <f t="shared" si="52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3"/>
        <v>wand_ai_770_AB</v>
      </c>
      <c r="Z145" s="9" t="str">
        <f t="shared" si="54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48"/>
        <v>3021</v>
      </c>
      <c r="BF145" s="57" t="b">
        <f t="shared" si="49"/>
        <v>1</v>
      </c>
      <c r="BG145" s="57" t="b">
        <f t="shared" si="50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0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1"/>
        <v>Transmutation</v>
      </c>
      <c r="T146" s="9" t="str">
        <f t="shared" si="52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3"/>
        <v>wand_ai_780_TR</v>
      </c>
      <c r="Z146" s="9" t="str">
        <f t="shared" si="54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48"/>
        <v>3023</v>
      </c>
      <c r="BF146" s="57" t="b">
        <f t="shared" si="49"/>
        <v>1</v>
      </c>
      <c r="BG146" s="57" t="b">
        <f t="shared" si="50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8" si="55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1"/>
        <v>Necromancy</v>
      </c>
      <c r="T147" s="9" t="str">
        <f t="shared" ca="1" si="52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3"/>
        <v>wand_ai_420_NE</v>
      </c>
      <c r="Z147" s="9" t="str">
        <f t="shared" ca="1" si="54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48"/>
        <v>3025</v>
      </c>
      <c r="BF147" s="57" t="b">
        <f t="shared" si="49"/>
        <v>1</v>
      </c>
      <c r="BG147" s="57" t="b">
        <f t="shared" si="50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5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1"/>
        <v>Necromancy</v>
      </c>
      <c r="T148" s="9" t="str">
        <f t="shared" ca="1" si="52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3"/>
        <v>wand_ai_220_NE</v>
      </c>
      <c r="Z148" s="9" t="str">
        <f t="shared" ca="1" si="54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48"/>
        <v>3027</v>
      </c>
      <c r="BF148" s="57" t="b">
        <f t="shared" si="49"/>
        <v>1</v>
      </c>
      <c r="BG148" s="57" t="b">
        <f t="shared" si="50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5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1"/>
        <v>Illusion</v>
      </c>
      <c r="T149" s="9" t="str">
        <f t="shared" ca="1" si="52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3"/>
        <v>wand_ai_020_IL</v>
      </c>
      <c r="Z149" s="9" t="str">
        <f t="shared" ca="1" si="54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48"/>
        <v>3029</v>
      </c>
      <c r="BF149" s="57" t="b">
        <f t="shared" si="49"/>
        <v>1</v>
      </c>
      <c r="BG149" s="57" t="b">
        <f t="shared" si="50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1"/>
        <v>Enchantment</v>
      </c>
      <c r="T150" s="9" t="str">
        <f t="shared" si="52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3"/>
        <v>wand_ai_820_EN</v>
      </c>
      <c r="Z150" s="9" t="str">
        <f t="shared" si="54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48"/>
        <v>3031</v>
      </c>
      <c r="BF150" s="57" t="b">
        <f t="shared" si="49"/>
        <v>1</v>
      </c>
      <c r="BG150" s="57" t="b">
        <f t="shared" si="50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1"/>
        <v>Conjuration</v>
      </c>
      <c r="T151" s="9" t="str">
        <f t="shared" si="52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3"/>
        <v>wand_ai_110_CO</v>
      </c>
      <c r="Z151" s="9" t="str">
        <f t="shared" si="54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48"/>
        <v>3033</v>
      </c>
      <c r="BF151" s="57" t="b">
        <f t="shared" si="49"/>
        <v>1</v>
      </c>
      <c r="BG151" s="57" t="b">
        <f t="shared" si="50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1"/>
        <v>Abjuration</v>
      </c>
      <c r="T152" s="9" t="str">
        <f t="shared" si="52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3"/>
        <v>wand_ai_440_AB</v>
      </c>
      <c r="Z152" s="9" t="str">
        <f t="shared" si="54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48"/>
        <v>3035</v>
      </c>
      <c r="BF152" s="57" t="b">
        <f t="shared" si="49"/>
        <v>1</v>
      </c>
      <c r="BG152" s="57" t="b">
        <f t="shared" si="50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1"/>
        <v>Abjuration</v>
      </c>
      <c r="T153" s="9" t="str">
        <f t="shared" si="52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3"/>
        <v>wand_ai_860_AB</v>
      </c>
      <c r="Z153" s="9" t="str">
        <f t="shared" si="54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48"/>
        <v>3037</v>
      </c>
      <c r="BF153" s="57" t="b">
        <f t="shared" si="49"/>
        <v>1</v>
      </c>
      <c r="BG153" s="57" t="b">
        <f t="shared" si="50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1"/>
        <v>Abjuration</v>
      </c>
      <c r="T154" s="9" t="str">
        <f t="shared" si="52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3"/>
        <v>wand_ai_460_AB</v>
      </c>
      <c r="Z154" s="9" t="str">
        <f t="shared" si="54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48"/>
        <v>3039</v>
      </c>
      <c r="BF154" s="57" t="b">
        <f t="shared" si="49"/>
        <v>1</v>
      </c>
      <c r="BG154" s="57" t="b">
        <f t="shared" si="50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1"/>
        <v>Abjuration</v>
      </c>
      <c r="T155" s="9" t="str">
        <f t="shared" si="52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3"/>
        <v>wand_ai_830_AB</v>
      </c>
      <c r="Z155" s="9" t="str">
        <f t="shared" si="54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48"/>
        <v>3041</v>
      </c>
      <c r="BF155" s="57" t="b">
        <f t="shared" si="49"/>
        <v>1</v>
      </c>
      <c r="BG155" s="57" t="b">
        <f t="shared" si="50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1"/>
        <v>Divination</v>
      </c>
      <c r="T156" s="9" t="str">
        <f t="shared" si="52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3"/>
        <v>wand_ai_120_DI</v>
      </c>
      <c r="Z156" s="9" t="str">
        <f t="shared" si="54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48"/>
        <v>3043</v>
      </c>
      <c r="BF156" s="57" t="b">
        <f t="shared" si="49"/>
        <v>1</v>
      </c>
      <c r="BG156" s="57" t="b">
        <f t="shared" si="50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1"/>
        <v>Necromancy</v>
      </c>
      <c r="T157" s="9" t="str">
        <f t="shared" ca="1" si="52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3"/>
        <v>wand_ai_620_NE</v>
      </c>
      <c r="Z157" s="9" t="str">
        <f t="shared" ca="1" si="54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48"/>
        <v>3045</v>
      </c>
      <c r="BF157" s="57" t="b">
        <f t="shared" si="49"/>
        <v>1</v>
      </c>
      <c r="BG157" s="57" t="b">
        <f t="shared" si="50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1"/>
        <v>Invocation</v>
      </c>
      <c r="T158" s="9" t="str">
        <f t="shared" si="52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3"/>
        <v>wand_ai_620_EV</v>
      </c>
      <c r="Z158" s="9" t="str">
        <f t="shared" si="54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48"/>
        <v>3047</v>
      </c>
      <c r="BF158" s="57" t="b">
        <f t="shared" si="49"/>
        <v>1</v>
      </c>
      <c r="BG158" s="57" t="b">
        <f t="shared" si="50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1"/>
        <v>Abjuration</v>
      </c>
      <c r="T159" s="9" t="str">
        <f t="shared" si="52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3"/>
        <v>wand_ai_570_AB</v>
      </c>
      <c r="Z159" s="9" t="str">
        <f t="shared" si="54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48"/>
        <v>3049</v>
      </c>
      <c r="BF159" s="57" t="b">
        <f t="shared" si="49"/>
        <v>1</v>
      </c>
      <c r="BG159" s="57" t="b">
        <f t="shared" si="50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5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1"/>
        <v>Invocation</v>
      </c>
      <c r="T160" s="9" t="str">
        <f t="shared" si="52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3"/>
        <v>wand_ai_480_EV</v>
      </c>
      <c r="Z160" s="9" t="str">
        <f t="shared" si="54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48"/>
        <v>3051</v>
      </c>
      <c r="BF160" s="57" t="b">
        <f t="shared" si="49"/>
        <v>1</v>
      </c>
      <c r="BG160" s="57" t="b">
        <f t="shared" si="50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5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1"/>
        <v>Invocation</v>
      </c>
      <c r="T161" s="9" t="str">
        <f t="shared" si="52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3"/>
        <v>wand_ai_200_EV</v>
      </c>
      <c r="Z161" s="9" t="str">
        <f t="shared" si="54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48"/>
        <v>3053</v>
      </c>
      <c r="BF161" s="57" t="b">
        <f t="shared" si="49"/>
        <v>1</v>
      </c>
      <c r="BG161" s="57" t="b">
        <f t="shared" si="50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5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1"/>
        <v>###error###</v>
      </c>
      <c r="T162" s="9" t="str">
        <f t="shared" ca="1" si="52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3"/>
        <v>#VALUE!</v>
      </c>
      <c r="Z162" s="9" t="e">
        <f t="shared" ca="1" si="54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48"/>
        <v>3055</v>
      </c>
      <c r="BF162" s="57" t="b">
        <f t="shared" si="49"/>
        <v>1</v>
      </c>
      <c r="BG162" s="57" t="b">
        <f t="shared" si="50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5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1"/>
        <v>Transmutation</v>
      </c>
      <c r="T163" s="9" t="str">
        <f t="shared" si="52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3"/>
        <v>wand_ai_390_TR</v>
      </c>
      <c r="Z163" s="9" t="str">
        <f t="shared" si="54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48"/>
        <v>3057</v>
      </c>
      <c r="BF163" s="57" t="b">
        <f t="shared" si="49"/>
        <v>1</v>
      </c>
      <c r="BG163" s="57" t="b">
        <f t="shared" si="50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5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1"/>
        <v>Illusion</v>
      </c>
      <c r="T164" s="9" t="str">
        <f t="shared" ca="1" si="52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3"/>
        <v>wand_ai_820_IL</v>
      </c>
      <c r="Z164" s="9" t="str">
        <f t="shared" ca="1" si="54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48"/>
        <v>3059</v>
      </c>
      <c r="BF164" s="57" t="b">
        <f t="shared" si="49"/>
        <v>1</v>
      </c>
      <c r="BG164" s="57" t="b">
        <f t="shared" si="50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5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1"/>
        <v>Necromancy</v>
      </c>
      <c r="T165" s="9" t="str">
        <f t="shared" ca="1" si="52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3"/>
        <v>wand_ai_340_NE</v>
      </c>
      <c r="Z165" s="9" t="str">
        <f t="shared" ca="1" si="54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48"/>
        <v>3061</v>
      </c>
      <c r="BF165" s="57" t="b">
        <f t="shared" si="49"/>
        <v>1</v>
      </c>
      <c r="BG165" s="57" t="b">
        <f t="shared" si="50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5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1"/>
        <v>Enchantment</v>
      </c>
      <c r="T166" s="9" t="str">
        <f t="shared" si="52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3"/>
        <v>wand_ai_410_EN</v>
      </c>
      <c r="Z166" s="9" t="str">
        <f t="shared" si="54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48"/>
        <v>3063</v>
      </c>
      <c r="BF166" s="57" t="b">
        <f t="shared" si="49"/>
        <v>1</v>
      </c>
      <c r="BG166" s="57" t="b">
        <f t="shared" si="50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5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1"/>
        <v>Divination</v>
      </c>
      <c r="T167" s="9" t="str">
        <f t="shared" si="52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3"/>
        <v>wand_ai_750_DI</v>
      </c>
      <c r="Z167" s="9" t="str">
        <f t="shared" si="54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48"/>
        <v>3065</v>
      </c>
      <c r="BF167" s="57" t="b">
        <f t="shared" si="49"/>
        <v>1</v>
      </c>
      <c r="BG167" s="57" t="b">
        <f t="shared" si="50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5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1"/>
        <v>Abjuration</v>
      </c>
      <c r="T168" s="9" t="str">
        <f t="shared" si="52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3"/>
        <v>wand_ai_480_AB</v>
      </c>
      <c r="Z168" s="9" t="str">
        <f t="shared" si="54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48"/>
        <v>3067</v>
      </c>
      <c r="BF168" s="57" t="b">
        <f t="shared" si="49"/>
        <v>1</v>
      </c>
      <c r="BG168" s="57" t="b">
        <f t="shared" si="50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5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1"/>
        <v>Conjuration</v>
      </c>
      <c r="T169" s="9" t="str">
        <f t="shared" si="52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3"/>
        <v>wand_ai_930_CO</v>
      </c>
      <c r="Z169" s="9" t="str">
        <f t="shared" si="54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48"/>
        <v>3069</v>
      </c>
      <c r="BF169" s="57" t="b">
        <f t="shared" si="49"/>
        <v>1</v>
      </c>
      <c r="BG169" s="57" t="b">
        <f t="shared" si="50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5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1"/>
        <v>Transmutation</v>
      </c>
      <c r="T170" s="9" t="str">
        <f t="shared" si="52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3"/>
        <v>wand_ai_650_TR</v>
      </c>
      <c r="Z170" s="9" t="str">
        <f t="shared" si="54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48"/>
        <v>3071</v>
      </c>
      <c r="BF170" s="57" t="b">
        <f t="shared" si="49"/>
        <v>1</v>
      </c>
      <c r="BG170" s="57" t="b">
        <f t="shared" si="50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5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1"/>
        <v>Abjuration</v>
      </c>
      <c r="T171" s="9" t="str">
        <f t="shared" si="52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3"/>
        <v>wand_ai_540_AB</v>
      </c>
      <c r="Z171" s="9" t="str">
        <f t="shared" si="54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48"/>
        <v>3073</v>
      </c>
      <c r="BF171" s="57" t="b">
        <f t="shared" si="49"/>
        <v>1</v>
      </c>
      <c r="BG171" s="57" t="b">
        <f t="shared" si="50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5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1"/>
        <v>Conjuration</v>
      </c>
      <c r="T172" s="9" t="str">
        <f t="shared" si="52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3"/>
        <v>wand_ai_220_CO</v>
      </c>
      <c r="Z172" s="9" t="str">
        <f t="shared" si="54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48"/>
        <v>3075</v>
      </c>
      <c r="BF172" s="57" t="b">
        <f t="shared" si="49"/>
        <v>1</v>
      </c>
      <c r="BG172" s="57" t="b">
        <f t="shared" si="50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5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1"/>
        <v>Necromancy</v>
      </c>
      <c r="T173" s="9" t="str">
        <f t="shared" ca="1" si="52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3"/>
        <v>wand_ai_600_NE</v>
      </c>
      <c r="Z173" s="9" t="str">
        <f t="shared" ca="1" si="54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48"/>
        <v>3501</v>
      </c>
      <c r="BF173" s="57" t="b">
        <f t="shared" si="49"/>
        <v>1</v>
      </c>
      <c r="BG173" s="57" t="b">
        <f t="shared" si="50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6">IF(BD174="", "", BD174+1)</f>
        <v>3503</v>
      </c>
      <c r="BF174" s="57" t="b">
        <f t="shared" ref="BF174:BF205" si="57">AND(
OR(ISBLANK(AV174), AND(MOD(AV174, 10000) = BD174, QUOTIENT(AV174, 10000) = 6)),
OR(ISBLANK(AX174), AND(MOD(AX174, 10000) = BD174, QUOTIENT(AX174, 10000) = 7)),
OR(ISBLANK(AZ174), AND(MOD(AZ174, 10000) = BD174, QUOTIENT(AZ174, 10000) = 8)),
OR(ISBLANK(BB174), AND(MOD(BB174, 10000) = BD174, QUOTIENT(BB174, 10000) = 9))
)</f>
        <v>1</v>
      </c>
      <c r="BG174" s="57" t="b">
        <f t="shared" ref="BG174:BG205" si="58">AND(
OR(ISBLANK(AW174), AND(MOD(AW174, 10000) = BE174, QUOTIENT(AW174, 10000) = 6)),
OR(ISBLANK(AY174), AND(MOD(AY174, 10000) = BE174, QUOTIENT(AY174, 10000) = 7)),
OR(ISBLANK(BA174), AND(MOD(BA174, 10000) = BE174, QUOTIENT(BA174, 10000) = 8)),
OR(ISBLANK(BC174), AND(MOD(BC174, 10000) = BE174, QUOTIENT(BC174, 10000) = 9))
)</f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6"/>
        <v>3505</v>
      </c>
      <c r="BF175" s="57" t="b">
        <f t="shared" si="57"/>
        <v>1</v>
      </c>
      <c r="BG175" s="57" t="b">
        <f t="shared" si="58"/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6"/>
        <v>3507</v>
      </c>
      <c r="BF176" s="57" t="b">
        <f t="shared" si="57"/>
        <v>1</v>
      </c>
      <c r="BG176" s="57" t="b">
        <f t="shared" si="58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6"/>
        <v>3509</v>
      </c>
      <c r="BF177" s="57" t="b">
        <f t="shared" si="57"/>
        <v>1</v>
      </c>
      <c r="BG177" s="57" t="b">
        <f t="shared" si="58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6"/>
        <v>3511</v>
      </c>
      <c r="BF178" s="57" t="b">
        <f t="shared" si="57"/>
        <v>1</v>
      </c>
      <c r="BG178" s="57" t="b">
        <f t="shared" si="58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6"/>
        <v>3513</v>
      </c>
      <c r="BF179" s="57" t="b">
        <f t="shared" si="57"/>
        <v>1</v>
      </c>
      <c r="BG179" s="57" t="b">
        <f t="shared" si="5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11" si="59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6"/>
        <v>3515</v>
      </c>
      <c r="BF180" s="57" t="b">
        <f t="shared" si="57"/>
        <v>1</v>
      </c>
      <c r="BG180" s="57" t="b">
        <f t="shared" si="5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59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6"/>
        <v>3517</v>
      </c>
      <c r="BF181" s="57" t="b">
        <f t="shared" si="57"/>
        <v>1</v>
      </c>
      <c r="BG181" s="57" t="b">
        <f t="shared" si="5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59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6"/>
        <v>3519</v>
      </c>
      <c r="BF182" s="57" t="b">
        <f t="shared" si="57"/>
        <v>1</v>
      </c>
      <c r="BG182" s="57" t="b">
        <f t="shared" si="58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59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6"/>
        <v>3521</v>
      </c>
      <c r="BF183" s="57" t="b">
        <f t="shared" si="57"/>
        <v>1</v>
      </c>
      <c r="BG183" s="57" t="b">
        <f t="shared" si="5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59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6"/>
        <v>3523</v>
      </c>
      <c r="BF184" s="57" t="b">
        <f t="shared" si="57"/>
        <v>1</v>
      </c>
      <c r="BG184" s="57" t="b">
        <f t="shared" si="58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59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6"/>
        <v>3525</v>
      </c>
      <c r="BF185" s="57" t="b">
        <f t="shared" si="57"/>
        <v>1</v>
      </c>
      <c r="BG185" s="57" t="b">
        <f t="shared" si="5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59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0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1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2">_xlfn.CONCAT(V186, "_", T186)</f>
        <v>wand_ai_260_AB</v>
      </c>
      <c r="Z186" s="9" t="str">
        <f t="shared" ref="Z186:Z195" si="63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6"/>
        <v>3527</v>
      </c>
      <c r="BF186" s="57" t="b">
        <f t="shared" si="57"/>
        <v>1</v>
      </c>
      <c r="BG186" s="57" t="b">
        <f t="shared" si="5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59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0"/>
        <v>Divination</v>
      </c>
      <c r="T187" s="9" t="str">
        <f t="shared" si="61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2"/>
        <v>wand_ai_390_DI</v>
      </c>
      <c r="Z187" s="9" t="str">
        <f t="shared" si="63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6"/>
        <v>3529</v>
      </c>
      <c r="BF187" s="57" t="b">
        <f t="shared" si="57"/>
        <v>1</v>
      </c>
      <c r="BG187" s="57" t="b">
        <f t="shared" si="5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59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0"/>
        <v>Enchantment</v>
      </c>
      <c r="T188" s="9" t="str">
        <f t="shared" si="61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2"/>
        <v>wand_ai_790_EN</v>
      </c>
      <c r="Z188" s="9" t="str">
        <f t="shared" si="63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6"/>
        <v>3531</v>
      </c>
      <c r="BF188" s="57" t="b">
        <f t="shared" si="57"/>
        <v>1</v>
      </c>
      <c r="BG188" s="57" t="b">
        <f t="shared" si="58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59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0"/>
        <v>Enchantment</v>
      </c>
      <c r="T189" s="9" t="str">
        <f t="shared" si="61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2"/>
        <v>wand_ai_420_EN</v>
      </c>
      <c r="Z189" s="9" t="str">
        <f t="shared" si="63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6"/>
        <v>3533</v>
      </c>
      <c r="BF189" s="57" t="b">
        <f t="shared" si="57"/>
        <v>1</v>
      </c>
      <c r="BG189" s="57" t="b">
        <f t="shared" si="5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59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0"/>
        <v>Transmutation</v>
      </c>
      <c r="T190" s="9" t="str">
        <f t="shared" si="61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2"/>
        <v>wand_ai_210_TR</v>
      </c>
      <c r="Z190" s="9" t="str">
        <f t="shared" si="63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6"/>
        <v>3535</v>
      </c>
      <c r="BF190" s="57" t="b">
        <f t="shared" si="57"/>
        <v>1</v>
      </c>
      <c r="BG190" s="57" t="b">
        <f t="shared" si="5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59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0"/>
        <v>Necromancy</v>
      </c>
      <c r="T191" s="9" t="str">
        <f t="shared" ca="1" si="61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2"/>
        <v>wand_ai_780_NE</v>
      </c>
      <c r="Z191" s="9" t="str">
        <f t="shared" ca="1" si="63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6"/>
        <v>3537</v>
      </c>
      <c r="BF191" s="57" t="b">
        <f t="shared" si="57"/>
        <v>1</v>
      </c>
      <c r="BG191" s="57" t="b">
        <f t="shared" si="5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59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0"/>
        <v>Necromancy</v>
      </c>
      <c r="T192" s="9" t="str">
        <f t="shared" ca="1" si="61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2"/>
        <v>wand_ai_280_NE</v>
      </c>
      <c r="Z192" s="9" t="str">
        <f t="shared" ca="1" si="63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6"/>
        <v>3539</v>
      </c>
      <c r="BF192" s="57" t="b">
        <f t="shared" si="57"/>
        <v>1</v>
      </c>
      <c r="BG192" s="57" t="b">
        <f t="shared" si="5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59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0"/>
        <v>Necromancy</v>
      </c>
      <c r="T193" s="9" t="str">
        <f t="shared" ca="1" si="61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2"/>
        <v>wand_ai_720_NE</v>
      </c>
      <c r="Z193" s="9" t="str">
        <f t="shared" ca="1" si="63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6"/>
        <v>3541</v>
      </c>
      <c r="BF193" s="57" t="b">
        <f t="shared" si="57"/>
        <v>1</v>
      </c>
      <c r="BG193" s="57" t="b">
        <f t="shared" si="5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59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0"/>
        <v>Abjuration</v>
      </c>
      <c r="T194" s="9" t="str">
        <f t="shared" si="61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2"/>
        <v>wand_ai_800_AB</v>
      </c>
      <c r="Z194" s="9" t="str">
        <f t="shared" si="63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6"/>
        <v>3543</v>
      </c>
      <c r="BF194" s="57" t="b">
        <f t="shared" si="57"/>
        <v>1</v>
      </c>
      <c r="BG194" s="57" t="b">
        <f t="shared" si="5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59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0"/>
        <v>Abjuration</v>
      </c>
      <c r="T195" s="9" t="str">
        <f t="shared" si="61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2"/>
        <v>wand_ai_520_AB</v>
      </c>
      <c r="Z195" s="9" t="str">
        <f t="shared" si="63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6"/>
        <v>3545</v>
      </c>
      <c r="BF195" s="57" t="b">
        <f t="shared" si="57"/>
        <v>1</v>
      </c>
      <c r="BG195" s="57" t="b">
        <f t="shared" si="58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59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6"/>
        <v>3547</v>
      </c>
      <c r="BF196" s="57" t="b">
        <f t="shared" si="57"/>
        <v>1</v>
      </c>
      <c r="BG196" s="57" t="b">
        <f t="shared" si="5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59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9" si="64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5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6">_xlfn.CONCAT(V197, "_", T197)</f>
        <v>wand_ai_530_CO</v>
      </c>
      <c r="Z197" s="9" t="str">
        <f t="shared" ref="Z197:Z209" si="67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6"/>
        <v>3549</v>
      </c>
      <c r="BF197" s="57" t="b">
        <f t="shared" si="57"/>
        <v>1</v>
      </c>
      <c r="BG197" s="57" t="b">
        <f t="shared" si="58"/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59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4"/>
        <v>Abjuration</v>
      </c>
      <c r="T198" s="9" t="str">
        <f t="shared" si="65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6"/>
        <v>wand_ai_910_AB</v>
      </c>
      <c r="Z198" s="9" t="str">
        <f t="shared" si="67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6"/>
        <v>3551</v>
      </c>
      <c r="BF198" s="57" t="b">
        <f t="shared" si="57"/>
        <v>1</v>
      </c>
      <c r="BG198" s="57" t="b">
        <f t="shared" si="58"/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59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4"/>
        <v>Conjuration</v>
      </c>
      <c r="T199" s="9" t="str">
        <f t="shared" si="65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6"/>
        <v>wand_ai_490_CO</v>
      </c>
      <c r="Z199" s="9" t="str">
        <f t="shared" si="67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6"/>
        <v>3553</v>
      </c>
      <c r="BF199" s="57" t="b">
        <f t="shared" si="57"/>
        <v>1</v>
      </c>
      <c r="BG199" s="57" t="b">
        <f t="shared" si="58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59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4"/>
        <v>Abjuration</v>
      </c>
      <c r="T200" s="9" t="str">
        <f t="shared" si="65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6"/>
        <v>wand_ai_220_AB</v>
      </c>
      <c r="Z200" s="9" t="str">
        <f t="shared" si="67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6"/>
        <v>3555</v>
      </c>
      <c r="BF200" s="57" t="b">
        <f t="shared" si="57"/>
        <v>1</v>
      </c>
      <c r="BG200" s="57" t="b">
        <f t="shared" si="58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59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4"/>
        <v>Abjuration</v>
      </c>
      <c r="T201" s="9" t="str">
        <f t="shared" si="65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6"/>
        <v>wand_ai_150_AB</v>
      </c>
      <c r="Z201" s="9" t="str">
        <f t="shared" si="67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6"/>
        <v>3557</v>
      </c>
      <c r="BF201" s="57" t="b">
        <f t="shared" si="57"/>
        <v>1</v>
      </c>
      <c r="BG201" s="57" t="b">
        <f t="shared" si="58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59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4"/>
        <v>Invocation</v>
      </c>
      <c r="T202" s="9" t="str">
        <f t="shared" si="65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6"/>
        <v>wand_ai_740_EV</v>
      </c>
      <c r="Z202" s="9" t="str">
        <f t="shared" si="67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6"/>
        <v>3559</v>
      </c>
      <c r="BF202" s="57" t="b">
        <f t="shared" si="57"/>
        <v>1</v>
      </c>
      <c r="BG202" s="57" t="b">
        <f t="shared" si="58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59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4"/>
        <v>Necromancy</v>
      </c>
      <c r="T203" s="9" t="str">
        <f t="shared" ca="1" si="65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6"/>
        <v>wand_ai_390_NE</v>
      </c>
      <c r="Z203" s="9" t="str">
        <f t="shared" ca="1" si="67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6"/>
        <v>3561</v>
      </c>
      <c r="BF203" s="57" t="b">
        <f t="shared" si="57"/>
        <v>1</v>
      </c>
      <c r="BG203" s="57" t="b">
        <f t="shared" si="58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59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4"/>
        <v>Transmutation</v>
      </c>
      <c r="T204" s="9" t="str">
        <f t="shared" si="65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6"/>
        <v>wand_ai_620_TR</v>
      </c>
      <c r="Z204" s="9" t="str">
        <f t="shared" si="67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6"/>
        <v>3563</v>
      </c>
      <c r="BF204" s="57" t="b">
        <f t="shared" si="57"/>
        <v>1</v>
      </c>
      <c r="BG204" s="57" t="b">
        <f t="shared" si="58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59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4"/>
        <v>Invocation</v>
      </c>
      <c r="T205" s="9" t="str">
        <f t="shared" si="65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6"/>
        <v>wand_ai_730_EV</v>
      </c>
      <c r="Z205" s="9" t="str">
        <f t="shared" si="67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6"/>
        <v>3565</v>
      </c>
      <c r="BF205" s="57" t="b">
        <f t="shared" si="57"/>
        <v>1</v>
      </c>
      <c r="BG205" s="57" t="b">
        <f t="shared" si="58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si="59"/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4"/>
        <v>Transmutation</v>
      </c>
      <c r="T206" s="9" t="str">
        <f t="shared" si="65"/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 t="shared" si="66"/>
        <v>wand_ai_270_TR</v>
      </c>
      <c r="Z206" s="9" t="str">
        <f t="shared" si="67"/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37" si="68">IF(BD206="", "", BD206+1)</f>
        <v>3567</v>
      </c>
      <c r="BF206" s="57" t="b">
        <f t="shared" ref="BF206:BF237" si="69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37" si="70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59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64"/>
        <v>Abjuration</v>
      </c>
      <c r="T207" s="9" t="str">
        <f t="shared" si="65"/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 t="shared" si="66"/>
        <v>wand_ai_870_AB</v>
      </c>
      <c r="Z207" s="9" t="str">
        <f t="shared" si="67"/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68"/>
        <v>3569</v>
      </c>
      <c r="BF207" s="57" t="b">
        <f t="shared" si="69"/>
        <v>1</v>
      </c>
      <c r="BG207" s="57" t="b">
        <f t="shared" si="70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59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ca="1" si="64"/>
        <v>Necromancy</v>
      </c>
      <c r="T208" s="9" t="str">
        <f t="shared" ca="1" si="65"/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t="shared" ca="1" si="66"/>
        <v>wand_ai_050_NE</v>
      </c>
      <c r="Z208" s="9" t="str">
        <f t="shared" ca="1" si="67"/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68"/>
        <v>3571</v>
      </c>
      <c r="BF208" s="57" t="b">
        <f t="shared" si="69"/>
        <v>1</v>
      </c>
      <c r="BG208" s="57" t="b">
        <f t="shared" si="70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59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4"/>
        <v>Necromancy</v>
      </c>
      <c r="T209" s="9" t="str">
        <f t="shared" ca="1" si="65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t="shared" ca="1" si="66"/>
        <v>wand_ai_960_NE</v>
      </c>
      <c r="Z209" s="9" t="str">
        <f t="shared" ca="1" si="67"/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68"/>
        <v>3573</v>
      </c>
      <c r="BF209" s="57" t="b">
        <f t="shared" si="69"/>
        <v>1</v>
      </c>
      <c r="BG209" s="57" t="b">
        <f t="shared" si="70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59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68"/>
        <v>3575</v>
      </c>
      <c r="BF210" s="57" t="b">
        <f t="shared" si="69"/>
        <v>1</v>
      </c>
      <c r="BG210" s="57" t="b">
        <f t="shared" si="70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59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68"/>
        <v>3577</v>
      </c>
      <c r="BF211" s="57" t="b">
        <f t="shared" si="69"/>
        <v>1</v>
      </c>
      <c r="BG211" s="57" t="b">
        <f t="shared" si="70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ref="E212:E243" si="71"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68"/>
        <v>3579</v>
      </c>
      <c r="BF212" s="57" t="b">
        <f t="shared" si="69"/>
        <v>1</v>
      </c>
      <c r="BG212" s="57" t="b">
        <f t="shared" si="70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1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2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3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74">_xlfn.CONCAT(V213, "_", T213)</f>
        <v>wand_ai_860_CO</v>
      </c>
      <c r="Z213" s="9" t="str">
        <f t="shared" ref="Z213:Z220" si="75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68"/>
        <v>3581</v>
      </c>
      <c r="BF213" s="57" t="b">
        <f t="shared" si="69"/>
        <v>1</v>
      </c>
      <c r="BG213" s="57" t="b">
        <f t="shared" si="70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1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2"/>
        <v>Transmutation</v>
      </c>
      <c r="T214" s="9" t="str">
        <f t="shared" si="73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74"/>
        <v>wand_ai_480_TR</v>
      </c>
      <c r="Z214" s="9" t="str">
        <f t="shared" si="75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68"/>
        <v>3583</v>
      </c>
      <c r="BF214" s="57" t="b">
        <f t="shared" si="69"/>
        <v>1</v>
      </c>
      <c r="BG214" s="57" t="b">
        <f t="shared" si="70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1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2"/>
        <v>Transmutation</v>
      </c>
      <c r="T215" s="9" t="str">
        <f t="shared" si="73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74"/>
        <v>wand_ai_090_TR</v>
      </c>
      <c r="Z215" s="9" t="str">
        <f t="shared" si="75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68"/>
        <v>3585</v>
      </c>
      <c r="BF215" s="57" t="b">
        <f t="shared" si="69"/>
        <v>1</v>
      </c>
      <c r="BG215" s="57" t="b">
        <f t="shared" si="70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1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2"/>
        <v>Transmutation</v>
      </c>
      <c r="T216" s="9" t="str">
        <f t="shared" si="73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74"/>
        <v>wand_ai_900_TR</v>
      </c>
      <c r="Z216" s="9" t="str">
        <f t="shared" si="75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68"/>
        <v>3587</v>
      </c>
      <c r="BF216" s="57" t="b">
        <f t="shared" si="69"/>
        <v>1</v>
      </c>
      <c r="BG216" s="57" t="b">
        <f t="shared" si="70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1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2"/>
        <v>Abjuration</v>
      </c>
      <c r="T217" s="9" t="str">
        <f t="shared" si="73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74"/>
        <v>wand_ai_390_AB</v>
      </c>
      <c r="Z217" s="9" t="str">
        <f t="shared" si="75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68"/>
        <v>3589</v>
      </c>
      <c r="BF217" s="57" t="b">
        <f t="shared" si="69"/>
        <v>1</v>
      </c>
      <c r="BG217" s="57" t="b">
        <f t="shared" si="70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1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2"/>
        <v>Transmutation</v>
      </c>
      <c r="T218" s="9" t="str">
        <f t="shared" si="73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74"/>
        <v>wand_ai_260_TR</v>
      </c>
      <c r="Z218" s="9" t="str">
        <f t="shared" si="75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68"/>
        <v>3591</v>
      </c>
      <c r="BF218" s="57" t="b">
        <f t="shared" si="69"/>
        <v>1</v>
      </c>
      <c r="BG218" s="57" t="b">
        <f t="shared" si="70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1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2"/>
        <v>Conjuration</v>
      </c>
      <c r="T219" s="9" t="str">
        <f t="shared" si="73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74"/>
        <v>wand_ai_280_CO</v>
      </c>
      <c r="Z219" s="9" t="str">
        <f t="shared" si="75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68"/>
        <v>3593</v>
      </c>
      <c r="BF219" s="57" t="b">
        <f t="shared" si="69"/>
        <v>1</v>
      </c>
      <c r="BG219" s="57" t="b">
        <f t="shared" si="70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1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2"/>
        <v>Transmutation</v>
      </c>
      <c r="T220" s="9" t="str">
        <f t="shared" si="73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74"/>
        <v>wand_ai_250_TR</v>
      </c>
      <c r="Z220" s="9" t="str">
        <f t="shared" si="75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68"/>
        <v>3595</v>
      </c>
      <c r="BF220" s="9" t="b">
        <f t="shared" si="69"/>
        <v>1</v>
      </c>
      <c r="BG220" s="9" t="b">
        <f t="shared" si="70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1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68"/>
        <v>3597</v>
      </c>
      <c r="BF221" s="9" t="b">
        <f t="shared" si="69"/>
        <v>1</v>
      </c>
      <c r="BG221" s="9" t="b">
        <f t="shared" si="70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1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76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77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78">_xlfn.CONCAT(V222, "_", T222)</f>
        <v>wand_ai_890_EN</v>
      </c>
      <c r="Z222" s="9" t="str">
        <f t="shared" ref="Z222:Z228" si="79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68"/>
        <v>4001</v>
      </c>
      <c r="BF222" s="57" t="b">
        <f t="shared" si="69"/>
        <v>1</v>
      </c>
      <c r="BG222" s="57" t="b">
        <f t="shared" si="70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1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76"/>
        <v>Transmutation</v>
      </c>
      <c r="T223" s="9" t="str">
        <f t="shared" si="77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78"/>
        <v>wand_ai_920_TR</v>
      </c>
      <c r="Y223" s="9" t="s">
        <v>1986</v>
      </c>
      <c r="Z223" s="9" t="str">
        <f t="shared" si="79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68"/>
        <v>4003</v>
      </c>
      <c r="BF223" s="57" t="b">
        <f t="shared" si="69"/>
        <v>1</v>
      </c>
      <c r="BG223" s="57" t="b">
        <f t="shared" si="70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1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76"/>
        <v>Invocation</v>
      </c>
      <c r="T224" s="9" t="str">
        <f t="shared" si="77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78"/>
        <v>wand_ai_130_EV</v>
      </c>
      <c r="Z224" s="9" t="str">
        <f t="shared" si="79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68"/>
        <v>4005</v>
      </c>
      <c r="BF224" s="57" t="b">
        <f t="shared" si="69"/>
        <v>1</v>
      </c>
      <c r="BG224" s="57" t="b">
        <f t="shared" si="70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1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76"/>
        <v>Invocation</v>
      </c>
      <c r="T225" s="9" t="str">
        <f t="shared" si="77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78"/>
        <v>wand_ai_700_EV</v>
      </c>
      <c r="Z225" s="9" t="str">
        <f t="shared" si="79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68"/>
        <v>4007</v>
      </c>
      <c r="BF225" s="57" t="b">
        <f t="shared" si="69"/>
        <v>1</v>
      </c>
      <c r="BG225" s="57" t="b">
        <f t="shared" si="70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1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76"/>
        <v>Illusion</v>
      </c>
      <c r="T226" s="9" t="str">
        <f t="shared" ca="1" si="77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78"/>
        <v>wand_ai_390_IL</v>
      </c>
      <c r="Z226" s="9" t="str">
        <f t="shared" ca="1" si="79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68"/>
        <v>4009</v>
      </c>
      <c r="BF226" s="57" t="b">
        <f t="shared" si="69"/>
        <v>1</v>
      </c>
      <c r="BG226" s="57" t="b">
        <f t="shared" si="70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1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76"/>
        <v>Abjuration</v>
      </c>
      <c r="T227" s="9" t="str">
        <f t="shared" si="77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78"/>
        <v>wand_ai_660_AB</v>
      </c>
      <c r="Z227" s="9" t="str">
        <f t="shared" si="79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68"/>
        <v>4011</v>
      </c>
      <c r="BF227" s="57" t="b">
        <f t="shared" si="69"/>
        <v>1</v>
      </c>
      <c r="BG227" s="57" t="b">
        <f t="shared" si="70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1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76"/>
        <v>Conjuration</v>
      </c>
      <c r="T228" s="9" t="str">
        <f t="shared" si="77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78"/>
        <v>wand_ai_800_CO</v>
      </c>
      <c r="Z228" s="9" t="str">
        <f t="shared" si="79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68"/>
        <v>4013</v>
      </c>
      <c r="BF228" s="57" t="b">
        <f t="shared" si="69"/>
        <v>1</v>
      </c>
      <c r="BG228" s="57" t="b">
        <f t="shared" si="70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68"/>
        <v>4015</v>
      </c>
      <c r="BF229" s="57" t="b">
        <f t="shared" si="69"/>
        <v>1</v>
      </c>
      <c r="BG229" s="57" t="b">
        <f t="shared" si="70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68"/>
        <v>4017</v>
      </c>
      <c r="BF230" s="57" t="b">
        <f t="shared" si="69"/>
        <v>1</v>
      </c>
      <c r="BG230" s="57" t="b">
        <f t="shared" si="70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0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1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2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3">_xlfn.CONCAT(V231, "_", T231)</f>
        <v>wand_ai_050_TR</v>
      </c>
      <c r="Y231" s="76" t="s">
        <v>2103</v>
      </c>
      <c r="Z231" s="9" t="str">
        <f t="shared" ref="Z231:Z240" si="84">IF(ISBLANK(X231), W231, X231)</f>
        <v>wand_ai_050_TR</v>
      </c>
      <c r="AA231" s="9" t="b">
        <v>1</v>
      </c>
      <c r="AC231" s="9" t="b">
        <v>1</v>
      </c>
      <c r="AD231" s="9" t="b">
        <v>1</v>
      </c>
      <c r="AF231" s="9" t="b">
        <v>1</v>
      </c>
      <c r="AG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68"/>
        <v>4019</v>
      </c>
      <c r="BF231" s="57" t="b">
        <f t="shared" si="69"/>
        <v>1</v>
      </c>
      <c r="BG231" s="57" t="b">
        <f t="shared" si="70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0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1"/>
        <v>Necromancy</v>
      </c>
      <c r="T232" s="9" t="str">
        <f t="shared" ca="1" si="82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3"/>
        <v>wand_ai_400_NE</v>
      </c>
      <c r="Z232" s="9" t="str">
        <f t="shared" ca="1" si="84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68"/>
        <v>4021</v>
      </c>
      <c r="BF232" s="57" t="b">
        <f t="shared" si="69"/>
        <v>1</v>
      </c>
      <c r="BG232" s="57" t="b">
        <f t="shared" si="70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0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1"/>
        <v>Enchantment</v>
      </c>
      <c r="T233" s="9" t="str">
        <f t="shared" si="82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3"/>
        <v>wand_ai_680_EN</v>
      </c>
      <c r="Z233" s="9" t="str">
        <f t="shared" si="84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68"/>
        <v>4023</v>
      </c>
      <c r="BF233" s="57" t="b">
        <f t="shared" si="69"/>
        <v>1</v>
      </c>
      <c r="BG233" s="57" t="b">
        <f t="shared" si="70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0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1"/>
        <v>Enchantment</v>
      </c>
      <c r="T234" s="9" t="str">
        <f t="shared" si="82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3"/>
        <v>wand_ai_080_EN</v>
      </c>
      <c r="Z234" s="9" t="str">
        <f t="shared" si="84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68"/>
        <v>4025</v>
      </c>
      <c r="BF234" s="57" t="b">
        <f t="shared" si="69"/>
        <v>1</v>
      </c>
      <c r="BG234" s="57" t="b">
        <f t="shared" si="70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0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1"/>
        <v>Transmutation</v>
      </c>
      <c r="T235" s="9" t="str">
        <f t="shared" si="82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3"/>
        <v>wand_ai_160_TR</v>
      </c>
      <c r="Z235" s="9" t="str">
        <f t="shared" si="84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68"/>
        <v>4027</v>
      </c>
      <c r="BF235" s="57" t="b">
        <f t="shared" si="69"/>
        <v>1</v>
      </c>
      <c r="BG235" s="57" t="b">
        <f t="shared" si="70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0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1"/>
        <v>Necromancy</v>
      </c>
      <c r="T236" s="9" t="str">
        <f t="shared" ca="1" si="82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3"/>
        <v>wand_ai_200_NE</v>
      </c>
      <c r="Z236" s="9" t="str">
        <f t="shared" ca="1" si="84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68"/>
        <v>4029</v>
      </c>
      <c r="BF236" s="57" t="b">
        <f t="shared" si="69"/>
        <v>1</v>
      </c>
      <c r="BG236" s="57" t="b">
        <f t="shared" si="70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0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1"/>
        <v>###error###</v>
      </c>
      <c r="T237" s="9" t="str">
        <f t="shared" ca="1" si="82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3"/>
        <v>#VALUE!</v>
      </c>
      <c r="X237" s="9" t="s">
        <v>1943</v>
      </c>
      <c r="Z237" s="9" t="str">
        <f t="shared" si="84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68"/>
        <v>4031</v>
      </c>
      <c r="BF237" s="57" t="b">
        <f t="shared" si="69"/>
        <v>1</v>
      </c>
      <c r="BG237" s="57" t="b">
        <f t="shared" si="70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0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1"/>
        <v>Transmutation</v>
      </c>
      <c r="T238" s="9" t="str">
        <f t="shared" si="82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3"/>
        <v>wand_ai_580_TR</v>
      </c>
      <c r="Z238" s="9" t="str">
        <f t="shared" si="84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ref="BE238:BE269" si="85">IF(BD238="", "", BD238+1)</f>
        <v>4033</v>
      </c>
      <c r="BF238" s="57" t="b">
        <f t="shared" ref="BF238:BF244" si="86"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 t="shared" ref="BG238:BG244" si="87"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0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1"/>
        <v>Enchantment</v>
      </c>
      <c r="T239" s="9" t="str">
        <f t="shared" si="82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3"/>
        <v>wand_ai_720_EN</v>
      </c>
      <c r="Z239" s="9" t="str">
        <f t="shared" si="84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85"/>
        <v>4035</v>
      </c>
      <c r="BF239" s="57" t="b">
        <f t="shared" si="86"/>
        <v>1</v>
      </c>
      <c r="BG239" s="57" t="b">
        <f t="shared" si="8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0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1"/>
        <v>###error###</v>
      </c>
      <c r="T240" s="9" t="str">
        <f t="shared" ca="1" si="82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3"/>
        <v>#VALUE!</v>
      </c>
      <c r="Z240" s="9" t="e">
        <f t="shared" ca="1" si="84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85"/>
        <v>4037</v>
      </c>
      <c r="BF240" s="57" t="b">
        <f t="shared" si="86"/>
        <v>1</v>
      </c>
      <c r="BG240" s="57" t="b">
        <f t="shared" si="8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0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85"/>
        <v>4039</v>
      </c>
      <c r="BF241" s="57" t="b">
        <f t="shared" si="86"/>
        <v>1</v>
      </c>
      <c r="BG241" s="57" t="b">
        <f t="shared" si="8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0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85"/>
        <v>4041</v>
      </c>
      <c r="BF242" s="57" t="b">
        <f t="shared" si="86"/>
        <v>1</v>
      </c>
      <c r="BG242" s="57" t="b">
        <f t="shared" si="8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0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85"/>
        <v>4043</v>
      </c>
      <c r="BF243" s="57" t="b">
        <f t="shared" si="86"/>
        <v>1</v>
      </c>
      <c r="BG243" s="57" t="b">
        <f t="shared" si="8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0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85"/>
        <v>4045</v>
      </c>
      <c r="BF244" s="57" t="b">
        <f t="shared" si="86"/>
        <v>1</v>
      </c>
      <c r="BG244" s="57" t="b">
        <f t="shared" si="8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0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77" si="88">IF(BD246="", "", BD246+1)</f>
        <v>4047</v>
      </c>
      <c r="BF246" s="57" t="b">
        <f t="shared" ref="BF246:BF277" si="89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77" si="90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88"/>
        <v>4049</v>
      </c>
      <c r="BF247" s="57" t="b">
        <f t="shared" si="89"/>
        <v>1</v>
      </c>
      <c r="BG247" s="57" t="b">
        <f t="shared" si="90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88"/>
        <v>4051</v>
      </c>
      <c r="BF248" s="57" t="b">
        <f t="shared" si="89"/>
        <v>1</v>
      </c>
      <c r="BG248" s="57" t="b">
        <f t="shared" si="90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277" si="91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266" si="92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266" si="93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266" si="94">_xlfn.CONCAT(V249, "_", T249)</f>
        <v>wand_ai_450_DI</v>
      </c>
      <c r="Z249" s="9" t="str">
        <f t="shared" ref="Z249:Z266" si="95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si="88"/>
        <v>4053</v>
      </c>
      <c r="BF249" s="57" t="b">
        <f t="shared" si="89"/>
        <v>1</v>
      </c>
      <c r="BG249" s="57" t="b">
        <f t="shared" si="90"/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1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2"/>
        <v>Transmutation</v>
      </c>
      <c r="T250" s="9" t="str">
        <f t="shared" si="93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4"/>
        <v>wand_ai_850_TR</v>
      </c>
      <c r="Z250" s="9" t="str">
        <f t="shared" si="95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88"/>
        <v>4055</v>
      </c>
      <c r="BF250" s="57" t="b">
        <f t="shared" si="89"/>
        <v>1</v>
      </c>
      <c r="BG250" s="57" t="b">
        <f t="shared" si="90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1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2"/>
        <v>Necromancy</v>
      </c>
      <c r="T251" s="9" t="str">
        <f t="shared" ca="1" si="93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4"/>
        <v>wand_ai_810_NE</v>
      </c>
      <c r="Z251" s="9" t="str">
        <f t="shared" ca="1" si="95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88"/>
        <v>4057</v>
      </c>
      <c r="BF251" s="57" t="b">
        <f t="shared" si="89"/>
        <v>1</v>
      </c>
      <c r="BG251" s="57" t="b">
        <f t="shared" si="90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1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2"/>
        <v>Illusion</v>
      </c>
      <c r="T252" s="9" t="str">
        <f t="shared" ca="1" si="93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4"/>
        <v>wand_ai_920_IL</v>
      </c>
      <c r="Z252" s="9" t="str">
        <f t="shared" ca="1" si="95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88"/>
        <v>4059</v>
      </c>
      <c r="BF252" s="57" t="b">
        <f t="shared" si="89"/>
        <v>1</v>
      </c>
      <c r="BG252" s="57" t="b">
        <f t="shared" si="90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1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2"/>
        <v>Enchantment</v>
      </c>
      <c r="T253" s="9" t="str">
        <f t="shared" si="93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4"/>
        <v>wand_ai_250_EN</v>
      </c>
      <c r="Z253" s="9" t="str">
        <f t="shared" si="95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88"/>
        <v>4061</v>
      </c>
      <c r="BF253" s="57" t="b">
        <f t="shared" si="89"/>
        <v>1</v>
      </c>
      <c r="BG253" s="57" t="b">
        <f t="shared" si="90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1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2"/>
        <v>Enchantment</v>
      </c>
      <c r="T254" s="9" t="str">
        <f t="shared" si="93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4"/>
        <v>#N/A</v>
      </c>
      <c r="X254" s="60" t="s">
        <v>1960</v>
      </c>
      <c r="Z254" s="9" t="str">
        <f t="shared" si="95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88"/>
        <v>4063</v>
      </c>
      <c r="BF254" s="57" t="b">
        <f t="shared" si="89"/>
        <v>1</v>
      </c>
      <c r="BG254" s="57" t="b">
        <f t="shared" si="90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1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2"/>
        <v>Enchantment</v>
      </c>
      <c r="T255" s="9" t="str">
        <f t="shared" si="93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4"/>
        <v>wand_ai_220_EN</v>
      </c>
      <c r="Z255" s="9" t="str">
        <f t="shared" si="95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88"/>
        <v>4065</v>
      </c>
      <c r="BF255" s="57" t="b">
        <f t="shared" si="89"/>
        <v>1</v>
      </c>
      <c r="BG255" s="57" t="b">
        <f t="shared" si="90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1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2"/>
        <v>Invocation</v>
      </c>
      <c r="T256" s="9" t="str">
        <f t="shared" si="93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4"/>
        <v>wand_ai_500_EV</v>
      </c>
      <c r="Z256" s="9" t="str">
        <f t="shared" si="95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88"/>
        <v>4067</v>
      </c>
      <c r="BF256" s="57" t="b">
        <f t="shared" si="89"/>
        <v>1</v>
      </c>
      <c r="BG256" s="57" t="b">
        <f t="shared" si="90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 t="shared" si="91"/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92"/>
        <v>Invocation</v>
      </c>
      <c r="T257" s="9" t="str">
        <f t="shared" si="93"/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 t="shared" si="94"/>
        <v>wand_ai_970_EV</v>
      </c>
      <c r="Z257" s="9" t="str">
        <f t="shared" si="95"/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 t="shared" si="88"/>
        <v>4069</v>
      </c>
      <c r="BF257" s="57" t="b">
        <f t="shared" si="89"/>
        <v>1</v>
      </c>
      <c r="BG257" s="57" t="b">
        <f t="shared" si="90"/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 t="shared" si="91"/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92"/>
        <v>Conjuration</v>
      </c>
      <c r="T258" s="9" t="str">
        <f t="shared" si="93"/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 t="shared" si="94"/>
        <v>wand_ai_640_CO</v>
      </c>
      <c r="Z258" s="9" t="str">
        <f t="shared" si="95"/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 t="shared" si="88"/>
        <v>4071</v>
      </c>
      <c r="BF258" s="57" t="b">
        <f t="shared" si="89"/>
        <v>1</v>
      </c>
      <c r="BG258" s="57" t="b">
        <f t="shared" si="90"/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 t="shared" si="91"/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92"/>
        <v>Invocation</v>
      </c>
      <c r="T259" s="9" t="str">
        <f t="shared" si="93"/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 t="shared" si="94"/>
        <v>wand_ai_580_EV</v>
      </c>
      <c r="Z259" s="9" t="str">
        <f t="shared" si="95"/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 t="shared" si="88"/>
        <v>4073</v>
      </c>
      <c r="BF259" s="57" t="b">
        <f t="shared" si="89"/>
        <v>1</v>
      </c>
      <c r="BG259" s="57" t="b">
        <f t="shared" si="90"/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 t="shared" si="91"/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t="shared" ca="1" si="92"/>
        <v>Illusion</v>
      </c>
      <c r="T260" s="9" t="str">
        <f t="shared" ca="1" si="93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t="shared" ca="1" si="94"/>
        <v>wand_ai_570_IL</v>
      </c>
      <c r="Z260" s="9" t="str">
        <f t="shared" ca="1" si="95"/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 t="shared" si="88"/>
        <v>4075</v>
      </c>
      <c r="BF260" s="57" t="b">
        <f t="shared" si="89"/>
        <v>1</v>
      </c>
      <c r="BG260" s="57" t="b">
        <f t="shared" si="90"/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 t="shared" si="91"/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ca="1" si="92"/>
        <v>Necromancy</v>
      </c>
      <c r="T261" s="9" t="str">
        <f t="shared" ca="1" si="93"/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t="shared" ca="1" si="94"/>
        <v>wand_ai_580_NE</v>
      </c>
      <c r="Z261" s="9" t="str">
        <f t="shared" ca="1" si="95"/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 t="shared" si="88"/>
        <v>4077</v>
      </c>
      <c r="BF261" s="57" t="b">
        <f t="shared" si="89"/>
        <v>1</v>
      </c>
      <c r="BG261" s="57" t="b">
        <f t="shared" si="90"/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 t="shared" si="91"/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t="shared" ca="1" si="92"/>
        <v>Illusion</v>
      </c>
      <c r="T262" s="9" t="str">
        <f t="shared" ca="1" si="93"/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t="shared" ca="1" si="94"/>
        <v>wand_ai_600_IL</v>
      </c>
      <c r="Z262" s="9" t="str">
        <f t="shared" ca="1" si="95"/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 t="shared" si="88"/>
        <v>4079</v>
      </c>
      <c r="BF262" s="57" t="b">
        <f t="shared" si="89"/>
        <v>1</v>
      </c>
      <c r="BG262" s="57" t="b">
        <f t="shared" si="90"/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 t="shared" si="91"/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92"/>
        <v>Transmutation</v>
      </c>
      <c r="T263" s="9" t="str">
        <f t="shared" si="93"/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 t="shared" si="94"/>
        <v>wand_ai_470_TR</v>
      </c>
      <c r="Z263" s="9" t="str">
        <f t="shared" si="95"/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 t="shared" si="88"/>
        <v>4081</v>
      </c>
      <c r="BF263" s="57" t="b">
        <f t="shared" si="89"/>
        <v>1</v>
      </c>
      <c r="BG263" s="57" t="b">
        <f t="shared" si="90"/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 t="shared" si="91"/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92"/>
        <v>Conjuration</v>
      </c>
      <c r="T264" s="9" t="str">
        <f t="shared" si="93"/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 t="shared" si="94"/>
        <v>wand_ai_850_CO</v>
      </c>
      <c r="Z264" s="9" t="str">
        <f t="shared" si="95"/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 t="shared" si="88"/>
        <v>4083</v>
      </c>
      <c r="BF264" s="57" t="b">
        <f t="shared" si="89"/>
        <v>1</v>
      </c>
      <c r="BG264" s="57" t="b">
        <f t="shared" si="90"/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 t="shared" si="91"/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92"/>
        <v>Conjuration</v>
      </c>
      <c r="T265" s="9" t="str">
        <f t="shared" si="93"/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 t="shared" si="94"/>
        <v>wand_ai_780_CO</v>
      </c>
      <c r="Z265" s="9" t="str">
        <f t="shared" si="95"/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 t="shared" si="88"/>
        <v>4085</v>
      </c>
      <c r="BF265" s="9" t="b">
        <f t="shared" si="89"/>
        <v>1</v>
      </c>
      <c r="BG265" s="9" t="b">
        <f t="shared" si="90"/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 t="shared" si="91"/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ca="1" si="92"/>
        <v>Necromancy</v>
      </c>
      <c r="T266" s="9" t="str">
        <f t="shared" ca="1" si="93"/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t="shared" ca="1" si="94"/>
        <v>wand_ai_310_NE</v>
      </c>
      <c r="Z266" s="9" t="str">
        <f t="shared" ca="1" si="95"/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 t="shared" si="88"/>
        <v>4087</v>
      </c>
      <c r="BF266" s="57" t="b">
        <f t="shared" si="89"/>
        <v>1</v>
      </c>
      <c r="BG266" s="57" t="b">
        <f t="shared" si="90"/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 t="shared" si="91"/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 t="shared" si="88"/>
        <v>4089</v>
      </c>
      <c r="BF267" s="57" t="b">
        <f t="shared" si="89"/>
        <v>1</v>
      </c>
      <c r="BG267" s="57" t="b">
        <f t="shared" si="90"/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 t="shared" si="91"/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ref="S268:S277" ca="1" si="96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t="shared" ref="T268:T277" ca="1" si="97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t="shared" ref="W268:W277" ca="1" si="98">_xlfn.CONCAT(V268, "_", T268)</f>
        <v>wand_ai_240_NE</v>
      </c>
      <c r="Z268" s="9" t="str">
        <f t="shared" ref="Z268:Z277" ca="1" si="99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 t="shared" si="88"/>
        <v>4501</v>
      </c>
      <c r="BF268" s="57" t="b">
        <f t="shared" si="89"/>
        <v>1</v>
      </c>
      <c r="BG268" s="57" t="b">
        <f t="shared" si="90"/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 t="shared" si="91"/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96"/>
        <v>Conjuration</v>
      </c>
      <c r="T269" s="9" t="str">
        <f t="shared" si="97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 t="shared" si="98"/>
        <v>wand_ai_970_CO</v>
      </c>
      <c r="Z269" s="9" t="str">
        <f t="shared" si="99"/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 t="shared" si="88"/>
        <v>4503</v>
      </c>
      <c r="BF269" s="57" t="b">
        <f t="shared" si="89"/>
        <v>1</v>
      </c>
      <c r="BG269" s="57" t="b">
        <f t="shared" si="90"/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 t="shared" si="91"/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96"/>
        <v>Abjuration</v>
      </c>
      <c r="T270" s="9" t="str">
        <f t="shared" si="97"/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 t="shared" si="98"/>
        <v>wand_ai_710_AB</v>
      </c>
      <c r="Z270" s="9" t="str">
        <f t="shared" si="99"/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 t="shared" si="88"/>
        <v>4505</v>
      </c>
      <c r="BF270" s="57" t="b">
        <f t="shared" si="89"/>
        <v>1</v>
      </c>
      <c r="BG270" s="57" t="b">
        <f t="shared" si="90"/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 t="shared" si="91"/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ca="1" si="96"/>
        <v>Necromancy</v>
      </c>
      <c r="T271" s="9" t="str">
        <f t="shared" ca="1" si="97"/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t="shared" ca="1" si="98"/>
        <v>wand_ai_130_NE</v>
      </c>
      <c r="Z271" s="9" t="str">
        <f t="shared" ca="1" si="99"/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 t="shared" si="88"/>
        <v>4507</v>
      </c>
      <c r="BF271" s="57" t="b">
        <f t="shared" si="89"/>
        <v>1</v>
      </c>
      <c r="BG271" s="57" t="b">
        <f t="shared" si="90"/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 t="shared" si="91"/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96"/>
        <v>Enchantment</v>
      </c>
      <c r="T272" s="9" t="str">
        <f t="shared" si="97"/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 t="shared" si="98"/>
        <v>wand_ai_870_EN</v>
      </c>
      <c r="Z272" s="9" t="str">
        <f t="shared" si="99"/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 t="shared" si="88"/>
        <v>4509</v>
      </c>
      <c r="BF272" s="57" t="b">
        <f t="shared" si="89"/>
        <v>1</v>
      </c>
      <c r="BG272" s="57" t="b">
        <f t="shared" si="90"/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 t="shared" si="91"/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96"/>
        <v>Enchantment</v>
      </c>
      <c r="T273" s="9" t="str">
        <f t="shared" si="97"/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 t="shared" si="98"/>
        <v>wand_ai_690_EN</v>
      </c>
      <c r="Z273" s="9" t="str">
        <f t="shared" si="99"/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 t="shared" si="88"/>
        <v>4511</v>
      </c>
      <c r="BF273" s="57" t="b">
        <f t="shared" si="89"/>
        <v>1</v>
      </c>
      <c r="BG273" s="57" t="b">
        <f t="shared" si="90"/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 t="shared" si="91"/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96"/>
        <v>###error###</v>
      </c>
      <c r="T274" s="9" t="str">
        <f t="shared" ca="1" si="97"/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t="shared" ca="1" si="98"/>
        <v>#VALUE!</v>
      </c>
      <c r="X274" s="9" t="s">
        <v>1945</v>
      </c>
      <c r="Y274" s="9" t="s">
        <v>51</v>
      </c>
      <c r="Z274" s="9" t="str">
        <f t="shared" si="99"/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 t="shared" si="88"/>
        <v>4513</v>
      </c>
      <c r="BF274" s="57" t="b">
        <f t="shared" si="89"/>
        <v>1</v>
      </c>
      <c r="BG274" s="57" t="b">
        <f t="shared" si="90"/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 t="shared" si="91"/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96"/>
        <v>Abjuration</v>
      </c>
      <c r="T275" s="9" t="str">
        <f t="shared" si="97"/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 t="shared" si="98"/>
        <v>wand_ai_970_AB</v>
      </c>
      <c r="Y275" s="73" t="s">
        <v>2092</v>
      </c>
      <c r="Z275" s="9" t="str">
        <f t="shared" si="99"/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 t="shared" si="88"/>
        <v>4515</v>
      </c>
      <c r="BF275" s="57" t="b">
        <f t="shared" si="89"/>
        <v>1</v>
      </c>
      <c r="BG275" s="57" t="b">
        <f t="shared" si="90"/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 t="shared" si="91"/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ca="1" si="96"/>
        <v>Necromancy</v>
      </c>
      <c r="T276" s="9" t="str">
        <f t="shared" ca="1" si="97"/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t="shared" ca="1" si="98"/>
        <v>wand_ai_450_NE</v>
      </c>
      <c r="Z276" s="9" t="str">
        <f t="shared" ca="1" si="99"/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 t="shared" si="88"/>
        <v>4517</v>
      </c>
      <c r="BF276" s="57" t="b">
        <f t="shared" si="89"/>
        <v>1</v>
      </c>
      <c r="BG276" s="57" t="b">
        <f t="shared" si="90"/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 t="shared" si="91"/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96"/>
        <v>Conjuration</v>
      </c>
      <c r="T277" s="9" t="str">
        <f t="shared" si="97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 t="shared" si="98"/>
        <v>wand_ai_730_CO</v>
      </c>
      <c r="Z277" s="9" t="str">
        <f t="shared" si="99"/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 t="shared" si="88"/>
        <v>4519</v>
      </c>
      <c r="BF277" s="57" t="b">
        <f t="shared" si="89"/>
        <v>1</v>
      </c>
      <c r="BG277" s="57" t="b">
        <f t="shared" si="90"/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 t="shared" ref="BE278:BE309" si="100">IF(BD278="", "", BD278+1)</f>
        <v>4521</v>
      </c>
      <c r="BF278" s="57" t="b">
        <f t="shared" ref="BF278:BF309" si="101"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 t="shared" ref="BG278:BG309" si="102"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 t="shared" si="100"/>
        <v>4523</v>
      </c>
      <c r="BF279" s="57" t="b">
        <f t="shared" si="101"/>
        <v>1</v>
      </c>
      <c r="BG279" s="57" t="b">
        <f t="shared" si="102"/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 t="shared" ref="E280:E306" si="103"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ref="S280:S302" ca="1" si="104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t="shared" ref="T280:T302" ca="1" si="105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t="shared" ref="W280:W302" ca="1" si="106">_xlfn.CONCAT(V280, "_", T280)</f>
        <v>wand_ai_670_NE</v>
      </c>
      <c r="Z280" s="9" t="str">
        <f t="shared" ref="Z280:Z302" ca="1" si="107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 t="shared" si="100"/>
        <v>4525</v>
      </c>
      <c r="BF280" s="57" t="b">
        <f t="shared" si="101"/>
        <v>1</v>
      </c>
      <c r="BG280" s="57" t="b">
        <f t="shared" si="102"/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 t="shared" si="103"/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104"/>
        <v>Invocation</v>
      </c>
      <c r="T281" s="9" t="str">
        <f t="shared" si="105"/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 t="shared" si="106"/>
        <v>wand_ai_390_EV</v>
      </c>
      <c r="Z281" s="9" t="str">
        <f t="shared" si="107"/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 t="shared" si="100"/>
        <v>4527</v>
      </c>
      <c r="BF281" s="57" t="b">
        <f t="shared" si="101"/>
        <v>1</v>
      </c>
      <c r="BG281" s="57" t="b">
        <f t="shared" si="102"/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 t="shared" si="103"/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si="104"/>
        <v>Abjuration</v>
      </c>
      <c r="T282" s="9" t="str">
        <f t="shared" si="105"/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 t="shared" si="106"/>
        <v>wand_ai_380_AB</v>
      </c>
      <c r="Z282" s="9" t="str">
        <f t="shared" si="107"/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 t="shared" si="100"/>
        <v>4529</v>
      </c>
      <c r="BF282" s="57" t="b">
        <f t="shared" si="101"/>
        <v>1</v>
      </c>
      <c r="BG282" s="57" t="b">
        <f t="shared" si="102"/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 t="shared" si="103"/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104"/>
        <v>Necromancy</v>
      </c>
      <c r="T283" s="9" t="str">
        <f t="shared" ca="1" si="105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t="shared" ca="1" si="106"/>
        <v>wand_ai_830_NE</v>
      </c>
      <c r="Z283" s="9" t="str">
        <f t="shared" ca="1" si="107"/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 t="shared" si="100"/>
        <v>4531</v>
      </c>
      <c r="BF283" s="57" t="b">
        <f t="shared" si="101"/>
        <v>1</v>
      </c>
      <c r="BG283" s="57" t="b">
        <f t="shared" si="102"/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 t="shared" si="103"/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104"/>
        <v>Conjuration</v>
      </c>
      <c r="T284" s="9" t="str">
        <f t="shared" si="105"/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 t="shared" si="106"/>
        <v>wand_ai_560_CO</v>
      </c>
      <c r="Z284" s="9" t="str">
        <f t="shared" si="107"/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 t="shared" si="100"/>
        <v>4533</v>
      </c>
      <c r="BF284" s="57" t="b">
        <f t="shared" si="101"/>
        <v>1</v>
      </c>
      <c r="BG284" s="57" t="b">
        <f t="shared" si="102"/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 t="shared" si="103"/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ca="1" si="104"/>
        <v>Necromancy</v>
      </c>
      <c r="T285" s="9" t="str">
        <f t="shared" ca="1" si="105"/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t="shared" ca="1" si="106"/>
        <v>wand_ai_750_NE</v>
      </c>
      <c r="Z285" s="9" t="str">
        <f t="shared" ca="1" si="107"/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 t="shared" si="100"/>
        <v>4535</v>
      </c>
      <c r="BF285" s="57" t="b">
        <f t="shared" si="101"/>
        <v>1</v>
      </c>
      <c r="BG285" s="57" t="b">
        <f t="shared" si="102"/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 t="shared" si="103"/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104"/>
        <v>Conjuration</v>
      </c>
      <c r="T286" s="9" t="str">
        <f t="shared" si="105"/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 t="shared" si="106"/>
        <v>wand_ai_250_CO</v>
      </c>
      <c r="Z286" s="9" t="str">
        <f t="shared" si="107"/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 t="shared" si="100"/>
        <v>4537</v>
      </c>
      <c r="BF286" s="57" t="b">
        <f t="shared" si="101"/>
        <v>1</v>
      </c>
      <c r="BG286" s="57" t="b">
        <f t="shared" si="102"/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 t="shared" si="103"/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104"/>
        <v>Transmutation</v>
      </c>
      <c r="T287" s="9" t="str">
        <f t="shared" si="105"/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 t="shared" si="106"/>
        <v>wand_ai_720_TR</v>
      </c>
      <c r="Z287" s="9" t="str">
        <f t="shared" si="107"/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 t="shared" si="100"/>
        <v>4539</v>
      </c>
      <c r="BF287" s="57" t="b">
        <f t="shared" si="101"/>
        <v>1</v>
      </c>
      <c r="BG287" s="57" t="b">
        <f t="shared" si="102"/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 t="shared" si="103"/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104"/>
        <v>Transmutation</v>
      </c>
      <c r="T288" s="9" t="str">
        <f t="shared" si="105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 t="shared" si="106"/>
        <v>wand_ai_440_TR</v>
      </c>
      <c r="Z288" s="9" t="str">
        <f t="shared" si="107"/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 t="shared" si="100"/>
        <v>4541</v>
      </c>
      <c r="BF288" s="57" t="b">
        <f t="shared" si="101"/>
        <v>1</v>
      </c>
      <c r="BG288" s="57" t="b">
        <f t="shared" si="102"/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 t="shared" si="103"/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104"/>
        <v>Transmutation</v>
      </c>
      <c r="T289" s="9" t="str">
        <f t="shared" si="105"/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 t="shared" si="106"/>
        <v>wand_ai_540_TR</v>
      </c>
      <c r="Z289" s="9" t="str">
        <f t="shared" si="107"/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 t="shared" si="100"/>
        <v>4543</v>
      </c>
      <c r="BF289" s="57" t="b">
        <f t="shared" si="101"/>
        <v>1</v>
      </c>
      <c r="BG289" s="57" t="b">
        <f t="shared" si="102"/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 t="shared" si="103"/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104"/>
        <v>Abjuration</v>
      </c>
      <c r="T290" s="9" t="str">
        <f t="shared" si="105"/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 t="shared" si="106"/>
        <v>wand_ai_120_AB</v>
      </c>
      <c r="Z290" s="9" t="str">
        <f t="shared" si="107"/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 t="shared" si="100"/>
        <v>4545</v>
      </c>
      <c r="BF290" s="57" t="b">
        <f t="shared" si="101"/>
        <v>1</v>
      </c>
      <c r="BG290" s="57" t="b">
        <f t="shared" si="102"/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 t="shared" si="103"/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104"/>
        <v>Transmutation</v>
      </c>
      <c r="T291" s="9" t="str">
        <f t="shared" si="105"/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 t="shared" si="106"/>
        <v>wand_ai_410_TR</v>
      </c>
      <c r="Z291" s="9" t="str">
        <f t="shared" si="107"/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 t="shared" si="100"/>
        <v>4547</v>
      </c>
      <c r="BF291" s="57" t="b">
        <f t="shared" si="101"/>
        <v>1</v>
      </c>
      <c r="BG291" s="57" t="b">
        <f t="shared" si="102"/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 t="shared" si="103"/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104"/>
        <v>Transmutation</v>
      </c>
      <c r="T292" s="9" t="str">
        <f t="shared" si="105"/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 t="shared" si="106"/>
        <v>wand_ai_710_TR</v>
      </c>
      <c r="Z292" s="9" t="str">
        <f t="shared" si="107"/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 t="shared" si="100"/>
        <v>4549</v>
      </c>
      <c r="BF292" s="57" t="b">
        <f t="shared" si="101"/>
        <v>1</v>
      </c>
      <c r="BG292" s="57" t="b">
        <f t="shared" si="102"/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 t="shared" si="103"/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ca="1" si="104"/>
        <v>Necromancy</v>
      </c>
      <c r="T293" s="9" t="str">
        <f t="shared" ca="1" si="105"/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t="shared" ca="1" si="106"/>
        <v>wand_ai_480_NE</v>
      </c>
      <c r="Z293" s="9" t="str">
        <f t="shared" ca="1" si="107"/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 t="shared" si="100"/>
        <v>4551</v>
      </c>
      <c r="BF293" s="57" t="b">
        <f t="shared" si="101"/>
        <v>1</v>
      </c>
      <c r="BG293" s="57" t="b">
        <f t="shared" si="102"/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 t="shared" si="103"/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104"/>
        <v>Conjuration</v>
      </c>
      <c r="T294" s="9" t="str">
        <f t="shared" si="105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 t="shared" si="106"/>
        <v>wand_ai_680_CO</v>
      </c>
      <c r="Z294" s="9" t="str">
        <f t="shared" si="107"/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 t="shared" si="100"/>
        <v>4553</v>
      </c>
      <c r="BF294" s="57" t="b">
        <f t="shared" si="101"/>
        <v>1</v>
      </c>
      <c r="BG294" s="57" t="b">
        <f t="shared" si="102"/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 t="shared" si="103"/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104"/>
        <v>Invocation</v>
      </c>
      <c r="T295" s="9" t="str">
        <f t="shared" si="105"/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 t="shared" si="106"/>
        <v>wand_ai_370_EV</v>
      </c>
      <c r="Z295" s="9" t="str">
        <f t="shared" si="107"/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 t="shared" si="100"/>
        <v>4555</v>
      </c>
      <c r="BF295" s="57" t="b">
        <f t="shared" si="101"/>
        <v>1</v>
      </c>
      <c r="BG295" s="57" t="b">
        <f t="shared" si="102"/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 t="shared" si="103"/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104"/>
        <v>Transmutation</v>
      </c>
      <c r="T296" s="9" t="str">
        <f t="shared" si="105"/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 t="shared" si="106"/>
        <v>wand_ai_660_TR</v>
      </c>
      <c r="Z296" s="9" t="str">
        <f t="shared" si="107"/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 t="shared" si="100"/>
        <v>4557</v>
      </c>
      <c r="BF296" s="57" t="b">
        <f t="shared" si="101"/>
        <v>1</v>
      </c>
      <c r="BG296" s="57" t="b">
        <f t="shared" si="102"/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 t="shared" si="103"/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104"/>
        <v>Invocation</v>
      </c>
      <c r="T297" s="9" t="str">
        <f t="shared" si="105"/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 t="shared" si="106"/>
        <v>wand_ai_430_EV</v>
      </c>
      <c r="Z297" s="9" t="str">
        <f t="shared" si="107"/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 t="shared" si="100"/>
        <v>4559</v>
      </c>
      <c r="BF297" s="57" t="b">
        <f t="shared" si="101"/>
        <v>1</v>
      </c>
      <c r="BG297" s="57" t="b">
        <f t="shared" si="102"/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 t="shared" si="103"/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104"/>
        <v>Enchantment</v>
      </c>
      <c r="T298" s="9" t="str">
        <f t="shared" si="105"/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 t="shared" si="106"/>
        <v>wand_ai_290_EN</v>
      </c>
      <c r="Z298" s="9" t="str">
        <f t="shared" si="107"/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 t="shared" si="100"/>
        <v>4561</v>
      </c>
      <c r="BF298" s="57" t="b">
        <f t="shared" si="101"/>
        <v>1</v>
      </c>
      <c r="BG298" s="57" t="b">
        <f t="shared" si="102"/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 t="shared" si="103"/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104"/>
        <v>Conjuration</v>
      </c>
      <c r="T299" s="9" t="str">
        <f t="shared" si="105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 t="shared" si="106"/>
        <v>wand_ai_740_CO</v>
      </c>
      <c r="Z299" s="9" t="str">
        <f t="shared" si="107"/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 t="shared" si="100"/>
        <v>4563</v>
      </c>
      <c r="BF299" s="57" t="b">
        <f t="shared" si="101"/>
        <v>1</v>
      </c>
      <c r="BG299" s="57" t="b">
        <f t="shared" si="102"/>
        <v>1</v>
      </c>
    </row>
    <row r="300" spans="1:59">
      <c r="A300" s="9" t="s">
        <v>315</v>
      </c>
      <c r="B300" s="9" t="s">
        <v>1722</v>
      </c>
      <c r="C300" s="9">
        <v>4</v>
      </c>
      <c r="D300" s="9">
        <v>7</v>
      </c>
      <c r="E300" s="9" t="str">
        <f t="shared" si="103"/>
        <v>BZ-P207</v>
      </c>
      <c r="F300" s="9" t="s">
        <v>1587</v>
      </c>
      <c r="G300" s="9" t="s">
        <v>655</v>
      </c>
      <c r="H300" s="9" t="s">
        <v>654</v>
      </c>
      <c r="J300" s="9">
        <f>MATCH($A300, 'Spells By School'!A:A, 0)</f>
        <v>81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104"/>
        <v>Abjuration</v>
      </c>
      <c r="T300" s="9" t="str">
        <f t="shared" si="105"/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52</v>
      </c>
      <c r="V300" s="9" t="str">
        <f>INDEX('Wand Mapping'!K:K, U300)</f>
        <v>wand_ai_500</v>
      </c>
      <c r="W300" s="9" t="str">
        <f t="shared" si="106"/>
        <v>wand_ai_500_AB</v>
      </c>
      <c r="Z300" s="9" t="str">
        <f t="shared" si="107"/>
        <v>wand_ai_500_AB</v>
      </c>
      <c r="AB300" s="73" t="b">
        <v>1</v>
      </c>
      <c r="AE300" s="73" t="b">
        <v>1</v>
      </c>
      <c r="AH300" s="73" t="b">
        <v>1</v>
      </c>
      <c r="AI300" s="73" t="b">
        <v>1</v>
      </c>
      <c r="AJ300" s="73" t="b">
        <v>1</v>
      </c>
      <c r="AK300" s="73" t="b">
        <v>1</v>
      </c>
      <c r="AL300" s="73" t="b">
        <v>1</v>
      </c>
      <c r="AM300" s="73" t="b">
        <v>1</v>
      </c>
      <c r="AZ300" s="55">
        <v>84564</v>
      </c>
      <c r="BA300" s="55">
        <v>84565</v>
      </c>
      <c r="BD300" s="9">
        <v>4564</v>
      </c>
      <c r="BE300" s="9">
        <f t="shared" si="100"/>
        <v>4565</v>
      </c>
      <c r="BF300" s="57" t="b">
        <f t="shared" si="101"/>
        <v>1</v>
      </c>
      <c r="BG300" s="57" t="b">
        <f t="shared" si="102"/>
        <v>1</v>
      </c>
    </row>
    <row r="301" spans="1:59">
      <c r="A301" s="9" t="s">
        <v>429</v>
      </c>
      <c r="B301" s="9" t="s">
        <v>1796</v>
      </c>
      <c r="C301" s="9">
        <v>4</v>
      </c>
      <c r="D301" s="9">
        <v>7</v>
      </c>
      <c r="E301" s="9" t="str">
        <f t="shared" si="103"/>
        <v>BZ-RH07</v>
      </c>
      <c r="F301" s="9" t="s">
        <v>1646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52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104"/>
        <v>Transmutation</v>
      </c>
      <c r="T301" s="9" t="str">
        <f t="shared" si="105"/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70</v>
      </c>
      <c r="V301" s="9" t="str">
        <f>INDEX('Wand Mapping'!K:K, U301)</f>
        <v>wand_ai_680</v>
      </c>
      <c r="W301" s="9" t="str">
        <f t="shared" si="106"/>
        <v>wand_ai_680_TR</v>
      </c>
      <c r="Z301" s="9" t="str">
        <f t="shared" si="107"/>
        <v>wand_ai_680_TR</v>
      </c>
      <c r="AF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84566</v>
      </c>
      <c r="BA301" s="55">
        <v>84567</v>
      </c>
      <c r="BD301" s="9">
        <v>4566</v>
      </c>
      <c r="BE301" s="9">
        <f t="shared" si="100"/>
        <v>4567</v>
      </c>
      <c r="BF301" s="57" t="b">
        <f t="shared" si="101"/>
        <v>1</v>
      </c>
      <c r="BG301" s="57" t="b">
        <f t="shared" si="102"/>
        <v>1</v>
      </c>
    </row>
    <row r="302" spans="1:59">
      <c r="A302" s="9" t="s">
        <v>89</v>
      </c>
      <c r="B302" s="9" t="s">
        <v>1797</v>
      </c>
      <c r="C302" s="9">
        <v>4</v>
      </c>
      <c r="D302" s="9">
        <v>7</v>
      </c>
      <c r="E302" s="9" t="str">
        <f t="shared" si="103"/>
        <v>BZ-RI07</v>
      </c>
      <c r="F302" s="9" t="s">
        <v>1647</v>
      </c>
      <c r="G302" s="9" t="s">
        <v>655</v>
      </c>
      <c r="H302" s="9" t="s">
        <v>654</v>
      </c>
      <c r="I302" s="9" t="s">
        <v>653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50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104"/>
        <v>Transmutation</v>
      </c>
      <c r="T302" s="9" t="str">
        <f t="shared" si="105"/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16</v>
      </c>
      <c r="V302" s="9" t="str">
        <f>INDEX('Wand Mapping'!K:K, U302)</f>
        <v>wand_ai_140</v>
      </c>
      <c r="W302" s="9" t="str">
        <f t="shared" si="106"/>
        <v>wand_ai_140_TR</v>
      </c>
      <c r="Z302" s="9" t="str">
        <f t="shared" si="107"/>
        <v>wand_ai_140_TR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AZ302" s="55">
        <v>84568</v>
      </c>
      <c r="BA302" s="55">
        <v>84569</v>
      </c>
      <c r="BD302" s="9">
        <v>4568</v>
      </c>
      <c r="BE302" s="9">
        <f t="shared" si="100"/>
        <v>4569</v>
      </c>
      <c r="BF302" s="57" t="b">
        <f t="shared" si="101"/>
        <v>1</v>
      </c>
      <c r="BG302" s="57" t="b">
        <f t="shared" si="102"/>
        <v>1</v>
      </c>
    </row>
    <row r="303" spans="1:59">
      <c r="A303" s="73" t="s">
        <v>2095</v>
      </c>
      <c r="B303" s="73" t="s">
        <v>2076</v>
      </c>
      <c r="C303" s="9">
        <v>4</v>
      </c>
      <c r="D303" s="9">
        <v>7</v>
      </c>
      <c r="E303" s="9" t="str">
        <f t="shared" si="103"/>
        <v>BZ-Z-07</v>
      </c>
      <c r="G303" s="73" t="s">
        <v>2008</v>
      </c>
      <c r="AC303" s="9" t="b">
        <v>1</v>
      </c>
      <c r="AF303" s="9" t="b">
        <v>1</v>
      </c>
      <c r="AG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BB303" s="55">
        <v>94570</v>
      </c>
      <c r="BC303" s="55">
        <v>94571</v>
      </c>
      <c r="BD303" s="9">
        <v>4570</v>
      </c>
      <c r="BE303" s="9">
        <f t="shared" si="100"/>
        <v>4571</v>
      </c>
      <c r="BF303" s="57" t="b">
        <f t="shared" si="101"/>
        <v>1</v>
      </c>
      <c r="BG303" s="57" t="b">
        <f t="shared" si="102"/>
        <v>1</v>
      </c>
    </row>
    <row r="304" spans="1:59">
      <c r="A304" s="75" t="s">
        <v>2096</v>
      </c>
      <c r="B304" s="17" t="s">
        <v>1128</v>
      </c>
      <c r="C304" s="17">
        <v>5</v>
      </c>
      <c r="D304" s="17">
        <v>9</v>
      </c>
      <c r="E304" s="17" t="str">
        <f t="shared" si="103"/>
        <v>BZ-5!09</v>
      </c>
      <c r="F304" s="17" t="s">
        <v>1047</v>
      </c>
      <c r="G304" s="17" t="s">
        <v>655</v>
      </c>
      <c r="H304" s="17" t="s">
        <v>652</v>
      </c>
      <c r="I304" s="17"/>
      <c r="J304" s="17" t="e">
        <f>MATCH($A304, 'Spells By School'!A:A, 0)</f>
        <v>#N/A</v>
      </c>
      <c r="K304" s="17" t="e">
        <f>MATCH($A304, 'Spells By School'!B:B, 0)</f>
        <v>#N/A</v>
      </c>
      <c r="L304" s="17" t="e">
        <f>MATCH($A304, 'Spells By School'!C:C, 0)</f>
        <v>#N/A</v>
      </c>
      <c r="M304" s="17" t="e">
        <f>MATCH($A304, 'Spells By School'!D:D, 0)</f>
        <v>#N/A</v>
      </c>
      <c r="N304" s="17" t="e">
        <f>MATCH($A304, 'Spells By School'!E:E, 0)</f>
        <v>#N/A</v>
      </c>
      <c r="O304" s="17" t="e">
        <f>MATCH($A304, 'Spells By School'!F:F, 0)</f>
        <v>#N/A</v>
      </c>
      <c r="P304" s="17" t="e">
        <f ca="1">MATCH($A304, 'Spells By School'!G:G, 0)</f>
        <v>#N/A</v>
      </c>
      <c r="Q304" s="17" t="e">
        <f>MATCH($A304, 'Spells By School'!H:H, 0)</f>
        <v>#N/A</v>
      </c>
      <c r="R304" s="17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###error###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###error###</v>
      </c>
      <c r="U304" s="9" t="str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###error###</v>
      </c>
      <c r="V304" s="9" t="e">
        <f ca="1">INDEX('Wand Mapping'!K:K, U304)</f>
        <v>#VALUE!</v>
      </c>
      <c r="W304" s="9" t="e">
        <f ca="1">_xlfn.CONCAT(V304, "_", T304)</f>
        <v>#VALUE!</v>
      </c>
      <c r="X304" s="9" t="s">
        <v>1939</v>
      </c>
      <c r="Y304" s="17"/>
      <c r="Z304" s="9" t="str">
        <f>IF(ISBLANK(X304), W304, X304)</f>
        <v>IWAND13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65000</v>
      </c>
      <c r="AW304" s="55">
        <v>65001</v>
      </c>
      <c r="BB304" s="55">
        <v>95000</v>
      </c>
      <c r="BC304" s="55">
        <v>95001</v>
      </c>
      <c r="BD304" s="9">
        <v>5000</v>
      </c>
      <c r="BE304" s="9">
        <f t="shared" si="100"/>
        <v>5001</v>
      </c>
      <c r="BF304" s="57" t="b">
        <f t="shared" si="101"/>
        <v>1</v>
      </c>
      <c r="BG304" s="57" t="b">
        <f t="shared" si="102"/>
        <v>1</v>
      </c>
    </row>
    <row r="305" spans="1:59">
      <c r="A305" s="9" t="s">
        <v>554</v>
      </c>
      <c r="B305" s="9" t="s">
        <v>1129</v>
      </c>
      <c r="C305" s="9">
        <v>5</v>
      </c>
      <c r="D305" s="9">
        <v>9</v>
      </c>
      <c r="E305" s="9" t="str">
        <f t="shared" si="103"/>
        <v>BZ-5[09</v>
      </c>
      <c r="F305" s="9" t="s">
        <v>1048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16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88</v>
      </c>
      <c r="V305" s="9" t="str">
        <f>INDEX('Wand Mapping'!K:K, U305)</f>
        <v>wand_ai_860</v>
      </c>
      <c r="W305" s="9" t="str">
        <f>_xlfn.CONCAT(V305, "_", T305)</f>
        <v>wand_ai_860_EV</v>
      </c>
      <c r="Z305" s="9" t="str">
        <f>IF(ISBLANK(X305), W305, X305)</f>
        <v>wand_ai_860_EV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65002</v>
      </c>
      <c r="AW305" s="55">
        <v>65003</v>
      </c>
      <c r="AX305" s="55">
        <v>75002</v>
      </c>
      <c r="AY305" s="55">
        <v>75003</v>
      </c>
      <c r="AZ305" s="55">
        <v>85002</v>
      </c>
      <c r="BA305" s="55">
        <v>85003</v>
      </c>
      <c r="BB305" s="55">
        <v>95002</v>
      </c>
      <c r="BC305" s="55">
        <v>95003</v>
      </c>
      <c r="BD305" s="9">
        <v>5002</v>
      </c>
      <c r="BE305" s="9">
        <f t="shared" si="100"/>
        <v>5003</v>
      </c>
      <c r="BF305" s="57" t="b">
        <f t="shared" si="101"/>
        <v>1</v>
      </c>
      <c r="BG305" s="57" t="b">
        <f t="shared" si="102"/>
        <v>1</v>
      </c>
    </row>
    <row r="306" spans="1:59">
      <c r="A306" s="9" t="s">
        <v>39</v>
      </c>
      <c r="B306" s="9" t="s">
        <v>1130</v>
      </c>
      <c r="C306" s="9">
        <v>5</v>
      </c>
      <c r="D306" s="9">
        <v>9</v>
      </c>
      <c r="E306" s="9" t="str">
        <f t="shared" si="103"/>
        <v>BZ-5]09</v>
      </c>
      <c r="F306" s="9" t="s">
        <v>1049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51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8</v>
      </c>
      <c r="V306" s="9" t="str">
        <f>INDEX('Wand Mapping'!K:K, U306)</f>
        <v>wand_ai_060</v>
      </c>
      <c r="W306" s="9" t="str">
        <f>_xlfn.CONCAT(V306, "_", T306)</f>
        <v>wand_ai_060_CO</v>
      </c>
      <c r="Z306" s="9" t="str">
        <f>IF(ISBLANK(X306), W306, X306)</f>
        <v>wand_ai_060_CO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AV306" s="55">
        <v>65004</v>
      </c>
      <c r="AW306" s="55">
        <v>65005</v>
      </c>
      <c r="AX306" s="55">
        <v>75004</v>
      </c>
      <c r="AY306" s="55">
        <v>75005</v>
      </c>
      <c r="AZ306" s="55">
        <v>85004</v>
      </c>
      <c r="BA306" s="55">
        <v>85005</v>
      </c>
      <c r="BD306" s="9">
        <v>5004</v>
      </c>
      <c r="BE306" s="9">
        <f t="shared" si="100"/>
        <v>5005</v>
      </c>
      <c r="BF306" s="57" t="b">
        <f t="shared" si="101"/>
        <v>1</v>
      </c>
      <c r="BG306" s="57" t="b">
        <f t="shared" si="102"/>
        <v>1</v>
      </c>
    </row>
    <row r="307" spans="1:59">
      <c r="A307" s="74" t="s">
        <v>2097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95006</v>
      </c>
      <c r="BC307" s="55">
        <v>95007</v>
      </c>
      <c r="BD307" s="9">
        <v>5006</v>
      </c>
      <c r="BE307" s="9">
        <f t="shared" si="100"/>
        <v>5007</v>
      </c>
      <c r="BF307" s="57" t="b">
        <f t="shared" si="101"/>
        <v>1</v>
      </c>
      <c r="BG307" s="57" t="b">
        <f t="shared" si="102"/>
        <v>1</v>
      </c>
    </row>
    <row r="308" spans="1:59">
      <c r="A308" s="74" t="s">
        <v>2098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BB308" s="55">
        <v>95008</v>
      </c>
      <c r="BC308" s="55">
        <v>95009</v>
      </c>
      <c r="BD308" s="9">
        <v>5008</v>
      </c>
      <c r="BE308" s="9">
        <f t="shared" si="100"/>
        <v>5009</v>
      </c>
      <c r="BF308" s="57" t="b">
        <f t="shared" si="101"/>
        <v>1</v>
      </c>
      <c r="BG308" s="57" t="b">
        <f t="shared" si="102"/>
        <v>1</v>
      </c>
    </row>
    <row r="309" spans="1:59">
      <c r="A309" s="9" t="s">
        <v>506</v>
      </c>
      <c r="B309" s="9" t="s">
        <v>1131</v>
      </c>
      <c r="C309" s="9">
        <v>5</v>
      </c>
      <c r="D309" s="9">
        <v>9</v>
      </c>
      <c r="E309" s="9" t="str">
        <f t="shared" ref="E309:E329" si="108">_xlfn.CONCAT(B309, RIGHT(_xlfn.CONCAT("0", D309), 2))</f>
        <v>BZ-5_09</v>
      </c>
      <c r="F309" s="9" t="s">
        <v>1050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26</v>
      </c>
      <c r="R309" s="9" t="e">
        <f>MATCH($A309, 'Spells By School'!I:I, 0)</f>
        <v>#N/A</v>
      </c>
      <c r="S309" s="9" t="str">
        <f t="shared" ref="S309:S329" ca="1" si="109">IF(ISNA($J309), IF(ISNA($K309), IF(ISNA($L309), IF(ISNA($M309), IF(ISNA($N309), IF(ISNA($O309), IF(ISNA($P309), IF(ISNA($Q309), IF(ISNA($R309), "###error###", R$1),Q$1),P$1),O$1),N$1),M$1),L$1),K$1),J$1)</f>
        <v>Illusion</v>
      </c>
      <c r="T309" s="9" t="str">
        <f t="shared" ref="T309:T329" ca="1" si="110">IF(ISNA($J309), IF(ISNA($K309), IF(ISNA($L309), IF(ISNA($M309), IF(ISNA($N309), IF(ISNA($O309), IF(ISNA($P309), IF(ISNA($Q309), IF(ISNA($R309), "###error###", "WM"),"IL"),"NE"),"EN"),"EV"),"TR"),"DI"),"CO"),"AB")</f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81</v>
      </c>
      <c r="V309" s="9" t="str">
        <f ca="1">INDEX('Wand Mapping'!K:K, U309)</f>
        <v>wand_ai_790</v>
      </c>
      <c r="W309" s="9" t="str">
        <f t="shared" ref="W309:W329" ca="1" si="111">_xlfn.CONCAT(V309, "_", T309)</f>
        <v>wand_ai_790_IL</v>
      </c>
      <c r="Z309" s="9" t="str">
        <f t="shared" ref="Z309:Z329" ca="1" si="112">IF(ISBLANK(X309), W309, X309)</f>
        <v>wand_ai_790_IL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65010</v>
      </c>
      <c r="AW309" s="55">
        <v>65011</v>
      </c>
      <c r="BB309" s="55">
        <v>95010</v>
      </c>
      <c r="BC309" s="55">
        <v>95011</v>
      </c>
      <c r="BD309" s="9">
        <v>5010</v>
      </c>
      <c r="BE309" s="9">
        <f t="shared" si="100"/>
        <v>5011</v>
      </c>
      <c r="BF309" s="57" t="b">
        <f t="shared" si="101"/>
        <v>1</v>
      </c>
      <c r="BG309" s="57" t="b">
        <f t="shared" si="102"/>
        <v>1</v>
      </c>
    </row>
    <row r="310" spans="1:59">
      <c r="A310" s="9" t="s">
        <v>423</v>
      </c>
      <c r="B310" s="9" t="s">
        <v>741</v>
      </c>
      <c r="C310" s="9">
        <v>5</v>
      </c>
      <c r="D310" s="9">
        <v>9</v>
      </c>
      <c r="E310" s="9" t="str">
        <f t="shared" si="108"/>
        <v>BZ-5009</v>
      </c>
      <c r="F310" s="9" t="s">
        <v>1051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16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109"/>
        <v>Enchantment</v>
      </c>
      <c r="T310" s="9" t="str">
        <f t="shared" si="110"/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69</v>
      </c>
      <c r="V310" s="9" t="str">
        <f>INDEX('Wand Mapping'!K:K, U310)</f>
        <v>wand_ai_670</v>
      </c>
      <c r="W310" s="9" t="str">
        <f t="shared" si="111"/>
        <v>wand_ai_670_EN</v>
      </c>
      <c r="Z310" s="9" t="str">
        <f t="shared" si="112"/>
        <v>wand_ai_670_EN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65012</v>
      </c>
      <c r="AW310" s="55">
        <v>65013</v>
      </c>
      <c r="AX310" s="55">
        <v>75012</v>
      </c>
      <c r="AY310" s="55">
        <v>75013</v>
      </c>
      <c r="BB310" s="55">
        <v>95012</v>
      </c>
      <c r="BC310" s="55">
        <v>95013</v>
      </c>
      <c r="BD310" s="9">
        <v>5012</v>
      </c>
      <c r="BE310" s="9">
        <f t="shared" ref="BE310:BE341" si="113">IF(BD310="", "", BD310+1)</f>
        <v>5013</v>
      </c>
      <c r="BF310" s="57" t="b">
        <f t="shared" ref="BF310:BF341" si="114">AND(
OR(ISBLANK(AV310), AND(MOD(AV310, 10000) = BD310, QUOTIENT(AV310, 10000) = 6)),
OR(ISBLANK(AX310), AND(MOD(AX310, 10000) = BD310, QUOTIENT(AX310, 10000) = 7)),
OR(ISBLANK(AZ310), AND(MOD(AZ310, 10000) = BD310, QUOTIENT(AZ310, 10000) = 8)),
OR(ISBLANK(BB310), AND(MOD(BB310, 10000) = BD310, QUOTIENT(BB310, 10000) = 9))
)</f>
        <v>1</v>
      </c>
      <c r="BG310" s="57" t="b">
        <f t="shared" ref="BG310:BG341" si="115">AND(
OR(ISBLANK(AW310), AND(MOD(AW310, 10000) = BE310, QUOTIENT(AW310, 10000) = 6)),
OR(ISBLANK(AY310), AND(MOD(AY310, 10000) = BE310, QUOTIENT(AY310, 10000) = 7)),
OR(ISBLANK(BA310), AND(MOD(BA310, 10000) = BE310, QUOTIENT(BA310, 10000) = 8)),
OR(ISBLANK(BC310), AND(MOD(BC310, 10000) = BE310, QUOTIENT(BC310, 10000) = 9))
)</f>
        <v>1</v>
      </c>
    </row>
    <row r="311" spans="1:59">
      <c r="A311" s="9" t="s">
        <v>490</v>
      </c>
      <c r="B311" s="9" t="s">
        <v>742</v>
      </c>
      <c r="C311" s="9">
        <v>5</v>
      </c>
      <c r="D311" s="9">
        <v>9</v>
      </c>
      <c r="E311" s="9" t="str">
        <f t="shared" si="108"/>
        <v>BZ-5109</v>
      </c>
      <c r="F311" s="9" t="s">
        <v>1052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31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109"/>
        <v>Enchantment</v>
      </c>
      <c r="T311" s="9" t="str">
        <f t="shared" si="110"/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79</v>
      </c>
      <c r="V311" s="9" t="str">
        <f>INDEX('Wand Mapping'!K:K, U311)</f>
        <v>wand_ai_770</v>
      </c>
      <c r="W311" s="9" t="str">
        <f t="shared" si="111"/>
        <v>wand_ai_770_EN</v>
      </c>
      <c r="Z311" s="9" t="str">
        <f t="shared" si="112"/>
        <v>wand_ai_770_EN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65014</v>
      </c>
      <c r="AW311" s="55">
        <v>65015</v>
      </c>
      <c r="AX311" s="55">
        <v>75014</v>
      </c>
      <c r="AY311" s="55">
        <v>75015</v>
      </c>
      <c r="BB311" s="55">
        <v>95014</v>
      </c>
      <c r="BC311" s="55">
        <v>95015</v>
      </c>
      <c r="BD311" s="9">
        <v>5014</v>
      </c>
      <c r="BE311" s="9">
        <f t="shared" si="113"/>
        <v>5015</v>
      </c>
      <c r="BF311" s="57" t="b">
        <f t="shared" si="114"/>
        <v>1</v>
      </c>
      <c r="BG311" s="57" t="b">
        <f t="shared" si="115"/>
        <v>1</v>
      </c>
    </row>
    <row r="312" spans="1:59">
      <c r="A312" s="9" t="s">
        <v>41</v>
      </c>
      <c r="B312" s="9" t="s">
        <v>743</v>
      </c>
      <c r="C312" s="9">
        <v>5</v>
      </c>
      <c r="D312" s="9">
        <v>9</v>
      </c>
      <c r="E312" s="9" t="str">
        <f t="shared" si="108"/>
        <v>BZ-5209</v>
      </c>
      <c r="F312" s="9" t="s">
        <v>1053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3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109"/>
        <v>Enchantment</v>
      </c>
      <c r="T312" s="9" t="str">
        <f t="shared" si="110"/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 t="shared" si="111"/>
        <v>wand_ai_060_EN</v>
      </c>
      <c r="Z312" s="9" t="str">
        <f t="shared" si="112"/>
        <v>wand_ai_060_EN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65016</v>
      </c>
      <c r="AW312" s="55">
        <v>65017</v>
      </c>
      <c r="AX312" s="55">
        <v>75016</v>
      </c>
      <c r="AY312" s="55">
        <v>75017</v>
      </c>
      <c r="BD312" s="9">
        <v>5016</v>
      </c>
      <c r="BE312" s="9">
        <f t="shared" si="113"/>
        <v>5017</v>
      </c>
      <c r="BF312" s="57" t="b">
        <f t="shared" si="114"/>
        <v>1</v>
      </c>
      <c r="BG312" s="57" t="b">
        <f t="shared" si="115"/>
        <v>1</v>
      </c>
    </row>
    <row r="313" spans="1:59">
      <c r="A313" s="9" t="s">
        <v>598</v>
      </c>
      <c r="B313" s="9" t="s">
        <v>744</v>
      </c>
      <c r="C313" s="9">
        <v>5</v>
      </c>
      <c r="D313" s="9">
        <v>9</v>
      </c>
      <c r="E313" s="9" t="str">
        <f t="shared" si="108"/>
        <v>BZ-5309</v>
      </c>
      <c r="F313" s="9" t="s">
        <v>1054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>
        <f>MATCH($A313, 'Spells By School'!F:F, 0)</f>
        <v>24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109"/>
        <v>Enchantment</v>
      </c>
      <c r="T313" s="9" t="str">
        <f t="shared" si="110"/>
        <v>EN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95</v>
      </c>
      <c r="V313" s="9" t="str">
        <f>INDEX('Wand Mapping'!K:K, U313)</f>
        <v>wand_ai_930</v>
      </c>
      <c r="W313" s="9" t="str">
        <f t="shared" si="111"/>
        <v>wand_ai_930_EN</v>
      </c>
      <c r="Z313" s="9" t="str">
        <f t="shared" si="112"/>
        <v>wand_ai_930_EN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65018</v>
      </c>
      <c r="AW313" s="55">
        <v>65019</v>
      </c>
      <c r="AX313" s="55">
        <v>75018</v>
      </c>
      <c r="AY313" s="55">
        <v>75019</v>
      </c>
      <c r="BB313" s="55">
        <v>95018</v>
      </c>
      <c r="BC313" s="55">
        <v>95019</v>
      </c>
      <c r="BD313" s="9">
        <v>5018</v>
      </c>
      <c r="BE313" s="9">
        <f t="shared" si="113"/>
        <v>5019</v>
      </c>
      <c r="BF313" s="57" t="b">
        <f t="shared" si="114"/>
        <v>1</v>
      </c>
      <c r="BG313" s="57" t="b">
        <f t="shared" si="115"/>
        <v>1</v>
      </c>
    </row>
    <row r="314" spans="1:59">
      <c r="A314" s="9" t="s">
        <v>426</v>
      </c>
      <c r="B314" s="9" t="s">
        <v>745</v>
      </c>
      <c r="C314" s="9">
        <v>5</v>
      </c>
      <c r="D314" s="9">
        <v>9</v>
      </c>
      <c r="E314" s="9" t="str">
        <f t="shared" si="108"/>
        <v>BZ-5409</v>
      </c>
      <c r="F314" s="9" t="s">
        <v>1055</v>
      </c>
      <c r="G314" s="9" t="s">
        <v>655</v>
      </c>
      <c r="H314" s="9" t="s">
        <v>652</v>
      </c>
      <c r="J314" s="9">
        <f>MATCH($A314, 'Spells By School'!A:A, 0)</f>
        <v>69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109"/>
        <v>Abjuration</v>
      </c>
      <c r="T314" s="9" t="str">
        <f t="shared" si="110"/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70</v>
      </c>
      <c r="V314" s="9" t="str">
        <f>INDEX('Wand Mapping'!K:K, U314)</f>
        <v>wand_ai_680</v>
      </c>
      <c r="W314" s="9" t="str">
        <f t="shared" si="111"/>
        <v>wand_ai_680_AB</v>
      </c>
      <c r="Z314" s="9" t="str">
        <f t="shared" si="112"/>
        <v>wand_ai_680_AB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65020</v>
      </c>
      <c r="AW314" s="55">
        <v>65021</v>
      </c>
      <c r="BD314" s="9">
        <v>5020</v>
      </c>
      <c r="BE314" s="9">
        <f t="shared" si="113"/>
        <v>5021</v>
      </c>
      <c r="BF314" s="57" t="b">
        <f t="shared" si="114"/>
        <v>1</v>
      </c>
      <c r="BG314" s="57" t="b">
        <f t="shared" si="115"/>
        <v>1</v>
      </c>
    </row>
    <row r="315" spans="1:59">
      <c r="A315" s="9" t="s">
        <v>144</v>
      </c>
      <c r="B315" s="9" t="s">
        <v>746</v>
      </c>
      <c r="C315" s="9">
        <v>5</v>
      </c>
      <c r="D315" s="9">
        <v>9</v>
      </c>
      <c r="E315" s="9" t="str">
        <f t="shared" si="108"/>
        <v>BZ-5509</v>
      </c>
      <c r="F315" s="9" t="s">
        <v>1056</v>
      </c>
      <c r="G315" s="9" t="s">
        <v>655</v>
      </c>
      <c r="H315" s="9" t="s">
        <v>652</v>
      </c>
      <c r="J315" s="9">
        <f>MATCH($A315, 'Spells By School'!A:A, 0)</f>
        <v>51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109"/>
        <v>Abjuration</v>
      </c>
      <c r="T315" s="9" t="str">
        <f t="shared" si="110"/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26</v>
      </c>
      <c r="V315" s="9" t="str">
        <f>INDEX('Wand Mapping'!K:K, U315)</f>
        <v>wand_ai_240</v>
      </c>
      <c r="W315" s="9" t="str">
        <f t="shared" si="111"/>
        <v>wand_ai_240_AB</v>
      </c>
      <c r="Z315" s="9" t="str">
        <f t="shared" si="112"/>
        <v>wand_ai_240_AB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65022</v>
      </c>
      <c r="AW315" s="55">
        <v>65023</v>
      </c>
      <c r="BB315" s="55">
        <v>95022</v>
      </c>
      <c r="BC315" s="55">
        <v>95023</v>
      </c>
      <c r="BD315" s="9">
        <v>5022</v>
      </c>
      <c r="BE315" s="9">
        <f t="shared" si="113"/>
        <v>5023</v>
      </c>
      <c r="BF315" s="57" t="b">
        <f t="shared" si="114"/>
        <v>1</v>
      </c>
      <c r="BG315" s="57" t="b">
        <f t="shared" si="115"/>
        <v>1</v>
      </c>
    </row>
    <row r="316" spans="1:59">
      <c r="A316" s="9" t="s">
        <v>104</v>
      </c>
      <c r="B316" s="9" t="s">
        <v>748</v>
      </c>
      <c r="C316" s="9">
        <v>5</v>
      </c>
      <c r="D316" s="9">
        <v>9</v>
      </c>
      <c r="E316" s="9" t="str">
        <f t="shared" si="108"/>
        <v>BZ-5709</v>
      </c>
      <c r="F316" s="9" t="s">
        <v>1058</v>
      </c>
      <c r="G316" s="9" t="s">
        <v>655</v>
      </c>
      <c r="H316" s="9" t="s">
        <v>652</v>
      </c>
      <c r="J316" s="9">
        <f>MATCH($A316, 'Spells By School'!A:A, 0)</f>
        <v>9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109"/>
        <v>Abjuration</v>
      </c>
      <c r="T316" s="9" t="str">
        <f t="shared" si="110"/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19</v>
      </c>
      <c r="V316" s="9" t="str">
        <f>INDEX('Wand Mapping'!K:K, U316)</f>
        <v>wand_ai_170</v>
      </c>
      <c r="W316" s="9" t="str">
        <f t="shared" si="111"/>
        <v>wand_ai_170_AB</v>
      </c>
      <c r="Z316" s="9" t="str">
        <f t="shared" si="112"/>
        <v>wand_ai_170_AB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65024</v>
      </c>
      <c r="AW316" s="55">
        <v>65025</v>
      </c>
      <c r="BB316" s="55">
        <v>95024</v>
      </c>
      <c r="BC316" s="55">
        <v>95025</v>
      </c>
      <c r="BD316" s="9">
        <v>5024</v>
      </c>
      <c r="BE316" s="9">
        <f t="shared" si="113"/>
        <v>5025</v>
      </c>
      <c r="BF316" s="57" t="b">
        <f t="shared" si="114"/>
        <v>1</v>
      </c>
      <c r="BG316" s="57" t="b">
        <f t="shared" si="115"/>
        <v>1</v>
      </c>
    </row>
    <row r="317" spans="1:59">
      <c r="A317" s="9" t="s">
        <v>565</v>
      </c>
      <c r="B317" s="9" t="s">
        <v>749</v>
      </c>
      <c r="C317" s="9">
        <v>5</v>
      </c>
      <c r="D317" s="9">
        <v>9</v>
      </c>
      <c r="E317" s="9" t="str">
        <f t="shared" si="108"/>
        <v>BZ-5809</v>
      </c>
      <c r="F317" s="9" t="s">
        <v>1059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45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109"/>
        <v>Transmutation</v>
      </c>
      <c r="T317" s="9" t="str">
        <f t="shared" si="110"/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90</v>
      </c>
      <c r="V317" s="9" t="str">
        <f>INDEX('Wand Mapping'!K:K, U317)</f>
        <v>wand_ai_880</v>
      </c>
      <c r="W317" s="9" t="str">
        <f t="shared" si="111"/>
        <v>wand_ai_880_TR</v>
      </c>
      <c r="Z317" s="9" t="str">
        <f t="shared" si="112"/>
        <v>wand_ai_880_TR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65026</v>
      </c>
      <c r="AW317" s="55">
        <v>65027</v>
      </c>
      <c r="AX317" s="55">
        <v>75026</v>
      </c>
      <c r="AY317" s="55">
        <v>75027</v>
      </c>
      <c r="BB317" s="55">
        <v>95026</v>
      </c>
      <c r="BC317" s="55">
        <v>95027</v>
      </c>
      <c r="BD317" s="9">
        <v>5026</v>
      </c>
      <c r="BE317" s="9">
        <f t="shared" si="113"/>
        <v>5027</v>
      </c>
      <c r="BF317" s="57" t="b">
        <f t="shared" si="114"/>
        <v>1</v>
      </c>
      <c r="BG317" s="57" t="b">
        <f t="shared" si="115"/>
        <v>1</v>
      </c>
    </row>
    <row r="318" spans="1:59">
      <c r="A318" s="9" t="s">
        <v>129</v>
      </c>
      <c r="B318" s="9" t="s">
        <v>750</v>
      </c>
      <c r="C318" s="9">
        <v>5</v>
      </c>
      <c r="D318" s="9">
        <v>9</v>
      </c>
      <c r="E318" s="9" t="str">
        <f t="shared" si="108"/>
        <v>BZ-5909</v>
      </c>
      <c r="F318" s="9" t="s">
        <v>1060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>
        <f>MATCH($A318, 'Spells By School'!C:C, 0)</f>
        <v>20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109"/>
        <v>Divination</v>
      </c>
      <c r="T318" s="9" t="str">
        <f t="shared" si="110"/>
        <v>DI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23</v>
      </c>
      <c r="V318" s="9" t="str">
        <f>INDEX('Wand Mapping'!K:K, U318)</f>
        <v>wand_ai_210</v>
      </c>
      <c r="W318" s="9" t="str">
        <f t="shared" si="111"/>
        <v>wand_ai_210_DI</v>
      </c>
      <c r="Z318" s="9" t="str">
        <f t="shared" si="112"/>
        <v>wand_ai_210_DI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65028</v>
      </c>
      <c r="AW318" s="55">
        <v>65029</v>
      </c>
      <c r="AX318" s="55">
        <v>75028</v>
      </c>
      <c r="AY318" s="55">
        <v>75029</v>
      </c>
      <c r="AZ318" s="55">
        <v>85028</v>
      </c>
      <c r="BA318" s="55">
        <v>85029</v>
      </c>
      <c r="BB318" s="55">
        <v>95028</v>
      </c>
      <c r="BC318" s="55">
        <v>95029</v>
      </c>
      <c r="BD318" s="9">
        <v>5028</v>
      </c>
      <c r="BE318" s="9">
        <f t="shared" si="113"/>
        <v>5029</v>
      </c>
      <c r="BF318" s="57" t="b">
        <f t="shared" si="114"/>
        <v>1</v>
      </c>
      <c r="BG318" s="57" t="b">
        <f t="shared" si="115"/>
        <v>1</v>
      </c>
    </row>
    <row r="319" spans="1:59">
      <c r="A319" s="9" t="s">
        <v>1092</v>
      </c>
      <c r="B319" s="9" t="s">
        <v>1132</v>
      </c>
      <c r="C319" s="9">
        <v>5</v>
      </c>
      <c r="D319" s="9">
        <v>9</v>
      </c>
      <c r="E319" s="9" t="str">
        <f t="shared" si="108"/>
        <v>BZ-5A09</v>
      </c>
      <c r="F319" s="9" t="s">
        <v>1061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100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si="109"/>
        <v>Conjuration</v>
      </c>
      <c r="T319" s="9" t="str">
        <f t="shared" si="110"/>
        <v>CO</v>
      </c>
      <c r="U319" s="9" t="e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#N/A</v>
      </c>
      <c r="V319" s="9" t="e">
        <f>INDEX('Wand Mapping'!K:K, U319)</f>
        <v>#N/A</v>
      </c>
      <c r="W319" s="9" t="e">
        <f t="shared" si="111"/>
        <v>#N/A</v>
      </c>
      <c r="X319" s="60" t="s">
        <v>1956</v>
      </c>
      <c r="Z319" s="9" t="str">
        <f t="shared" si="112"/>
        <v>wand_ai_660_CO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65030</v>
      </c>
      <c r="AW319" s="55">
        <v>65031</v>
      </c>
      <c r="AZ319" s="55">
        <v>85030</v>
      </c>
      <c r="BA319" s="55">
        <v>85031</v>
      </c>
      <c r="BB319" s="55">
        <v>95030</v>
      </c>
      <c r="BC319" s="55">
        <v>95031</v>
      </c>
      <c r="BD319" s="9">
        <v>5030</v>
      </c>
      <c r="BE319" s="9">
        <f t="shared" si="113"/>
        <v>5031</v>
      </c>
      <c r="BF319" s="57" t="b">
        <f t="shared" si="114"/>
        <v>1</v>
      </c>
      <c r="BG319" s="57" t="b">
        <f t="shared" si="115"/>
        <v>1</v>
      </c>
    </row>
    <row r="320" spans="1:59">
      <c r="A320" s="9" t="s">
        <v>258</v>
      </c>
      <c r="B320" s="9" t="s">
        <v>1133</v>
      </c>
      <c r="C320" s="9">
        <v>5</v>
      </c>
      <c r="D320" s="9">
        <v>9</v>
      </c>
      <c r="E320" s="9" t="str">
        <f t="shared" si="108"/>
        <v>BZ-5B09</v>
      </c>
      <c r="F320" s="9" t="s">
        <v>1062</v>
      </c>
      <c r="G320" s="9" t="s">
        <v>655</v>
      </c>
      <c r="H320" s="9" t="s">
        <v>652</v>
      </c>
      <c r="J320" s="9">
        <f>MATCH($A320, 'Spells By School'!A:A, 0)</f>
        <v>40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109"/>
        <v>Abjuration</v>
      </c>
      <c r="T320" s="9" t="str">
        <f t="shared" si="110"/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44</v>
      </c>
      <c r="V320" s="9" t="str">
        <f>INDEX('Wand Mapping'!K:K, U320)</f>
        <v>wand_ai_420</v>
      </c>
      <c r="W320" s="9" t="str">
        <f t="shared" si="111"/>
        <v>wand_ai_420_AB</v>
      </c>
      <c r="Z320" s="9" t="str">
        <f t="shared" si="112"/>
        <v>wand_ai_420_AB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65032</v>
      </c>
      <c r="AW320" s="55">
        <v>65033</v>
      </c>
      <c r="BB320" s="55">
        <v>95032</v>
      </c>
      <c r="BC320" s="55">
        <v>95033</v>
      </c>
      <c r="BD320" s="9">
        <v>5032</v>
      </c>
      <c r="BE320" s="9">
        <f t="shared" si="113"/>
        <v>5033</v>
      </c>
      <c r="BF320" s="57" t="b">
        <f t="shared" si="114"/>
        <v>1</v>
      </c>
      <c r="BG320" s="57" t="b">
        <f t="shared" si="115"/>
        <v>1</v>
      </c>
    </row>
    <row r="321" spans="1:59">
      <c r="A321" s="9" t="s">
        <v>337</v>
      </c>
      <c r="B321" s="9" t="s">
        <v>1134</v>
      </c>
      <c r="C321" s="9">
        <v>5</v>
      </c>
      <c r="D321" s="9">
        <v>9</v>
      </c>
      <c r="E321" s="9" t="str">
        <f t="shared" si="108"/>
        <v>BZ-5C09</v>
      </c>
      <c r="F321" s="9" t="s">
        <v>1063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59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109"/>
        <v>Invocation</v>
      </c>
      <c r="T321" s="9" t="str">
        <f t="shared" si="110"/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55</v>
      </c>
      <c r="V321" s="9" t="str">
        <f>INDEX('Wand Mapping'!K:K, U321)</f>
        <v>wand_ai_530</v>
      </c>
      <c r="W321" s="9" t="str">
        <f t="shared" si="111"/>
        <v>wand_ai_530_EV</v>
      </c>
      <c r="Z321" s="9" t="str">
        <f t="shared" si="112"/>
        <v>wand_ai_530_EV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65034</v>
      </c>
      <c r="AW321" s="55">
        <v>65035</v>
      </c>
      <c r="BB321" s="55">
        <v>95034</v>
      </c>
      <c r="BC321" s="55">
        <v>95035</v>
      </c>
      <c r="BD321" s="9">
        <v>5034</v>
      </c>
      <c r="BE321" s="9">
        <f t="shared" si="113"/>
        <v>5035</v>
      </c>
      <c r="BF321" s="57" t="b">
        <f t="shared" si="114"/>
        <v>1</v>
      </c>
      <c r="BG321" s="57" t="b">
        <f t="shared" si="115"/>
        <v>1</v>
      </c>
    </row>
    <row r="322" spans="1:59">
      <c r="A322" s="9" t="s">
        <v>350</v>
      </c>
      <c r="B322" s="9" t="s">
        <v>1135</v>
      </c>
      <c r="C322" s="9">
        <v>5</v>
      </c>
      <c r="D322" s="9">
        <v>9</v>
      </c>
      <c r="E322" s="9" t="str">
        <f t="shared" si="108"/>
        <v>BZ-5D09</v>
      </c>
      <c r="F322" s="9" t="s">
        <v>1064</v>
      </c>
      <c r="G322" s="9" t="s">
        <v>655</v>
      </c>
      <c r="H322" s="9" t="s">
        <v>652</v>
      </c>
      <c r="J322" s="9">
        <f>MATCH($A322, 'Spells By School'!A:A, 0)</f>
        <v>70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109"/>
        <v>Abjuration</v>
      </c>
      <c r="T322" s="9" t="str">
        <f t="shared" si="110"/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58</v>
      </c>
      <c r="V322" s="9" t="str">
        <f>INDEX('Wand Mapping'!K:K, U322)</f>
        <v>wand_ai_560</v>
      </c>
      <c r="W322" s="9" t="str">
        <f t="shared" si="111"/>
        <v>wand_ai_560_AB</v>
      </c>
      <c r="Z322" s="9" t="str">
        <f t="shared" si="112"/>
        <v>wand_ai_560_AB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65036</v>
      </c>
      <c r="AW322" s="55">
        <v>65037</v>
      </c>
      <c r="BB322" s="55">
        <v>95036</v>
      </c>
      <c r="BC322" s="55">
        <v>95037</v>
      </c>
      <c r="BD322" s="9">
        <v>5036</v>
      </c>
      <c r="BE322" s="9">
        <f t="shared" si="113"/>
        <v>5037</v>
      </c>
      <c r="BF322" s="57" t="b">
        <f t="shared" si="114"/>
        <v>1</v>
      </c>
      <c r="BG322" s="57" t="b">
        <f t="shared" si="115"/>
        <v>1</v>
      </c>
    </row>
    <row r="323" spans="1:59">
      <c r="A323" s="9" t="s">
        <v>1093</v>
      </c>
      <c r="B323" s="9" t="s">
        <v>1136</v>
      </c>
      <c r="C323" s="9">
        <v>5</v>
      </c>
      <c r="D323" s="9">
        <v>9</v>
      </c>
      <c r="E323" s="9" t="str">
        <f t="shared" si="108"/>
        <v>BZ-5E09</v>
      </c>
      <c r="F323" s="9" t="s">
        <v>1065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109"/>
        <v>Conjuration</v>
      </c>
      <c r="T323" s="9" t="str">
        <f t="shared" si="110"/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 t="shared" si="111"/>
        <v>#N/A</v>
      </c>
      <c r="X323" s="60" t="s">
        <v>1955</v>
      </c>
      <c r="Z323" s="9" t="str">
        <f t="shared" si="112"/>
        <v>wand_ai_670_CO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65038</v>
      </c>
      <c r="AW323" s="55">
        <v>65039</v>
      </c>
      <c r="AZ323" s="55">
        <v>85038</v>
      </c>
      <c r="BA323" s="55">
        <v>85039</v>
      </c>
      <c r="BB323" s="55">
        <v>95038</v>
      </c>
      <c r="BC323" s="55">
        <v>95039</v>
      </c>
      <c r="BD323" s="9">
        <v>5038</v>
      </c>
      <c r="BE323" s="9">
        <f t="shared" si="113"/>
        <v>5039</v>
      </c>
      <c r="BF323" s="57" t="b">
        <f t="shared" si="114"/>
        <v>1</v>
      </c>
      <c r="BG323" s="57" t="b">
        <f t="shared" si="115"/>
        <v>1</v>
      </c>
    </row>
    <row r="324" spans="1:59">
      <c r="A324" s="9" t="s">
        <v>1094</v>
      </c>
      <c r="B324" s="9" t="s">
        <v>1137</v>
      </c>
      <c r="C324" s="9">
        <v>5</v>
      </c>
      <c r="D324" s="9">
        <v>9</v>
      </c>
      <c r="E324" s="9" t="str">
        <f t="shared" si="108"/>
        <v>BZ-5F09</v>
      </c>
      <c r="F324" s="9" t="s">
        <v>1066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99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109"/>
        <v>Conjuration</v>
      </c>
      <c r="T324" s="9" t="str">
        <f t="shared" si="110"/>
        <v>CO</v>
      </c>
      <c r="U324" s="9" t="e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#N/A</v>
      </c>
      <c r="V324" s="9" t="e">
        <f>INDEX('Wand Mapping'!K:K, U324)</f>
        <v>#N/A</v>
      </c>
      <c r="W324" s="9" t="e">
        <f t="shared" si="111"/>
        <v>#N/A</v>
      </c>
      <c r="X324" s="60" t="s">
        <v>1954</v>
      </c>
      <c r="Z324" s="9" t="str">
        <f t="shared" si="112"/>
        <v>wand_ai_A00_CO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65040</v>
      </c>
      <c r="AW324" s="55">
        <v>65041</v>
      </c>
      <c r="AZ324" s="55">
        <v>85040</v>
      </c>
      <c r="BA324" s="55">
        <v>85041</v>
      </c>
      <c r="BB324" s="55">
        <v>95040</v>
      </c>
      <c r="BC324" s="55">
        <v>95041</v>
      </c>
      <c r="BD324" s="9">
        <v>5040</v>
      </c>
      <c r="BE324" s="9">
        <f t="shared" si="113"/>
        <v>5041</v>
      </c>
      <c r="BF324" s="57" t="b">
        <f t="shared" si="114"/>
        <v>1</v>
      </c>
      <c r="BG324" s="57" t="b">
        <f t="shared" si="115"/>
        <v>1</v>
      </c>
    </row>
    <row r="325" spans="1:59">
      <c r="A325" s="9" t="s">
        <v>68</v>
      </c>
      <c r="B325" s="9" t="s">
        <v>1138</v>
      </c>
      <c r="C325" s="9">
        <v>5</v>
      </c>
      <c r="D325" s="9">
        <v>9</v>
      </c>
      <c r="E325" s="9" t="str">
        <f t="shared" si="108"/>
        <v>BZ-5G09</v>
      </c>
      <c r="F325" s="9" t="s">
        <v>1067</v>
      </c>
      <c r="G325" s="9" t="s">
        <v>655</v>
      </c>
      <c r="H325" s="9" t="s">
        <v>652</v>
      </c>
      <c r="J325" s="9">
        <f>MATCH($A325, 'Spells By School'!A:A, 0)</f>
        <v>34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109"/>
        <v>Abjuration</v>
      </c>
      <c r="T325" s="9" t="str">
        <f t="shared" si="110"/>
        <v>AB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13</v>
      </c>
      <c r="V325" s="9" t="str">
        <f>INDEX('Wand Mapping'!K:K, U325)</f>
        <v>wand_ai_110</v>
      </c>
      <c r="W325" s="9" t="str">
        <f t="shared" si="111"/>
        <v>wand_ai_110_AB</v>
      </c>
      <c r="Z325" s="9" t="str">
        <f t="shared" si="112"/>
        <v>wand_ai_110_AB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65042</v>
      </c>
      <c r="AW325" s="55">
        <v>65043</v>
      </c>
      <c r="AX325" s="55">
        <v>75042</v>
      </c>
      <c r="AY325" s="55">
        <v>75043</v>
      </c>
      <c r="BB325" s="55">
        <v>95042</v>
      </c>
      <c r="BC325" s="55">
        <v>95043</v>
      </c>
      <c r="BD325" s="9">
        <v>5042</v>
      </c>
      <c r="BE325" s="9">
        <f t="shared" si="113"/>
        <v>5043</v>
      </c>
      <c r="BF325" s="57" t="b">
        <f t="shared" si="114"/>
        <v>1</v>
      </c>
      <c r="BG325" s="57" t="b">
        <f t="shared" si="115"/>
        <v>1</v>
      </c>
    </row>
    <row r="326" spans="1:59">
      <c r="A326" s="9" t="s">
        <v>213</v>
      </c>
      <c r="B326" s="9" t="s">
        <v>1139</v>
      </c>
      <c r="C326" s="9">
        <v>5</v>
      </c>
      <c r="D326" s="9">
        <v>9</v>
      </c>
      <c r="E326" s="9" t="str">
        <f t="shared" si="108"/>
        <v>BZ-5H09</v>
      </c>
      <c r="F326" s="9" t="s">
        <v>1068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75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109"/>
        <v>Invocation</v>
      </c>
      <c r="T326" s="9" t="str">
        <f t="shared" si="110"/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37</v>
      </c>
      <c r="V326" s="9" t="str">
        <f>INDEX('Wand Mapping'!K:K, U326)</f>
        <v>wand_ai_350</v>
      </c>
      <c r="W326" s="9" t="str">
        <f t="shared" si="111"/>
        <v>wand_ai_350_EV</v>
      </c>
      <c r="Z326" s="9" t="str">
        <f t="shared" si="112"/>
        <v>wand_ai_350_EV</v>
      </c>
      <c r="AA326" s="9" t="b">
        <v>1</v>
      </c>
      <c r="AD326" s="9" t="b">
        <v>1</v>
      </c>
      <c r="AH326" s="9" t="b">
        <v>1</v>
      </c>
      <c r="AI326" s="9" t="b">
        <v>1</v>
      </c>
      <c r="AJ326" s="9" t="b">
        <v>1</v>
      </c>
      <c r="AK326" s="9" t="b">
        <v>1</v>
      </c>
      <c r="AL326" s="9" t="b">
        <v>1</v>
      </c>
      <c r="AM326" s="9" t="b">
        <v>1</v>
      </c>
      <c r="AV326" s="55">
        <v>65044</v>
      </c>
      <c r="AW326" s="55">
        <v>65045</v>
      </c>
      <c r="BB326" s="55">
        <v>95044</v>
      </c>
      <c r="BC326" s="55">
        <v>95045</v>
      </c>
      <c r="BD326" s="9">
        <v>5044</v>
      </c>
      <c r="BE326" s="9">
        <f t="shared" si="113"/>
        <v>5045</v>
      </c>
      <c r="BF326" s="57" t="b">
        <f t="shared" si="114"/>
        <v>1</v>
      </c>
      <c r="BG326" s="57" t="b">
        <f t="shared" si="115"/>
        <v>1</v>
      </c>
    </row>
    <row r="327" spans="1:59">
      <c r="A327" s="9" t="s">
        <v>455</v>
      </c>
      <c r="B327" s="9" t="s">
        <v>1872</v>
      </c>
      <c r="C327" s="9">
        <v>5</v>
      </c>
      <c r="D327" s="9">
        <v>9</v>
      </c>
      <c r="E327" s="9" t="str">
        <f t="shared" si="108"/>
        <v>BZ-WV09</v>
      </c>
      <c r="F327" s="9" t="s">
        <v>1464</v>
      </c>
      <c r="G327" s="9" t="s">
        <v>655</v>
      </c>
      <c r="H327" s="9" t="s">
        <v>656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>
        <f>MATCH($A327, 'Spells By School'!E:E, 0)</f>
        <v>65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109"/>
        <v>Invocation</v>
      </c>
      <c r="T327" s="9" t="str">
        <f t="shared" si="110"/>
        <v>EV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74</v>
      </c>
      <c r="V327" s="9" t="str">
        <f>INDEX('Wand Mapping'!K:K, U327)</f>
        <v>wand_ai_720</v>
      </c>
      <c r="W327" s="9" t="str">
        <f t="shared" si="111"/>
        <v>wand_ai_720_EV</v>
      </c>
      <c r="Z327" s="9" t="str">
        <f t="shared" si="112"/>
        <v>wand_ai_720_EV</v>
      </c>
      <c r="AA327" s="9" t="b">
        <v>1</v>
      </c>
      <c r="AD327" s="9" t="b">
        <v>1</v>
      </c>
      <c r="AH327" s="9" t="b">
        <v>1</v>
      </c>
      <c r="AI327" s="9" t="b">
        <v>1</v>
      </c>
      <c r="AJ327" s="9" t="b">
        <v>1</v>
      </c>
      <c r="AK327" s="9" t="b">
        <v>1</v>
      </c>
      <c r="AL327" s="9" t="b">
        <v>1</v>
      </c>
      <c r="AM327" s="9" t="b">
        <v>1</v>
      </c>
      <c r="AX327" s="55">
        <v>75046</v>
      </c>
      <c r="AY327" s="55">
        <v>75047</v>
      </c>
      <c r="BD327" s="9">
        <v>5046</v>
      </c>
      <c r="BE327" s="9">
        <f t="shared" si="113"/>
        <v>5047</v>
      </c>
      <c r="BF327" s="57" t="b">
        <f t="shared" si="114"/>
        <v>1</v>
      </c>
      <c r="BG327" s="57" t="b">
        <f t="shared" si="115"/>
        <v>1</v>
      </c>
    </row>
    <row r="328" spans="1:59">
      <c r="A328" s="9" t="s">
        <v>394</v>
      </c>
      <c r="B328" s="9" t="s">
        <v>1875</v>
      </c>
      <c r="C328" s="9">
        <v>5</v>
      </c>
      <c r="D328" s="9">
        <v>9</v>
      </c>
      <c r="E328" s="9" t="str">
        <f t="shared" si="108"/>
        <v>BZ-WY09</v>
      </c>
      <c r="F328" s="9" t="s">
        <v>1467</v>
      </c>
      <c r="G328" s="9" t="s">
        <v>655</v>
      </c>
      <c r="H328" s="9" t="s">
        <v>656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8</v>
      </c>
      <c r="R328" s="9" t="e">
        <f>MATCH($A328, 'Spells By School'!I:I, 0)</f>
        <v>#N/A</v>
      </c>
      <c r="S328" s="9" t="str">
        <f t="shared" ca="1" si="109"/>
        <v>Illusion</v>
      </c>
      <c r="T328" s="9" t="str">
        <f t="shared" ca="1" si="110"/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64</v>
      </c>
      <c r="V328" s="9" t="str">
        <f ca="1">INDEX('Wand Mapping'!K:K, U328)</f>
        <v>wand_ai_620</v>
      </c>
      <c r="W328" s="9" t="str">
        <f t="shared" ca="1" si="111"/>
        <v>wand_ai_620_IL</v>
      </c>
      <c r="Z328" s="9" t="str">
        <f t="shared" ca="1" si="112"/>
        <v>wand_ai_620_IL</v>
      </c>
      <c r="AA328" s="9" t="b">
        <v>1</v>
      </c>
      <c r="AD328" s="9" t="b">
        <v>1</v>
      </c>
      <c r="AH328" s="9" t="b">
        <v>1</v>
      </c>
      <c r="AI328" s="9" t="b">
        <v>1</v>
      </c>
      <c r="AJ328" s="9" t="b">
        <v>1</v>
      </c>
      <c r="AK328" s="9" t="b">
        <v>1</v>
      </c>
      <c r="AL328" s="9" t="b">
        <v>1</v>
      </c>
      <c r="AM328" s="9" t="b">
        <v>1</v>
      </c>
      <c r="AX328" s="55">
        <v>75048</v>
      </c>
      <c r="AY328" s="55">
        <v>75049</v>
      </c>
      <c r="BD328" s="9">
        <v>5048</v>
      </c>
      <c r="BE328" s="9">
        <f t="shared" si="113"/>
        <v>5049</v>
      </c>
      <c r="BF328" s="57" t="b">
        <f t="shared" si="114"/>
        <v>1</v>
      </c>
      <c r="BG328" s="57" t="b">
        <f t="shared" si="115"/>
        <v>1</v>
      </c>
    </row>
    <row r="329" spans="1:59">
      <c r="A329" s="9" t="s">
        <v>372</v>
      </c>
      <c r="B329" s="9" t="s">
        <v>1873</v>
      </c>
      <c r="C329" s="9">
        <v>5</v>
      </c>
      <c r="D329" s="9">
        <v>9</v>
      </c>
      <c r="E329" s="9" t="str">
        <f t="shared" si="108"/>
        <v>BZ-WW09</v>
      </c>
      <c r="F329" s="9" t="s">
        <v>1465</v>
      </c>
      <c r="G329" s="9" t="s">
        <v>655</v>
      </c>
      <c r="H329" s="9" t="s">
        <v>656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67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ca="1" si="109"/>
        <v>Necromancy</v>
      </c>
      <c r="T329" s="9" t="str">
        <f t="shared" ca="1" si="110"/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61</v>
      </c>
      <c r="V329" s="9" t="str">
        <f ca="1">INDEX('Wand Mapping'!K:K, U329)</f>
        <v>wand_ai_590</v>
      </c>
      <c r="W329" s="9" t="str">
        <f t="shared" ca="1" si="111"/>
        <v>wand_ai_590_NE</v>
      </c>
      <c r="Z329" s="9" t="str">
        <f t="shared" ca="1" si="112"/>
        <v>wand_ai_590_NE</v>
      </c>
      <c r="AA329" s="9" t="b">
        <v>1</v>
      </c>
      <c r="AD329" s="9" t="b">
        <v>1</v>
      </c>
      <c r="AH329" s="9" t="b">
        <v>1</v>
      </c>
      <c r="AI329" s="9" t="b">
        <v>1</v>
      </c>
      <c r="AJ329" s="9" t="b">
        <v>1</v>
      </c>
      <c r="AK329" s="9" t="b">
        <v>1</v>
      </c>
      <c r="AL329" s="9" t="b">
        <v>1</v>
      </c>
      <c r="AM329" s="9" t="b">
        <v>1</v>
      </c>
      <c r="AX329" s="55">
        <v>75050</v>
      </c>
      <c r="AY329" s="55">
        <v>75051</v>
      </c>
      <c r="BB329" s="55">
        <v>95050</v>
      </c>
      <c r="BC329" s="55">
        <v>95051</v>
      </c>
      <c r="BD329" s="40">
        <v>5050</v>
      </c>
      <c r="BE329" s="40">
        <f t="shared" si="113"/>
        <v>5051</v>
      </c>
      <c r="BF329" s="57" t="b">
        <f t="shared" si="114"/>
        <v>1</v>
      </c>
      <c r="BG329" s="57" t="b">
        <f t="shared" si="115"/>
        <v>1</v>
      </c>
    </row>
    <row r="330" spans="1:59">
      <c r="A330" s="74" t="s">
        <v>2101</v>
      </c>
      <c r="AX330" s="55"/>
      <c r="AY330" s="55"/>
      <c r="BB330" s="55">
        <v>95090</v>
      </c>
      <c r="BC330" s="55">
        <v>95091</v>
      </c>
      <c r="BD330" s="40">
        <v>5090</v>
      </c>
      <c r="BE330" s="40">
        <f t="shared" si="113"/>
        <v>5091</v>
      </c>
      <c r="BF330" s="57" t="b">
        <f t="shared" si="114"/>
        <v>1</v>
      </c>
      <c r="BG330" s="57" t="b">
        <f t="shared" si="115"/>
        <v>1</v>
      </c>
    </row>
    <row r="331" spans="1:59">
      <c r="A331" s="9" t="s">
        <v>1475</v>
      </c>
      <c r="B331" s="9" t="s">
        <v>1874</v>
      </c>
      <c r="C331" s="9">
        <v>5</v>
      </c>
      <c r="D331" s="9">
        <v>9</v>
      </c>
      <c r="E331" s="9" t="str">
        <f t="shared" ref="E331:E394" si="116">_xlfn.CONCAT(B331, RIGHT(_xlfn.CONCAT("0", D331), 2))</f>
        <v>BZ-WX09</v>
      </c>
      <c r="F331" s="9" t="s">
        <v>1466</v>
      </c>
      <c r="G331" s="9" t="s">
        <v>655</v>
      </c>
      <c r="H331" s="9" t="s">
        <v>656</v>
      </c>
      <c r="J331" s="9" t="e">
        <f>MATCH($A331, 'Spells By School'!A:A, 0)</f>
        <v>#N/A</v>
      </c>
      <c r="K331" s="9">
        <f>MATCH($A331, 'Spells By School'!B:B, 0)</f>
        <v>101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 t="e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#N/A</v>
      </c>
      <c r="V331" s="9" t="e">
        <f>INDEX('Wand Mapping'!K:K, U331)</f>
        <v>#N/A</v>
      </c>
      <c r="W331" s="9" t="e">
        <f>_xlfn.CONCAT(V331, "_", T331)</f>
        <v>#N/A</v>
      </c>
      <c r="X331" s="60" t="s">
        <v>1958</v>
      </c>
      <c r="Z331" s="9" t="str">
        <f>IF(ISBLANK(X331), W331, X331)</f>
        <v>wand_ai_610_CO</v>
      </c>
      <c r="AA331" s="9" t="b">
        <v>1</v>
      </c>
      <c r="AD331" s="9" t="b">
        <v>1</v>
      </c>
      <c r="AH331" s="9" t="b">
        <v>1</v>
      </c>
      <c r="AI331" s="9" t="b">
        <v>1</v>
      </c>
      <c r="AJ331" s="9" t="b">
        <v>1</v>
      </c>
      <c r="AK331" s="9" t="b">
        <v>1</v>
      </c>
      <c r="AL331" s="9" t="b">
        <v>1</v>
      </c>
      <c r="AM331" s="9" t="b">
        <v>1</v>
      </c>
      <c r="AX331" s="55">
        <v>75052</v>
      </c>
      <c r="AY331" s="55">
        <v>75053</v>
      </c>
      <c r="BD331" s="9">
        <v>5052</v>
      </c>
      <c r="BE331" s="9">
        <f t="shared" si="113"/>
        <v>5053</v>
      </c>
      <c r="BF331" s="57" t="b">
        <f t="shared" si="114"/>
        <v>1</v>
      </c>
      <c r="BG331" s="57" t="b">
        <f t="shared" si="115"/>
        <v>1</v>
      </c>
    </row>
    <row r="332" spans="1:59">
      <c r="A332" s="73" t="s">
        <v>173</v>
      </c>
      <c r="B332" s="73" t="s">
        <v>2077</v>
      </c>
      <c r="C332" s="9">
        <v>5</v>
      </c>
      <c r="D332" s="9">
        <v>9</v>
      </c>
      <c r="E332" s="9" t="str">
        <f t="shared" si="116"/>
        <v>BZ-Z!09</v>
      </c>
      <c r="G332" s="9" t="s">
        <v>655</v>
      </c>
      <c r="H332" s="9" t="s">
        <v>656</v>
      </c>
      <c r="S332" s="73" t="s">
        <v>3</v>
      </c>
      <c r="AA332" s="9" t="b">
        <v>1</v>
      </c>
      <c r="AD332" s="9" t="b">
        <v>1</v>
      </c>
      <c r="AH332" s="9" t="b">
        <v>1</v>
      </c>
      <c r="AI332" s="9" t="b">
        <v>1</v>
      </c>
      <c r="AJ332" s="9" t="b">
        <v>1</v>
      </c>
      <c r="AK332" s="9" t="b">
        <v>1</v>
      </c>
      <c r="AL332" s="9" t="b">
        <v>1</v>
      </c>
      <c r="AM332" s="9" t="b">
        <v>1</v>
      </c>
      <c r="AX332" s="55">
        <v>75054</v>
      </c>
      <c r="AY332" s="55">
        <v>75055</v>
      </c>
      <c r="BD332" s="9">
        <v>5054</v>
      </c>
      <c r="BE332" s="9">
        <f t="shared" si="113"/>
        <v>5055</v>
      </c>
      <c r="BF332" s="57" t="b">
        <f t="shared" si="114"/>
        <v>1</v>
      </c>
      <c r="BG332" s="57" t="b">
        <f t="shared" si="115"/>
        <v>1</v>
      </c>
    </row>
    <row r="333" spans="1:59">
      <c r="A333" s="9" t="s">
        <v>527</v>
      </c>
      <c r="B333" s="9" t="s">
        <v>1758</v>
      </c>
      <c r="C333" s="9">
        <v>5</v>
      </c>
      <c r="D333" s="9">
        <v>9</v>
      </c>
      <c r="E333" s="9" t="str">
        <f t="shared" si="116"/>
        <v>BZ-QE09</v>
      </c>
      <c r="F333" s="9" t="s">
        <v>1607</v>
      </c>
      <c r="G333" s="9" t="s">
        <v>655</v>
      </c>
      <c r="H333" s="9" t="s">
        <v>654</v>
      </c>
      <c r="I333" s="9" t="s">
        <v>658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>
        <f ca="1">MATCH($A333, 'Spells By School'!G:G, 0)</f>
        <v>43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ref="S333:S347" ca="1" si="117">IF(ISNA($J333), IF(ISNA($K333), IF(ISNA($L333), IF(ISNA($M333), IF(ISNA($N333), IF(ISNA($O333), IF(ISNA($P333), IF(ISNA($Q333), IF(ISNA($R333), "###error###", R$1),Q$1),P$1),O$1),N$1),M$1),L$1),K$1),J$1)</f>
        <v>Necromancy</v>
      </c>
      <c r="T333" s="9" t="str">
        <f t="shared" ref="T333:T347" ca="1" si="118">IF(ISNA($J333), IF(ISNA($K333), IF(ISNA($L333), IF(ISNA($M333), IF(ISNA($N333), IF(ISNA($O333), IF(ISNA($P333), IF(ISNA($Q333), IF(ISNA($R333), "###error###", "WM"),"IL"),"NE"),"EN"),"EV"),"TR"),"DI"),"CO"),"AB")</f>
        <v>NE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84</v>
      </c>
      <c r="V333" s="9" t="str">
        <f ca="1">INDEX('Wand Mapping'!K:K, U333)</f>
        <v>wand_ai_820</v>
      </c>
      <c r="W333" s="9" t="str">
        <f t="shared" ref="W333:W347" ca="1" si="119">_xlfn.CONCAT(V333, "_", T333)</f>
        <v>wand_ai_820_NE</v>
      </c>
      <c r="Z333" s="9" t="str">
        <f t="shared" ref="Z333:Z347" ca="1" si="120">IF(ISBLANK(X333), W333, X333)</f>
        <v>wand_ai_820_NE</v>
      </c>
      <c r="AA333" s="9" t="b">
        <v>1</v>
      </c>
      <c r="AD333" s="9" t="b">
        <v>1</v>
      </c>
      <c r="AH333" s="9" t="b">
        <v>1</v>
      </c>
      <c r="AI333" s="9" t="b">
        <v>1</v>
      </c>
      <c r="AJ333" s="9" t="b">
        <v>1</v>
      </c>
      <c r="AK333" s="9" t="b">
        <v>1</v>
      </c>
      <c r="AL333" s="9" t="b">
        <v>1</v>
      </c>
      <c r="AM333" s="9" t="b">
        <v>1</v>
      </c>
      <c r="AZ333" s="55">
        <v>85056</v>
      </c>
      <c r="BA333" s="55">
        <v>85057</v>
      </c>
      <c r="BD333" s="9">
        <v>5056</v>
      </c>
      <c r="BE333" s="9">
        <f t="shared" si="113"/>
        <v>5057</v>
      </c>
      <c r="BF333" s="57" t="b">
        <f t="shared" si="114"/>
        <v>1</v>
      </c>
      <c r="BG333" s="57" t="b">
        <f t="shared" si="115"/>
        <v>1</v>
      </c>
    </row>
    <row r="334" spans="1:59">
      <c r="A334" s="9" t="s">
        <v>107</v>
      </c>
      <c r="B334" s="9" t="s">
        <v>1798</v>
      </c>
      <c r="C334" s="9">
        <v>5</v>
      </c>
      <c r="D334" s="9">
        <v>9</v>
      </c>
      <c r="E334" s="9" t="str">
        <f t="shared" si="116"/>
        <v>BZ-RJ09</v>
      </c>
      <c r="F334" s="9" t="s">
        <v>1648</v>
      </c>
      <c r="G334" s="9" t="s">
        <v>655</v>
      </c>
      <c r="H334" s="9" t="s">
        <v>654</v>
      </c>
      <c r="I334" s="9" t="s">
        <v>653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75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117"/>
        <v>Transmutation</v>
      </c>
      <c r="T334" s="9" t="str">
        <f t="shared" si="118"/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19</v>
      </c>
      <c r="V334" s="9" t="str">
        <f>INDEX('Wand Mapping'!K:K, U334)</f>
        <v>wand_ai_170</v>
      </c>
      <c r="W334" s="9" t="str">
        <f t="shared" si="119"/>
        <v>wand_ai_170_TR</v>
      </c>
      <c r="Z334" s="9" t="str">
        <f t="shared" si="120"/>
        <v>wand_ai_170_TR</v>
      </c>
      <c r="AA334" s="9" t="b">
        <v>1</v>
      </c>
      <c r="AD334" s="9" t="b">
        <v>1</v>
      </c>
      <c r="AH334" s="9" t="b">
        <v>1</v>
      </c>
      <c r="AI334" s="9" t="b">
        <v>1</v>
      </c>
      <c r="AJ334" s="9" t="b">
        <v>1</v>
      </c>
      <c r="AK334" s="9" t="b">
        <v>1</v>
      </c>
      <c r="AL334" s="9" t="b">
        <v>1</v>
      </c>
      <c r="AM334" s="9" t="b">
        <v>1</v>
      </c>
      <c r="AZ334" s="55">
        <v>85058</v>
      </c>
      <c r="BA334" s="55">
        <v>85059</v>
      </c>
      <c r="BD334" s="9">
        <v>5058</v>
      </c>
      <c r="BE334" s="9">
        <f t="shared" si="113"/>
        <v>5059</v>
      </c>
      <c r="BF334" s="57" t="b">
        <f t="shared" si="114"/>
        <v>1</v>
      </c>
      <c r="BG334" s="57" t="b">
        <f t="shared" si="115"/>
        <v>1</v>
      </c>
    </row>
    <row r="335" spans="1:59">
      <c r="A335" s="9" t="s">
        <v>114</v>
      </c>
      <c r="B335" s="9" t="s">
        <v>1725</v>
      </c>
      <c r="C335" s="9">
        <v>5</v>
      </c>
      <c r="D335" s="9">
        <v>9</v>
      </c>
      <c r="E335" s="9" t="str">
        <f t="shared" si="116"/>
        <v>BZ-P509</v>
      </c>
      <c r="F335" s="9" t="s">
        <v>1541</v>
      </c>
      <c r="G335" s="9" t="s">
        <v>655</v>
      </c>
      <c r="H335" s="9" t="s">
        <v>654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6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117"/>
        <v>Invocation</v>
      </c>
      <c r="T335" s="9" t="str">
        <f t="shared" si="118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20</v>
      </c>
      <c r="V335" s="9" t="str">
        <f>INDEX('Wand Mapping'!K:K, U335)</f>
        <v>wand_ai_180</v>
      </c>
      <c r="W335" s="9" t="str">
        <f t="shared" si="119"/>
        <v>wand_ai_180_EV</v>
      </c>
      <c r="Z335" s="9" t="str">
        <f t="shared" si="120"/>
        <v>wand_ai_180_EV</v>
      </c>
      <c r="AA335" s="73" t="b">
        <v>1</v>
      </c>
      <c r="AD335" s="73" t="b">
        <v>1</v>
      </c>
      <c r="AH335" s="73" t="b">
        <v>1</v>
      </c>
      <c r="AI335" s="73" t="b">
        <v>1</v>
      </c>
      <c r="AJ335" s="73" t="b">
        <v>1</v>
      </c>
      <c r="AK335" s="73" t="b">
        <v>1</v>
      </c>
      <c r="AL335" s="73" t="b">
        <v>1</v>
      </c>
      <c r="AM335" s="73" t="b">
        <v>1</v>
      </c>
      <c r="AZ335" s="55">
        <v>85060</v>
      </c>
      <c r="BA335" s="55">
        <v>85061</v>
      </c>
      <c r="BD335" s="9">
        <v>5060</v>
      </c>
      <c r="BE335" s="9">
        <f t="shared" si="113"/>
        <v>5061</v>
      </c>
      <c r="BF335" s="57" t="b">
        <f t="shared" si="114"/>
        <v>1</v>
      </c>
      <c r="BG335" s="57" t="b">
        <f t="shared" si="115"/>
        <v>1</v>
      </c>
    </row>
    <row r="336" spans="1:59">
      <c r="A336" s="9" t="s">
        <v>327</v>
      </c>
      <c r="B336" s="9" t="s">
        <v>1726</v>
      </c>
      <c r="C336" s="9">
        <v>5</v>
      </c>
      <c r="D336" s="9">
        <v>9</v>
      </c>
      <c r="E336" s="9" t="str">
        <f t="shared" si="116"/>
        <v>BZ-P609</v>
      </c>
      <c r="F336" s="9" t="s">
        <v>1542</v>
      </c>
      <c r="G336" s="9" t="s">
        <v>655</v>
      </c>
      <c r="H336" s="9" t="s">
        <v>654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14</v>
      </c>
      <c r="R336" s="9" t="e">
        <f>MATCH($A336, 'Spells By School'!I:I, 0)</f>
        <v>#N/A</v>
      </c>
      <c r="S336" s="9" t="str">
        <f t="shared" ca="1" si="117"/>
        <v>Illusion</v>
      </c>
      <c r="T336" s="9" t="str">
        <f t="shared" ca="1" si="118"/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53</v>
      </c>
      <c r="V336" s="9" t="str">
        <f ca="1">INDEX('Wand Mapping'!K:K, U336)</f>
        <v>wand_ai_510</v>
      </c>
      <c r="W336" s="9" t="str">
        <f t="shared" ca="1" si="119"/>
        <v>wand_ai_510_IL</v>
      </c>
      <c r="Z336" s="9" t="str">
        <f t="shared" ca="1" si="120"/>
        <v>wand_ai_510_IL</v>
      </c>
      <c r="AA336" s="73" t="b">
        <v>1</v>
      </c>
      <c r="AD336" s="73" t="b">
        <v>1</v>
      </c>
      <c r="AH336" s="73" t="b">
        <v>1</v>
      </c>
      <c r="AI336" s="73" t="b">
        <v>1</v>
      </c>
      <c r="AJ336" s="73" t="b">
        <v>1</v>
      </c>
      <c r="AK336" s="73" t="b">
        <v>1</v>
      </c>
      <c r="AL336" s="73" t="b">
        <v>1</v>
      </c>
      <c r="AM336" s="73" t="b">
        <v>1</v>
      </c>
      <c r="AZ336" s="55">
        <v>85062</v>
      </c>
      <c r="BA336" s="55">
        <v>85063</v>
      </c>
      <c r="BD336" s="9">
        <v>5062</v>
      </c>
      <c r="BE336" s="9">
        <f t="shared" si="113"/>
        <v>5063</v>
      </c>
      <c r="BF336" s="57" t="b">
        <f t="shared" si="114"/>
        <v>1</v>
      </c>
      <c r="BG336" s="57" t="b">
        <f t="shared" si="115"/>
        <v>1</v>
      </c>
    </row>
    <row r="337" spans="1:59">
      <c r="A337" s="9" t="s">
        <v>259</v>
      </c>
      <c r="B337" s="9" t="s">
        <v>1727</v>
      </c>
      <c r="C337" s="9">
        <v>5</v>
      </c>
      <c r="D337" s="9">
        <v>9</v>
      </c>
      <c r="E337" s="9" t="str">
        <f t="shared" si="116"/>
        <v>BZ-P709</v>
      </c>
      <c r="F337" s="9" t="s">
        <v>1543</v>
      </c>
      <c r="G337" s="9" t="s">
        <v>655</v>
      </c>
      <c r="H337" s="9" t="s">
        <v>654</v>
      </c>
      <c r="J337" s="9" t="e">
        <f>MATCH($A337, 'Spells By School'!A:A, 0)</f>
        <v>#N/A</v>
      </c>
      <c r="K337" s="9">
        <f>MATCH($A337, 'Spells By School'!B:B, 0)</f>
        <v>16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117"/>
        <v>Conjuration</v>
      </c>
      <c r="T337" s="9" t="str">
        <f t="shared" si="118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44</v>
      </c>
      <c r="V337" s="9" t="str">
        <f>INDEX('Wand Mapping'!K:K, U337)</f>
        <v>wand_ai_420</v>
      </c>
      <c r="W337" s="9" t="str">
        <f t="shared" si="119"/>
        <v>wand_ai_420_CO</v>
      </c>
      <c r="Z337" s="9" t="str">
        <f t="shared" si="120"/>
        <v>wand_ai_420_CO</v>
      </c>
      <c r="AA337" s="73" t="b">
        <v>1</v>
      </c>
      <c r="AD337" s="73" t="b">
        <v>1</v>
      </c>
      <c r="AH337" s="73" t="b">
        <v>1</v>
      </c>
      <c r="AI337" s="73" t="b">
        <v>1</v>
      </c>
      <c r="AJ337" s="73" t="b">
        <v>1</v>
      </c>
      <c r="AK337" s="73" t="b">
        <v>1</v>
      </c>
      <c r="AL337" s="73" t="b">
        <v>1</v>
      </c>
      <c r="AM337" s="73" t="b">
        <v>1</v>
      </c>
      <c r="AZ337" s="55">
        <v>85064</v>
      </c>
      <c r="BA337" s="55">
        <v>85065</v>
      </c>
      <c r="BD337" s="9">
        <v>5064</v>
      </c>
      <c r="BE337" s="9">
        <f t="shared" si="113"/>
        <v>5065</v>
      </c>
      <c r="BF337" s="57" t="b">
        <f t="shared" si="114"/>
        <v>1</v>
      </c>
      <c r="BG337" s="57" t="b">
        <f t="shared" si="115"/>
        <v>1</v>
      </c>
    </row>
    <row r="338" spans="1:59">
      <c r="A338" s="9" t="s">
        <v>430</v>
      </c>
      <c r="B338" s="9" t="s">
        <v>1759</v>
      </c>
      <c r="C338" s="9">
        <v>5</v>
      </c>
      <c r="D338" s="9">
        <v>9</v>
      </c>
      <c r="E338" s="9" t="str">
        <f t="shared" si="116"/>
        <v>BZ-QF09</v>
      </c>
      <c r="F338" s="9" t="s">
        <v>1608</v>
      </c>
      <c r="G338" s="9" t="s">
        <v>655</v>
      </c>
      <c r="H338" s="9" t="s">
        <v>654</v>
      </c>
      <c r="I338" s="9" t="s">
        <v>658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53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117"/>
        <v>Invocation</v>
      </c>
      <c r="T338" s="9" t="str">
        <f t="shared" si="118"/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70</v>
      </c>
      <c r="V338" s="9" t="str">
        <f>INDEX('Wand Mapping'!K:K, U338)</f>
        <v>wand_ai_680</v>
      </c>
      <c r="W338" s="9" t="str">
        <f t="shared" si="119"/>
        <v>wand_ai_680_EV</v>
      </c>
      <c r="Z338" s="9" t="str">
        <f t="shared" si="120"/>
        <v>wand_ai_680_EV</v>
      </c>
      <c r="AA338" s="9" t="b">
        <v>1</v>
      </c>
      <c r="AD338" s="9" t="b">
        <v>1</v>
      </c>
      <c r="AH338" s="9" t="b">
        <v>1</v>
      </c>
      <c r="AI338" s="9" t="b">
        <v>1</v>
      </c>
      <c r="AJ338" s="9" t="b">
        <v>1</v>
      </c>
      <c r="AK338" s="9" t="b">
        <v>1</v>
      </c>
      <c r="AL338" s="9" t="b">
        <v>1</v>
      </c>
      <c r="AM338" s="9" t="b">
        <v>1</v>
      </c>
      <c r="AZ338" s="55">
        <v>85066</v>
      </c>
      <c r="BA338" s="55">
        <v>85067</v>
      </c>
      <c r="BD338" s="9">
        <v>5066</v>
      </c>
      <c r="BE338" s="9">
        <f t="shared" si="113"/>
        <v>5067</v>
      </c>
      <c r="BF338" s="57" t="b">
        <f t="shared" si="114"/>
        <v>1</v>
      </c>
      <c r="BG338" s="57" t="b">
        <f t="shared" si="115"/>
        <v>1</v>
      </c>
    </row>
    <row r="339" spans="1:59">
      <c r="A339" s="34" t="s">
        <v>488</v>
      </c>
      <c r="B339" s="9" t="s">
        <v>1799</v>
      </c>
      <c r="C339" s="9">
        <v>5</v>
      </c>
      <c r="D339" s="9">
        <v>9</v>
      </c>
      <c r="E339" s="9" t="str">
        <f t="shared" si="116"/>
        <v>BZ-RK09</v>
      </c>
      <c r="F339" s="9" t="s">
        <v>1649</v>
      </c>
      <c r="G339" s="9" t="s">
        <v>655</v>
      </c>
      <c r="H339" s="9" t="s">
        <v>654</v>
      </c>
      <c r="I339" s="9" t="s">
        <v>653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32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117"/>
        <v>Transmutation</v>
      </c>
      <c r="T339" s="9" t="str">
        <f t="shared" si="118"/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79</v>
      </c>
      <c r="V339" s="9" t="str">
        <f>INDEX('Wand Mapping'!K:K, U339)</f>
        <v>wand_ai_770</v>
      </c>
      <c r="W339" s="9" t="str">
        <f t="shared" si="119"/>
        <v>wand_ai_770_TR</v>
      </c>
      <c r="Z339" s="9" t="str">
        <f t="shared" si="120"/>
        <v>wand_ai_770_TR</v>
      </c>
      <c r="AA339" s="9" t="b">
        <v>1</v>
      </c>
      <c r="AD339" s="9" t="b">
        <v>1</v>
      </c>
      <c r="AH339" s="9" t="b">
        <v>1</v>
      </c>
      <c r="AI339" s="9" t="b">
        <v>1</v>
      </c>
      <c r="AJ339" s="9" t="b">
        <v>1</v>
      </c>
      <c r="AK339" s="9" t="b">
        <v>1</v>
      </c>
      <c r="AL339" s="9" t="b">
        <v>1</v>
      </c>
      <c r="AM339" s="9" t="b">
        <v>1</v>
      </c>
      <c r="AZ339" s="55">
        <v>85068</v>
      </c>
      <c r="BA339" s="55">
        <v>85069</v>
      </c>
      <c r="BD339" s="9">
        <v>5068</v>
      </c>
      <c r="BE339" s="9">
        <f t="shared" si="113"/>
        <v>5069</v>
      </c>
      <c r="BF339" s="57" t="b">
        <f t="shared" si="114"/>
        <v>1</v>
      </c>
      <c r="BG339" s="57" t="b">
        <f t="shared" si="115"/>
        <v>1</v>
      </c>
    </row>
    <row r="340" spans="1:59">
      <c r="A340" s="9" t="s">
        <v>198</v>
      </c>
      <c r="B340" s="9" t="s">
        <v>1728</v>
      </c>
      <c r="C340" s="9">
        <v>5</v>
      </c>
      <c r="D340" s="9">
        <v>9</v>
      </c>
      <c r="E340" s="9" t="str">
        <f t="shared" si="116"/>
        <v>BZ-P809</v>
      </c>
      <c r="F340" s="9" t="s">
        <v>1544</v>
      </c>
      <c r="G340" s="9" t="s">
        <v>655</v>
      </c>
      <c r="H340" s="9" t="s">
        <v>654</v>
      </c>
      <c r="J340" s="9" t="e">
        <f>MATCH($A340, 'Spells By School'!A:A, 0)</f>
        <v>#N/A</v>
      </c>
      <c r="K340" s="9">
        <f>MATCH($A340, 'Spells By School'!B:B, 0)</f>
        <v>67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117"/>
        <v>Conjuration</v>
      </c>
      <c r="T340" s="9" t="str">
        <f t="shared" si="118"/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35</v>
      </c>
      <c r="V340" s="9" t="str">
        <f>INDEX('Wand Mapping'!K:K, U340)</f>
        <v>wand_ai_330</v>
      </c>
      <c r="W340" s="9" t="str">
        <f t="shared" si="119"/>
        <v>wand_ai_330_CO</v>
      </c>
      <c r="Z340" s="9" t="str">
        <f t="shared" si="120"/>
        <v>wand_ai_330_CO</v>
      </c>
      <c r="AA340" s="73" t="b">
        <v>1</v>
      </c>
      <c r="AD340" s="73" t="b">
        <v>1</v>
      </c>
      <c r="AH340" s="73" t="b">
        <v>1</v>
      </c>
      <c r="AI340" s="73" t="b">
        <v>1</v>
      </c>
      <c r="AJ340" s="73" t="b">
        <v>1</v>
      </c>
      <c r="AK340" s="73" t="b">
        <v>1</v>
      </c>
      <c r="AL340" s="73" t="b">
        <v>1</v>
      </c>
      <c r="AM340" s="73" t="b">
        <v>1</v>
      </c>
      <c r="AZ340" s="55">
        <v>85070</v>
      </c>
      <c r="BA340" s="55">
        <v>85071</v>
      </c>
      <c r="BD340" s="9">
        <v>5070</v>
      </c>
      <c r="BE340" s="9">
        <f t="shared" si="113"/>
        <v>5071</v>
      </c>
      <c r="BF340" s="9" t="b">
        <f t="shared" si="114"/>
        <v>1</v>
      </c>
      <c r="BG340" s="9" t="b">
        <f t="shared" si="115"/>
        <v>1</v>
      </c>
    </row>
    <row r="341" spans="1:59">
      <c r="A341" s="21" t="s">
        <v>555</v>
      </c>
      <c r="B341" s="9" t="s">
        <v>1817</v>
      </c>
      <c r="C341" s="9">
        <v>5</v>
      </c>
      <c r="D341" s="9">
        <v>9</v>
      </c>
      <c r="E341" s="9" t="str">
        <f t="shared" si="116"/>
        <v>BZ-S309</v>
      </c>
      <c r="F341" s="9" t="s">
        <v>1669</v>
      </c>
      <c r="G341" s="9" t="s">
        <v>655</v>
      </c>
      <c r="H341" s="9" t="s">
        <v>654</v>
      </c>
      <c r="I341" s="9" t="s">
        <v>1668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>
        <f>MATCH($A341, 'Spells By School'!F:F, 0)</f>
        <v>12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117"/>
        <v>Enchantment</v>
      </c>
      <c r="T341" s="9" t="str">
        <f t="shared" si="118"/>
        <v>EN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88</v>
      </c>
      <c r="V341" s="9" t="str">
        <f>INDEX('Wand Mapping'!K:K, U341)</f>
        <v>wand_ai_860</v>
      </c>
      <c r="W341" s="9" t="str">
        <f t="shared" si="119"/>
        <v>wand_ai_860_EN</v>
      </c>
      <c r="Z341" s="9" t="str">
        <f t="shared" si="120"/>
        <v>wand_ai_860_EN</v>
      </c>
      <c r="AA341" s="9" t="b">
        <v>1</v>
      </c>
      <c r="AD341" s="9" t="b">
        <v>1</v>
      </c>
      <c r="AH341" s="9" t="b">
        <v>1</v>
      </c>
      <c r="AI341" s="9" t="b">
        <v>1</v>
      </c>
      <c r="AJ341" s="9" t="b">
        <v>1</v>
      </c>
      <c r="AK341" s="9" t="b">
        <v>1</v>
      </c>
      <c r="AL341" s="9" t="b">
        <v>1</v>
      </c>
      <c r="AM341" s="9" t="b">
        <v>1</v>
      </c>
      <c r="AZ341" s="55">
        <v>85072</v>
      </c>
      <c r="BA341" s="55">
        <v>85073</v>
      </c>
      <c r="BD341" s="9">
        <v>5072</v>
      </c>
      <c r="BE341" s="9">
        <f t="shared" si="113"/>
        <v>5073</v>
      </c>
      <c r="BF341" s="57" t="b">
        <f t="shared" si="114"/>
        <v>1</v>
      </c>
      <c r="BG341" s="57" t="b">
        <f t="shared" si="115"/>
        <v>1</v>
      </c>
    </row>
    <row r="342" spans="1:59">
      <c r="A342" s="9" t="s">
        <v>55</v>
      </c>
      <c r="B342" s="9" t="s">
        <v>1729</v>
      </c>
      <c r="C342" s="9">
        <v>5</v>
      </c>
      <c r="D342" s="9">
        <v>9</v>
      </c>
      <c r="E342" s="9" t="str">
        <f t="shared" si="116"/>
        <v>BZ-P909</v>
      </c>
      <c r="F342" s="9" t="s">
        <v>1545</v>
      </c>
      <c r="G342" s="9" t="s">
        <v>655</v>
      </c>
      <c r="H342" s="9" t="s">
        <v>654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30</v>
      </c>
      <c r="R342" s="9" t="e">
        <f>MATCH($A342, 'Spells By School'!I:I, 0)</f>
        <v>#N/A</v>
      </c>
      <c r="S342" s="9" t="str">
        <f t="shared" ca="1" si="117"/>
        <v>Illusion</v>
      </c>
      <c r="T342" s="9" t="str">
        <f t="shared" ca="1" si="118"/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10</v>
      </c>
      <c r="V342" s="9" t="str">
        <f ca="1">INDEX('Wand Mapping'!K:K, U342)</f>
        <v>wand_ai_080</v>
      </c>
      <c r="W342" s="9" t="str">
        <f t="shared" ca="1" si="119"/>
        <v>wand_ai_080_IL</v>
      </c>
      <c r="Z342" s="9" t="str">
        <f t="shared" ca="1" si="120"/>
        <v>wand_ai_080_IL</v>
      </c>
      <c r="AA342" s="73" t="b">
        <v>1</v>
      </c>
      <c r="AD342" s="73" t="b">
        <v>1</v>
      </c>
      <c r="AH342" s="73" t="b">
        <v>1</v>
      </c>
      <c r="AI342" s="73" t="b">
        <v>1</v>
      </c>
      <c r="AJ342" s="73" t="b">
        <v>1</v>
      </c>
      <c r="AK342" s="73" t="b">
        <v>1</v>
      </c>
      <c r="AL342" s="73" t="b">
        <v>1</v>
      </c>
      <c r="AM342" s="73" t="b">
        <v>1</v>
      </c>
      <c r="AZ342" s="55">
        <v>85074</v>
      </c>
      <c r="BA342" s="55">
        <v>85075</v>
      </c>
      <c r="BD342" s="9">
        <v>5074</v>
      </c>
      <c r="BE342" s="9">
        <f t="shared" ref="BE342:BE373" si="121">IF(BD342="", "", BD342+1)</f>
        <v>5075</v>
      </c>
      <c r="BF342" s="9" t="b">
        <f t="shared" ref="BF342:BF356" si="122">AND(
OR(ISBLANK(AV342), AND(MOD(AV342, 10000) = BD342, QUOTIENT(AV342, 10000) = 6)),
OR(ISBLANK(AX342), AND(MOD(AX342, 10000) = BD342, QUOTIENT(AX342, 10000) = 7)),
OR(ISBLANK(AZ342), AND(MOD(AZ342, 10000) = BD342, QUOTIENT(AZ342, 10000) = 8)),
OR(ISBLANK(BB342), AND(MOD(BB342, 10000) = BD342, QUOTIENT(BB342, 10000) = 9))
)</f>
        <v>1</v>
      </c>
      <c r="BG342" s="9" t="b">
        <f t="shared" ref="BG342:BG356" si="123">AND(
OR(ISBLANK(AW342), AND(MOD(AW342, 10000) = BE342, QUOTIENT(AW342, 10000) = 6)),
OR(ISBLANK(AY342), AND(MOD(AY342, 10000) = BE342, QUOTIENT(AY342, 10000) = 7)),
OR(ISBLANK(BA342), AND(MOD(BA342, 10000) = BE342, QUOTIENT(BA342, 10000) = 8)),
OR(ISBLANK(BC342), AND(MOD(BC342, 10000) = BE342, QUOTIENT(BC342, 10000) = 9))
)</f>
        <v>1</v>
      </c>
    </row>
    <row r="343" spans="1:59">
      <c r="A343" s="49" t="s">
        <v>408</v>
      </c>
      <c r="B343" s="9" t="s">
        <v>1818</v>
      </c>
      <c r="C343" s="9">
        <v>5</v>
      </c>
      <c r="D343" s="9">
        <v>9</v>
      </c>
      <c r="E343" s="9" t="str">
        <f t="shared" si="116"/>
        <v>BZ-S409</v>
      </c>
      <c r="F343" s="9" t="s">
        <v>1670</v>
      </c>
      <c r="G343" s="9" t="s">
        <v>655</v>
      </c>
      <c r="H343" s="9" t="s">
        <v>654</v>
      </c>
      <c r="I343" s="9" t="s">
        <v>1668</v>
      </c>
      <c r="J343" s="9">
        <f>MATCH($A343, 'Spells By School'!A:A, 0)</f>
        <v>82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117"/>
        <v>Abjuration</v>
      </c>
      <c r="T343" s="9" t="str">
        <f t="shared" si="118"/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67</v>
      </c>
      <c r="V343" s="9" t="str">
        <f>INDEX('Wand Mapping'!K:K, U343)</f>
        <v>wand_ai_650</v>
      </c>
      <c r="W343" s="9" t="str">
        <f t="shared" si="119"/>
        <v>wand_ai_650_AB</v>
      </c>
      <c r="Z343" s="9" t="str">
        <f t="shared" si="120"/>
        <v>wand_ai_650_AB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85076</v>
      </c>
      <c r="BA343" s="55">
        <v>85077</v>
      </c>
      <c r="BD343" s="9">
        <v>5076</v>
      </c>
      <c r="BE343" s="9">
        <f t="shared" si="121"/>
        <v>5077</v>
      </c>
      <c r="BF343" s="57" t="b">
        <f t="shared" si="122"/>
        <v>1</v>
      </c>
      <c r="BG343" s="57" t="b">
        <f t="shared" si="123"/>
        <v>1</v>
      </c>
    </row>
    <row r="344" spans="1:59">
      <c r="A344" s="9" t="s">
        <v>102</v>
      </c>
      <c r="B344" s="9" t="s">
        <v>1730</v>
      </c>
      <c r="C344" s="9">
        <v>5</v>
      </c>
      <c r="D344" s="9">
        <v>9</v>
      </c>
      <c r="E344" s="9" t="str">
        <f t="shared" si="116"/>
        <v>BZ-PA09</v>
      </c>
      <c r="F344" s="9" t="s">
        <v>1546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59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ca="1" si="117"/>
        <v>Necromancy</v>
      </c>
      <c r="T344" s="9" t="str">
        <f t="shared" ca="1" si="118"/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18</v>
      </c>
      <c r="V344" s="9" t="str">
        <f ca="1">INDEX('Wand Mapping'!K:K, U344)</f>
        <v>wand_ai_160</v>
      </c>
      <c r="W344" s="9" t="str">
        <f t="shared" ca="1" si="119"/>
        <v>wand_ai_160_NE</v>
      </c>
      <c r="Z344" s="9" t="str">
        <f t="shared" ca="1" si="120"/>
        <v>wand_ai_160_NE</v>
      </c>
      <c r="AA344" s="73" t="b">
        <v>1</v>
      </c>
      <c r="AD344" s="73" t="b">
        <v>1</v>
      </c>
      <c r="AH344" s="73" t="b">
        <v>1</v>
      </c>
      <c r="AI344" s="73" t="b">
        <v>1</v>
      </c>
      <c r="AJ344" s="73" t="b">
        <v>1</v>
      </c>
      <c r="AK344" s="73" t="b">
        <v>1</v>
      </c>
      <c r="AL344" s="73" t="b">
        <v>1</v>
      </c>
      <c r="AM344" s="73" t="b">
        <v>1</v>
      </c>
      <c r="AZ344" s="55">
        <v>85078</v>
      </c>
      <c r="BA344" s="55">
        <v>85079</v>
      </c>
      <c r="BD344" s="9">
        <v>5078</v>
      </c>
      <c r="BE344" s="9">
        <f t="shared" si="121"/>
        <v>5079</v>
      </c>
      <c r="BF344" s="9" t="b">
        <f t="shared" si="122"/>
        <v>1</v>
      </c>
      <c r="BG344" s="9" t="b">
        <f t="shared" si="123"/>
        <v>1</v>
      </c>
    </row>
    <row r="345" spans="1:59">
      <c r="A345" s="9" t="s">
        <v>597</v>
      </c>
      <c r="B345" s="9" t="s">
        <v>1731</v>
      </c>
      <c r="C345" s="9">
        <v>5</v>
      </c>
      <c r="D345" s="9">
        <v>9</v>
      </c>
      <c r="E345" s="9" t="str">
        <f t="shared" si="116"/>
        <v>BZ-PB09</v>
      </c>
      <c r="F345" s="9" t="s">
        <v>1547</v>
      </c>
      <c r="G345" s="9" t="s">
        <v>655</v>
      </c>
      <c r="H345" s="9" t="s">
        <v>654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>
        <f>MATCH($A345, 'Spells By School'!E:E, 0)</f>
        <v>32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117"/>
        <v>Invocation</v>
      </c>
      <c r="T345" s="9" t="str">
        <f t="shared" si="118"/>
        <v>EV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95</v>
      </c>
      <c r="V345" s="9" t="str">
        <f>INDEX('Wand Mapping'!K:K, U345)</f>
        <v>wand_ai_930</v>
      </c>
      <c r="W345" s="9" t="str">
        <f t="shared" si="119"/>
        <v>wand_ai_930_EV</v>
      </c>
      <c r="Z345" s="9" t="str">
        <f t="shared" si="120"/>
        <v>wand_ai_930_EV</v>
      </c>
      <c r="AA345" s="73" t="b">
        <v>1</v>
      </c>
      <c r="AD345" s="73" t="b">
        <v>1</v>
      </c>
      <c r="AH345" s="73" t="b">
        <v>1</v>
      </c>
      <c r="AI345" s="73" t="b">
        <v>1</v>
      </c>
      <c r="AJ345" s="73" t="b">
        <v>1</v>
      </c>
      <c r="AK345" s="73" t="b">
        <v>1</v>
      </c>
      <c r="AL345" s="73" t="b">
        <v>1</v>
      </c>
      <c r="AM345" s="73" t="b">
        <v>1</v>
      </c>
      <c r="AZ345" s="55">
        <v>85080</v>
      </c>
      <c r="BA345" s="55">
        <v>85081</v>
      </c>
      <c r="BD345" s="9">
        <v>5080</v>
      </c>
      <c r="BE345" s="9">
        <f t="shared" si="121"/>
        <v>5081</v>
      </c>
      <c r="BF345" s="9" t="b">
        <f t="shared" si="122"/>
        <v>1</v>
      </c>
      <c r="BG345" s="9" t="b">
        <f t="shared" si="123"/>
        <v>1</v>
      </c>
    </row>
    <row r="346" spans="1:59">
      <c r="A346" s="9" t="s">
        <v>181</v>
      </c>
      <c r="B346" s="9" t="s">
        <v>1800</v>
      </c>
      <c r="C346" s="9">
        <v>5</v>
      </c>
      <c r="D346" s="9">
        <v>9</v>
      </c>
      <c r="E346" s="9" t="str">
        <f t="shared" si="116"/>
        <v>BZ-RL09</v>
      </c>
      <c r="F346" s="9" t="s">
        <v>1650</v>
      </c>
      <c r="G346" s="9" t="s">
        <v>655</v>
      </c>
      <c r="H346" s="9" t="s">
        <v>654</v>
      </c>
      <c r="I346" s="9" t="s">
        <v>653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58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117"/>
        <v>Transmutation</v>
      </c>
      <c r="T346" s="9" t="str">
        <f t="shared" si="118"/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32</v>
      </c>
      <c r="V346" s="9" t="str">
        <f>INDEX('Wand Mapping'!K:K, U346)</f>
        <v>wand_ai_300</v>
      </c>
      <c r="W346" s="9" t="str">
        <f t="shared" si="119"/>
        <v>wand_ai_300_TR</v>
      </c>
      <c r="Z346" s="9" t="str">
        <f t="shared" si="120"/>
        <v>wand_ai_300_TR</v>
      </c>
      <c r="AA346" s="9" t="b">
        <v>1</v>
      </c>
      <c r="AD346" s="9" t="b">
        <v>1</v>
      </c>
      <c r="AH346" s="9" t="b">
        <v>1</v>
      </c>
      <c r="AI346" s="9" t="b">
        <v>1</v>
      </c>
      <c r="AJ346" s="9" t="b">
        <v>1</v>
      </c>
      <c r="AK346" s="9" t="b">
        <v>1</v>
      </c>
      <c r="AL346" s="9" t="b">
        <v>1</v>
      </c>
      <c r="AM346" s="9" t="b">
        <v>1</v>
      </c>
      <c r="AZ346" s="55">
        <v>85082</v>
      </c>
      <c r="BA346" s="55">
        <v>85083</v>
      </c>
      <c r="BD346" s="9">
        <v>5082</v>
      </c>
      <c r="BE346" s="9">
        <f t="shared" si="121"/>
        <v>5083</v>
      </c>
      <c r="BF346" s="57" t="b">
        <f t="shared" si="122"/>
        <v>1</v>
      </c>
      <c r="BG346" s="57" t="b">
        <f t="shared" si="123"/>
        <v>1</v>
      </c>
    </row>
    <row r="347" spans="1:59">
      <c r="A347" s="9" t="s">
        <v>358</v>
      </c>
      <c r="B347" s="9" t="s">
        <v>1801</v>
      </c>
      <c r="C347" s="9">
        <v>5</v>
      </c>
      <c r="D347" s="9">
        <v>9</v>
      </c>
      <c r="E347" s="9" t="str">
        <f t="shared" si="116"/>
        <v>BZ-RM09</v>
      </c>
      <c r="F347" s="9" t="s">
        <v>1651</v>
      </c>
      <c r="G347" s="9" t="s">
        <v>655</v>
      </c>
      <c r="H347" s="9" t="s">
        <v>654</v>
      </c>
      <c r="I347" s="9" t="s">
        <v>653</v>
      </c>
      <c r="J347" s="9" t="e">
        <f>MATCH($A347, 'Spells By School'!A:A, 0)</f>
        <v>#N/A</v>
      </c>
      <c r="K347" s="9">
        <f>MATCH($A347, 'Spells By School'!B:B, 0)</f>
        <v>92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117"/>
        <v>Conjuration</v>
      </c>
      <c r="T347" s="9" t="str">
        <f t="shared" si="118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59</v>
      </c>
      <c r="V347" s="9" t="str">
        <f>INDEX('Wand Mapping'!K:K, U347)</f>
        <v>wand_ai_570</v>
      </c>
      <c r="W347" s="9" t="str">
        <f t="shared" si="119"/>
        <v>wand_ai_570_CO</v>
      </c>
      <c r="Z347" s="9" t="str">
        <f t="shared" si="120"/>
        <v>wand_ai_570_CO</v>
      </c>
      <c r="AA347" s="9" t="b">
        <v>1</v>
      </c>
      <c r="AD347" s="9" t="b">
        <v>1</v>
      </c>
      <c r="AH347" s="9" t="b">
        <v>1</v>
      </c>
      <c r="AI347" s="9" t="b">
        <v>1</v>
      </c>
      <c r="AJ347" s="9" t="b">
        <v>1</v>
      </c>
      <c r="AK347" s="9" t="b">
        <v>1</v>
      </c>
      <c r="AL347" s="9" t="b">
        <v>1</v>
      </c>
      <c r="AM347" s="9" t="b">
        <v>1</v>
      </c>
      <c r="AZ347" s="55">
        <v>85084</v>
      </c>
      <c r="BA347" s="55">
        <v>85085</v>
      </c>
      <c r="BD347" s="9">
        <v>5084</v>
      </c>
      <c r="BE347" s="9">
        <f t="shared" si="121"/>
        <v>5085</v>
      </c>
      <c r="BF347" s="57" t="b">
        <f t="shared" si="122"/>
        <v>1</v>
      </c>
      <c r="BG347" s="57" t="b">
        <f t="shared" si="123"/>
        <v>1</v>
      </c>
    </row>
    <row r="348" spans="1:59">
      <c r="A348" s="73" t="s">
        <v>2099</v>
      </c>
      <c r="B348" s="73" t="s">
        <v>2078</v>
      </c>
      <c r="C348" s="9">
        <v>5</v>
      </c>
      <c r="D348" s="9">
        <v>9</v>
      </c>
      <c r="E348" s="9" t="str">
        <f t="shared" si="116"/>
        <v>BZ-Z(09</v>
      </c>
      <c r="G348" s="73" t="s">
        <v>2008</v>
      </c>
      <c r="S348" s="9" t="s">
        <v>2</v>
      </c>
      <c r="AA348" s="9" t="b">
        <v>1</v>
      </c>
      <c r="AD348" s="9" t="b">
        <v>1</v>
      </c>
      <c r="AH348" s="9" t="b">
        <v>1</v>
      </c>
      <c r="AI348" s="9" t="b">
        <v>1</v>
      </c>
      <c r="AJ348" s="9" t="b">
        <v>1</v>
      </c>
      <c r="AK348" s="9" t="b">
        <v>1</v>
      </c>
      <c r="AL348" s="9" t="b">
        <v>1</v>
      </c>
      <c r="AM348" s="9" t="b">
        <v>1</v>
      </c>
      <c r="BB348" s="55">
        <v>95086</v>
      </c>
      <c r="BC348" s="55">
        <v>95087</v>
      </c>
      <c r="BD348" s="9">
        <v>5086</v>
      </c>
      <c r="BE348" s="9">
        <f t="shared" si="121"/>
        <v>5087</v>
      </c>
      <c r="BF348" s="57" t="b">
        <f t="shared" si="122"/>
        <v>1</v>
      </c>
      <c r="BG348" s="57" t="b">
        <f t="shared" si="123"/>
        <v>1</v>
      </c>
    </row>
    <row r="349" spans="1:59">
      <c r="A349" s="73" t="s">
        <v>2100</v>
      </c>
      <c r="B349" s="73" t="s">
        <v>2079</v>
      </c>
      <c r="C349" s="9">
        <v>5</v>
      </c>
      <c r="D349" s="9">
        <v>9</v>
      </c>
      <c r="E349" s="9" t="str">
        <f t="shared" si="116"/>
        <v>BZ-Z)09</v>
      </c>
      <c r="G349" s="73" t="s">
        <v>2008</v>
      </c>
      <c r="AA349" s="9" t="b">
        <v>1</v>
      </c>
      <c r="AD349" s="9" t="b">
        <v>1</v>
      </c>
      <c r="AH349" s="9" t="b">
        <v>1</v>
      </c>
      <c r="AI349" s="9" t="b">
        <v>1</v>
      </c>
      <c r="AJ349" s="9" t="b">
        <v>1</v>
      </c>
      <c r="AK349" s="9" t="b">
        <v>1</v>
      </c>
      <c r="AL349" s="9" t="b">
        <v>1</v>
      </c>
      <c r="AM349" s="9" t="b">
        <v>1</v>
      </c>
      <c r="BB349" s="55">
        <v>95088</v>
      </c>
      <c r="BC349" s="55">
        <v>95089</v>
      </c>
      <c r="BD349" s="9">
        <v>5088</v>
      </c>
      <c r="BE349" s="9">
        <f t="shared" si="121"/>
        <v>5089</v>
      </c>
      <c r="BF349" s="57" t="b">
        <f t="shared" si="122"/>
        <v>1</v>
      </c>
      <c r="BG349" s="57" t="b">
        <f t="shared" si="123"/>
        <v>1</v>
      </c>
    </row>
    <row r="350" spans="1:59">
      <c r="A350" s="73" t="s">
        <v>2102</v>
      </c>
      <c r="B350" s="73" t="s">
        <v>2080</v>
      </c>
      <c r="C350" s="9">
        <v>5</v>
      </c>
      <c r="D350" s="9">
        <v>9</v>
      </c>
      <c r="E350" s="9" t="str">
        <f t="shared" si="116"/>
        <v>BZ-Z[09</v>
      </c>
      <c r="G350" s="73" t="s">
        <v>2008</v>
      </c>
      <c r="AA350" s="9" t="b">
        <v>1</v>
      </c>
      <c r="AD350" s="9" t="b">
        <v>1</v>
      </c>
      <c r="AH350" s="9" t="b">
        <v>1</v>
      </c>
      <c r="AI350" s="9" t="b">
        <v>1</v>
      </c>
      <c r="AJ350" s="9" t="b">
        <v>1</v>
      </c>
      <c r="AK350" s="9" t="b">
        <v>1</v>
      </c>
      <c r="AL350" s="9" t="b">
        <v>1</v>
      </c>
      <c r="AM350" s="9" t="b">
        <v>1</v>
      </c>
      <c r="BB350" s="55">
        <v>95092</v>
      </c>
      <c r="BC350" s="55">
        <v>95093</v>
      </c>
      <c r="BD350" s="9">
        <v>5092</v>
      </c>
      <c r="BE350" s="9">
        <f t="shared" si="121"/>
        <v>5093</v>
      </c>
      <c r="BF350" s="57" t="b">
        <f t="shared" si="122"/>
        <v>1</v>
      </c>
      <c r="BG350" s="57" t="b">
        <f t="shared" si="123"/>
        <v>1</v>
      </c>
    </row>
    <row r="351" spans="1:59">
      <c r="A351" s="9" t="s">
        <v>602</v>
      </c>
      <c r="B351" s="9" t="s">
        <v>1140</v>
      </c>
      <c r="C351" s="9">
        <v>5</v>
      </c>
      <c r="D351" s="9">
        <v>9</v>
      </c>
      <c r="E351" s="9" t="str">
        <f t="shared" si="116"/>
        <v>BZ-5I09</v>
      </c>
      <c r="F351" s="9" t="s">
        <v>1069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4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ref="S351:S414" si="124"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 t="shared" ref="T351:T414" si="125"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96</v>
      </c>
      <c r="V351" s="9" t="str">
        <f>INDEX('Wand Mapping'!K:K, U351)</f>
        <v>wand_ai_940</v>
      </c>
      <c r="W351" s="9" t="str">
        <f t="shared" ref="W351:W414" si="126">_xlfn.CONCAT(V351, "_", T351)</f>
        <v>wand_ai_940_CO</v>
      </c>
      <c r="Z351" s="9" t="str">
        <f t="shared" ref="Z351:Z414" si="127">IF(ISBLANK(X351), W351, X351)</f>
        <v>wand_ai_940_CO</v>
      </c>
      <c r="AB351" s="68" t="s">
        <v>2033</v>
      </c>
      <c r="AC351" s="9" t="b">
        <v>1</v>
      </c>
      <c r="AE351" s="68" t="s">
        <v>2033</v>
      </c>
      <c r="AF351" s="9" t="b">
        <v>1</v>
      </c>
      <c r="AG351" s="9" t="b">
        <v>1</v>
      </c>
      <c r="AH351" s="9" t="b">
        <v>1</v>
      </c>
      <c r="AI351" s="9" t="b">
        <v>1</v>
      </c>
      <c r="AJ351" s="9" t="b">
        <v>1</v>
      </c>
      <c r="AK351" s="9" t="b">
        <v>1</v>
      </c>
      <c r="AL351" s="9" t="b">
        <v>1</v>
      </c>
      <c r="AM351" s="9" t="b">
        <v>1</v>
      </c>
      <c r="AV351" s="55">
        <v>65500</v>
      </c>
      <c r="AW351" s="55">
        <v>65501</v>
      </c>
      <c r="AX351" s="55">
        <v>75500</v>
      </c>
      <c r="AY351" s="55">
        <v>75501</v>
      </c>
      <c r="BB351" s="55">
        <v>95500</v>
      </c>
      <c r="BC351" s="55">
        <v>95501</v>
      </c>
      <c r="BD351" s="9">
        <v>5500</v>
      </c>
      <c r="BE351" s="9">
        <f t="shared" si="121"/>
        <v>5501</v>
      </c>
      <c r="BF351" s="57" t="b">
        <f t="shared" si="122"/>
        <v>1</v>
      </c>
      <c r="BG351" s="57" t="b">
        <f t="shared" si="123"/>
        <v>1</v>
      </c>
    </row>
    <row r="352" spans="1:59">
      <c r="A352" s="9" t="s">
        <v>319</v>
      </c>
      <c r="B352" s="9" t="s">
        <v>1141</v>
      </c>
      <c r="C352" s="9">
        <v>5</v>
      </c>
      <c r="D352" s="9">
        <v>9</v>
      </c>
      <c r="E352" s="9" t="str">
        <f t="shared" si="116"/>
        <v>BZ-5J09</v>
      </c>
      <c r="F352" s="9" t="s">
        <v>1070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17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ca="1" si="124"/>
        <v>Necromancy</v>
      </c>
      <c r="T352" s="9" t="str">
        <f t="shared" ca="1" si="125"/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52</v>
      </c>
      <c r="V352" s="9" t="str">
        <f ca="1">INDEX('Wand Mapping'!K:K, U352)</f>
        <v>wand_ai_500</v>
      </c>
      <c r="W352" s="9" t="str">
        <f t="shared" ca="1" si="126"/>
        <v>wand_ai_500_NE</v>
      </c>
      <c r="Z352" s="9" t="str">
        <f t="shared" ca="1" si="127"/>
        <v>wand_ai_500_NE</v>
      </c>
      <c r="AB352" s="9" t="b">
        <v>1</v>
      </c>
      <c r="AC352" s="9" t="b">
        <v>1</v>
      </c>
      <c r="AE352" s="9" t="b">
        <v>1</v>
      </c>
      <c r="AF352" s="9" t="b">
        <v>1</v>
      </c>
      <c r="AG352" s="9" t="b">
        <v>1</v>
      </c>
      <c r="AH352" s="9" t="b">
        <v>1</v>
      </c>
      <c r="AI352" s="9" t="b">
        <v>1</v>
      </c>
      <c r="AJ352" s="68" t="s">
        <v>2033</v>
      </c>
      <c r="AK352" s="9" t="b">
        <v>1</v>
      </c>
      <c r="AL352" s="9" t="b">
        <v>1</v>
      </c>
      <c r="AM352" s="9" t="b">
        <v>1</v>
      </c>
      <c r="AV352" s="55">
        <v>65502</v>
      </c>
      <c r="AW352" s="55">
        <v>65503</v>
      </c>
      <c r="AX352" s="55">
        <v>75502</v>
      </c>
      <c r="AY352" s="55">
        <v>75503</v>
      </c>
      <c r="BD352" s="9">
        <v>5502</v>
      </c>
      <c r="BE352" s="9">
        <f t="shared" si="121"/>
        <v>5503</v>
      </c>
      <c r="BF352" s="57" t="b">
        <f t="shared" si="122"/>
        <v>1</v>
      </c>
      <c r="BG352" s="57" t="b">
        <f t="shared" si="123"/>
        <v>1</v>
      </c>
    </row>
    <row r="353" spans="1:59">
      <c r="A353" s="9" t="s">
        <v>1087</v>
      </c>
      <c r="B353" s="9" t="s">
        <v>1142</v>
      </c>
      <c r="C353" s="9">
        <v>5</v>
      </c>
      <c r="D353" s="9">
        <v>9</v>
      </c>
      <c r="E353" s="9" t="str">
        <f t="shared" si="116"/>
        <v>BZ-5K09</v>
      </c>
      <c r="F353" s="9" t="s">
        <v>1071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ca="1" si="124"/>
        <v>###error###</v>
      </c>
      <c r="T353" s="9" t="str">
        <f t="shared" ca="1" si="125"/>
        <v>###error###</v>
      </c>
      <c r="U353" s="9" t="str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###error###</v>
      </c>
      <c r="V353" s="9" t="e">
        <f ca="1">INDEX('Wand Mapping'!K:K, U353)</f>
        <v>#VALUE!</v>
      </c>
      <c r="W353" s="9" t="e">
        <f t="shared" ca="1" si="126"/>
        <v>#VALUE!</v>
      </c>
      <c r="X353" s="9" t="s">
        <v>1941</v>
      </c>
      <c r="Z353" s="9" t="str">
        <f t="shared" si="127"/>
        <v>IWAND11</v>
      </c>
      <c r="AB353" s="9" t="b">
        <v>1</v>
      </c>
      <c r="AE353" s="9" t="b">
        <v>1</v>
      </c>
      <c r="AH353" s="9" t="b">
        <v>1</v>
      </c>
      <c r="AI353" s="9" t="b">
        <v>1</v>
      </c>
      <c r="AJ353" s="9" t="b">
        <v>1</v>
      </c>
      <c r="AK353" s="9" t="b">
        <v>1</v>
      </c>
      <c r="AL353" s="9" t="b">
        <v>1</v>
      </c>
      <c r="AM353" s="9" t="b">
        <v>1</v>
      </c>
      <c r="AV353" s="55">
        <v>65504</v>
      </c>
      <c r="AW353" s="55">
        <v>65505</v>
      </c>
      <c r="AX353" s="55">
        <v>75504</v>
      </c>
      <c r="AY353" s="55">
        <v>75505</v>
      </c>
      <c r="BB353" s="55">
        <v>95504</v>
      </c>
      <c r="BC353" s="55">
        <v>95505</v>
      </c>
      <c r="BD353" s="9">
        <v>5504</v>
      </c>
      <c r="BE353" s="9">
        <f t="shared" si="121"/>
        <v>5505</v>
      </c>
      <c r="BF353" s="57" t="b">
        <f t="shared" si="122"/>
        <v>1</v>
      </c>
      <c r="BG353" s="57" t="b">
        <f t="shared" si="123"/>
        <v>1</v>
      </c>
    </row>
    <row r="354" spans="1:59">
      <c r="A354" s="9" t="s">
        <v>79</v>
      </c>
      <c r="B354" s="9" t="s">
        <v>1143</v>
      </c>
      <c r="C354" s="9">
        <v>5</v>
      </c>
      <c r="D354" s="9">
        <v>9</v>
      </c>
      <c r="E354" s="9" t="str">
        <f t="shared" si="116"/>
        <v>BZ-5L09</v>
      </c>
      <c r="F354" s="9" t="s">
        <v>1072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54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ca="1" si="124"/>
        <v>Necromancy</v>
      </c>
      <c r="T354" s="9" t="str">
        <f t="shared" ca="1" si="125"/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14</v>
      </c>
      <c r="V354" s="9" t="str">
        <f ca="1">INDEX('Wand Mapping'!K:K, U354)</f>
        <v>wand_ai_120</v>
      </c>
      <c r="W354" s="9" t="str">
        <f t="shared" ca="1" si="126"/>
        <v>wand_ai_120_NE</v>
      </c>
      <c r="Z354" s="9" t="str">
        <f t="shared" ca="1" si="127"/>
        <v>wand_ai_120_NE</v>
      </c>
      <c r="AB354" s="9" t="b">
        <v>1</v>
      </c>
      <c r="AE354" s="9" t="b">
        <v>1</v>
      </c>
      <c r="AG354" s="77" t="s">
        <v>165</v>
      </c>
      <c r="AH354" s="9" t="b">
        <v>1</v>
      </c>
      <c r="AI354" s="9" t="b">
        <v>1</v>
      </c>
      <c r="AJ354" s="68" t="s">
        <v>2033</v>
      </c>
      <c r="AK354" s="9" t="b">
        <v>1</v>
      </c>
      <c r="AL354" s="9" t="b">
        <v>1</v>
      </c>
      <c r="AM354" s="9" t="b">
        <v>1</v>
      </c>
      <c r="AV354" s="55">
        <v>65506</v>
      </c>
      <c r="AW354" s="55">
        <v>65507</v>
      </c>
      <c r="AX354" s="55">
        <v>75506</v>
      </c>
      <c r="AY354" s="55">
        <v>75507</v>
      </c>
      <c r="BB354" s="55">
        <v>95506</v>
      </c>
      <c r="BC354" s="55">
        <v>95507</v>
      </c>
      <c r="BD354" s="9">
        <v>5506</v>
      </c>
      <c r="BE354" s="9">
        <f t="shared" si="121"/>
        <v>5507</v>
      </c>
      <c r="BF354" s="57" t="b">
        <f t="shared" si="122"/>
        <v>1</v>
      </c>
      <c r="BG354" s="57" t="b">
        <f t="shared" si="123"/>
        <v>1</v>
      </c>
    </row>
    <row r="355" spans="1:59">
      <c r="A355" s="47" t="s">
        <v>1088</v>
      </c>
      <c r="B355" s="9" t="s">
        <v>1144</v>
      </c>
      <c r="C355" s="9">
        <v>5</v>
      </c>
      <c r="D355" s="9">
        <v>9</v>
      </c>
      <c r="E355" s="9" t="str">
        <f t="shared" si="116"/>
        <v>BZ-5M09</v>
      </c>
      <c r="F355" s="9" t="s">
        <v>1073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ca="1" si="124"/>
        <v>###error###</v>
      </c>
      <c r="T355" s="9" t="str">
        <f t="shared" ca="1" si="125"/>
        <v>###error###</v>
      </c>
      <c r="U355" s="9" t="str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###error###</v>
      </c>
      <c r="V355" s="9" t="e">
        <f ca="1">INDEX('Wand Mapping'!K:K, U355)</f>
        <v>#VALUE!</v>
      </c>
      <c r="W355" s="9" t="e">
        <f t="shared" ca="1" si="126"/>
        <v>#VALUE!</v>
      </c>
      <c r="X355" s="61" t="s">
        <v>1947</v>
      </c>
      <c r="Y355" s="76" t="s">
        <v>2104</v>
      </c>
      <c r="Z355" s="9" t="str">
        <f t="shared" si="127"/>
        <v>wand_ai_400_DI</v>
      </c>
      <c r="AB355" s="9" t="b">
        <v>1</v>
      </c>
      <c r="AC355" s="9" t="b">
        <v>1</v>
      </c>
      <c r="AE355" s="9" t="b">
        <v>1</v>
      </c>
      <c r="AF355" s="9" t="b">
        <v>1</v>
      </c>
      <c r="AG355" s="9" t="b">
        <v>1</v>
      </c>
      <c r="AH355" s="9" t="b">
        <v>1</v>
      </c>
      <c r="AI355" s="9" t="b">
        <v>1</v>
      </c>
      <c r="AJ355" s="9" t="b">
        <v>1</v>
      </c>
      <c r="AK355" s="9" t="b">
        <v>1</v>
      </c>
      <c r="AL355" s="9" t="b">
        <v>1</v>
      </c>
      <c r="AM355" s="9" t="b">
        <v>1</v>
      </c>
      <c r="AV355" s="55">
        <v>65508</v>
      </c>
      <c r="AW355" s="55">
        <v>65509</v>
      </c>
      <c r="AX355" s="55">
        <v>75508</v>
      </c>
      <c r="AY355" s="55">
        <v>75509</v>
      </c>
      <c r="BB355" s="55">
        <v>95508</v>
      </c>
      <c r="BC355" s="55">
        <v>95509</v>
      </c>
      <c r="BD355" s="9">
        <v>5508</v>
      </c>
      <c r="BE355" s="9">
        <f t="shared" si="121"/>
        <v>5509</v>
      </c>
      <c r="BF355" s="57" t="b">
        <f t="shared" si="122"/>
        <v>1</v>
      </c>
      <c r="BG355" s="57" t="b">
        <f t="shared" si="123"/>
        <v>1</v>
      </c>
    </row>
    <row r="356" spans="1:59">
      <c r="A356" s="9" t="s">
        <v>524</v>
      </c>
      <c r="B356" s="9" t="s">
        <v>1146</v>
      </c>
      <c r="C356" s="9">
        <v>5</v>
      </c>
      <c r="D356" s="9">
        <v>9</v>
      </c>
      <c r="E356" s="9" t="str">
        <f t="shared" si="116"/>
        <v>BZ-5O09</v>
      </c>
      <c r="F356" s="9" t="s">
        <v>1075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11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124"/>
        <v>Transmutation</v>
      </c>
      <c r="T356" s="9" t="str">
        <f t="shared" si="125"/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84</v>
      </c>
      <c r="V356" s="9" t="str">
        <f>INDEX('Wand Mapping'!K:K, U356)</f>
        <v>wand_ai_820</v>
      </c>
      <c r="W356" s="9" t="str">
        <f t="shared" si="126"/>
        <v>wand_ai_820_TR</v>
      </c>
      <c r="Z356" s="9" t="str">
        <f t="shared" si="127"/>
        <v>wand_ai_820_TR</v>
      </c>
      <c r="AB356" s="9" t="b">
        <v>1</v>
      </c>
      <c r="AE356" s="9" t="b">
        <v>1</v>
      </c>
      <c r="AH356" s="9" t="b">
        <v>1</v>
      </c>
      <c r="AI356" s="9" t="b">
        <v>1</v>
      </c>
      <c r="AJ356" s="9" t="b">
        <v>1</v>
      </c>
      <c r="AK356" s="9" t="b">
        <v>1</v>
      </c>
      <c r="AL356" s="9" t="b">
        <v>1</v>
      </c>
      <c r="AM356" s="9" t="b">
        <v>1</v>
      </c>
      <c r="AV356" s="55">
        <v>65510</v>
      </c>
      <c r="AW356" s="55">
        <v>65511</v>
      </c>
      <c r="AX356" s="55">
        <v>75510</v>
      </c>
      <c r="AY356" s="55">
        <v>75511</v>
      </c>
      <c r="BB356" s="55">
        <v>95510</v>
      </c>
      <c r="BC356" s="55">
        <v>95511</v>
      </c>
      <c r="BD356" s="9">
        <v>5510</v>
      </c>
      <c r="BE356" s="9">
        <f t="shared" si="121"/>
        <v>5511</v>
      </c>
      <c r="BF356" s="57" t="b">
        <f t="shared" si="122"/>
        <v>1</v>
      </c>
      <c r="BG356" s="57" t="b">
        <f t="shared" si="123"/>
        <v>1</v>
      </c>
    </row>
    <row r="357" spans="1:59">
      <c r="A357" s="9" t="s">
        <v>475</v>
      </c>
      <c r="B357" s="9" t="s">
        <v>1147</v>
      </c>
      <c r="C357" s="9">
        <v>5</v>
      </c>
      <c r="D357" s="9">
        <v>9</v>
      </c>
      <c r="E357" s="9" t="str">
        <f t="shared" si="116"/>
        <v>BZ-5P09</v>
      </c>
      <c r="F357" s="9" t="s">
        <v>1076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>
        <f>MATCH($A357, 'Spells By School'!F:F, 0)</f>
        <v>4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124"/>
        <v>Enchantment</v>
      </c>
      <c r="T357" s="9" t="str">
        <f t="shared" si="125"/>
        <v>EN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77</v>
      </c>
      <c r="V357" s="9" t="str">
        <f>INDEX('Wand Mapping'!K:K, U357)</f>
        <v>wand_ai_750</v>
      </c>
      <c r="W357" s="9" t="str">
        <f t="shared" si="126"/>
        <v>wand_ai_750_EN</v>
      </c>
      <c r="Z357" s="9" t="str">
        <f t="shared" si="127"/>
        <v>wand_ai_750_EN</v>
      </c>
      <c r="AB357" s="9" t="b">
        <v>1</v>
      </c>
      <c r="AC357" s="68" t="s">
        <v>2033</v>
      </c>
      <c r="AE357" s="9" t="b">
        <v>1</v>
      </c>
      <c r="AF357" s="68" t="s">
        <v>2033</v>
      </c>
      <c r="AG357" s="68" t="s">
        <v>2033</v>
      </c>
      <c r="AH357" s="9" t="b">
        <v>1</v>
      </c>
      <c r="AI357" s="9" t="b">
        <v>1</v>
      </c>
      <c r="AJ357" s="9" t="b">
        <v>1</v>
      </c>
      <c r="AK357" s="9" t="b">
        <v>1</v>
      </c>
      <c r="AL357" s="9" t="b">
        <v>1</v>
      </c>
      <c r="AM357" s="9" t="b">
        <v>1</v>
      </c>
      <c r="AV357" s="55">
        <v>65512</v>
      </c>
      <c r="AW357" s="55">
        <v>65513</v>
      </c>
      <c r="AX357" s="55">
        <v>75512</v>
      </c>
      <c r="AY357" s="55">
        <v>75513</v>
      </c>
      <c r="BB357" s="55">
        <v>95512</v>
      </c>
      <c r="BC357" s="55">
        <v>95513</v>
      </c>
      <c r="BD357" s="9">
        <v>5512</v>
      </c>
      <c r="BE357" s="9">
        <f t="shared" si="121"/>
        <v>5513</v>
      </c>
      <c r="BF357" s="57" t="b">
        <f t="shared" ref="BF357" si="128">AND(
OR(ISBLANK(AV357), AND(MOD(AV357, 10000) = BD357, QUOTIENT(AV357, 10000) = 6)),
OR(ISBLANK(AX357), AND(MOD(AX357, 10000) = BD357, QUOTIENT(AX357, 10000) = 7)),
OR(ISBLANK(AZ357), AND(MOD(AZ357, 10000) = BD357, QUOTIENT(AZ357, 10000) = 8)),
OR(ISBLANK(BB357), AND(MOD(BB357, 10000) = BD357, QUOTIENT(BB357, 10000) = 9))
)</f>
        <v>1</v>
      </c>
      <c r="BG357" s="57" t="b">
        <f t="shared" ref="BG357" si="129">AND(
OR(ISBLANK(AW357), AND(MOD(AW357, 10000) = BE357, QUOTIENT(AW357, 10000) = 6)),
OR(ISBLANK(AY357), AND(MOD(AY357, 10000) = BE357, QUOTIENT(AY357, 10000) = 7)),
OR(ISBLANK(BA357), AND(MOD(BA357, 10000) = BE357, QUOTIENT(BA357, 10000) = 8)),
OR(ISBLANK(BC357), AND(MOD(BC357, 10000) = BE357, QUOTIENT(BC357, 10000) = 9))
)</f>
        <v>1</v>
      </c>
    </row>
    <row r="358" spans="1:59">
      <c r="A358" s="9" t="s">
        <v>517</v>
      </c>
      <c r="B358" s="9" t="s">
        <v>1148</v>
      </c>
      <c r="C358" s="9">
        <v>5</v>
      </c>
      <c r="D358" s="9">
        <v>9</v>
      </c>
      <c r="E358" s="9" t="str">
        <f t="shared" si="116"/>
        <v>BZ-5Q09</v>
      </c>
      <c r="F358" s="9" t="s">
        <v>1077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46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124"/>
        <v>Transmutation</v>
      </c>
      <c r="T358" s="9" t="str">
        <f t="shared" si="125"/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83</v>
      </c>
      <c r="V358" s="9" t="str">
        <f>INDEX('Wand Mapping'!K:K, U358)</f>
        <v>wand_ai_810</v>
      </c>
      <c r="W358" s="9" t="str">
        <f t="shared" si="126"/>
        <v>wand_ai_810_TR</v>
      </c>
      <c r="Z358" s="9" t="str">
        <f t="shared" si="127"/>
        <v>wand_ai_810_TR</v>
      </c>
      <c r="AB358" s="9" t="b">
        <v>1</v>
      </c>
      <c r="AC358" s="68" t="s">
        <v>2033</v>
      </c>
      <c r="AE358" s="9" t="b">
        <v>1</v>
      </c>
      <c r="AF358" s="68" t="s">
        <v>2033</v>
      </c>
      <c r="AG358" s="68" t="s">
        <v>2033</v>
      </c>
      <c r="AH358" s="9" t="b">
        <v>1</v>
      </c>
      <c r="AI358" s="9" t="b">
        <v>1</v>
      </c>
      <c r="AJ358" s="9" t="b">
        <v>1</v>
      </c>
      <c r="AK358" s="9" t="b">
        <v>1</v>
      </c>
      <c r="AL358" s="9" t="b">
        <v>1</v>
      </c>
      <c r="AM358" s="9" t="b">
        <v>1</v>
      </c>
      <c r="AV358" s="55">
        <v>65514</v>
      </c>
      <c r="AW358" s="55">
        <v>65515</v>
      </c>
      <c r="AX358" s="55">
        <v>75514</v>
      </c>
      <c r="AY358" s="55">
        <v>75515</v>
      </c>
      <c r="BB358" s="55">
        <v>95514</v>
      </c>
      <c r="BC358" s="55">
        <v>95515</v>
      </c>
      <c r="BD358" s="9">
        <v>5514</v>
      </c>
      <c r="BE358" s="9">
        <f t="shared" si="121"/>
        <v>5515</v>
      </c>
      <c r="BF358" s="57" t="b">
        <f t="shared" ref="BF358" si="130">AND(
OR(ISBLANK(AV358), AND(MOD(AV358, 10000) = BD358, QUOTIENT(AV358, 10000) = 6)),
OR(ISBLANK(AX358), AND(MOD(AX358, 10000) = BD358, QUOTIENT(AX358, 10000) = 7)),
OR(ISBLANK(AZ358), AND(MOD(AZ358, 10000) = BD358, QUOTIENT(AZ358, 10000) = 8)),
OR(ISBLANK(BB358), AND(MOD(BB358, 10000) = BD358, QUOTIENT(BB358, 10000) = 9))
)</f>
        <v>1</v>
      </c>
      <c r="BG358" s="57" t="b">
        <f t="shared" ref="BG358" si="131">AND(
OR(ISBLANK(AW358), AND(MOD(AW358, 10000) = BE358, QUOTIENT(AW358, 10000) = 6)),
OR(ISBLANK(AY358), AND(MOD(AY358, 10000) = BE358, QUOTIENT(AY358, 10000) = 7)),
OR(ISBLANK(BA358), AND(MOD(BA358, 10000) = BE358, QUOTIENT(BA358, 10000) = 8)),
OR(ISBLANK(BC358), AND(MOD(BC358, 10000) = BE358, QUOTIENT(BC358, 10000) = 9))
)</f>
        <v>1</v>
      </c>
    </row>
    <row r="359" spans="1:59">
      <c r="A359" s="9" t="s">
        <v>42</v>
      </c>
      <c r="B359" s="9" t="s">
        <v>1149</v>
      </c>
      <c r="C359" s="9">
        <v>5</v>
      </c>
      <c r="D359" s="9">
        <v>9</v>
      </c>
      <c r="E359" s="9" t="str">
        <f t="shared" si="116"/>
        <v>BZ-5R09</v>
      </c>
      <c r="F359" s="9" t="s">
        <v>1078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>
        <f ca="1">MATCH($A359, 'Spells By School'!G:G, 0)</f>
        <v>6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ca="1" si="124"/>
        <v>Necromancy</v>
      </c>
      <c r="T359" s="9" t="str">
        <f t="shared" ca="1" si="125"/>
        <v>NE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</v>
      </c>
      <c r="V359" s="9" t="str">
        <f ca="1">INDEX('Wand Mapping'!K:K, U359)</f>
        <v>wand_ai_060</v>
      </c>
      <c r="W359" s="9" t="str">
        <f t="shared" ca="1" si="126"/>
        <v>wand_ai_060_NE</v>
      </c>
      <c r="Z359" s="9" t="str">
        <f t="shared" ca="1" si="127"/>
        <v>wand_ai_060_NE</v>
      </c>
      <c r="AB359" s="9" t="b">
        <v>1</v>
      </c>
      <c r="AC359" s="68" t="s">
        <v>2033</v>
      </c>
      <c r="AE359" s="68" t="s">
        <v>2033</v>
      </c>
      <c r="AF359" s="68" t="s">
        <v>2033</v>
      </c>
      <c r="AG359" s="68" t="s">
        <v>2033</v>
      </c>
      <c r="AH359" s="68" t="s">
        <v>2033</v>
      </c>
      <c r="AI359" s="68" t="s">
        <v>2033</v>
      </c>
      <c r="AJ359" s="9" t="b">
        <v>1</v>
      </c>
      <c r="AK359" s="9" t="b">
        <v>1</v>
      </c>
      <c r="AL359" s="9" t="b">
        <v>1</v>
      </c>
      <c r="AM359" s="9" t="b">
        <v>1</v>
      </c>
      <c r="AV359" s="55">
        <v>65516</v>
      </c>
      <c r="AW359" s="55">
        <v>65517</v>
      </c>
      <c r="AX359" s="55">
        <v>75516</v>
      </c>
      <c r="AY359" s="55">
        <v>75517</v>
      </c>
      <c r="BB359" s="55"/>
      <c r="BC359" s="55"/>
      <c r="BD359" s="9">
        <v>5516</v>
      </c>
      <c r="BE359" s="9">
        <f t="shared" si="121"/>
        <v>5517</v>
      </c>
      <c r="BF359" s="57" t="b">
        <f t="shared" ref="BF359:BF360" si="132">AND(
OR(ISBLANK(AV359), AND(MOD(AV359, 10000) = BD359, QUOTIENT(AV359, 10000) = 6)),
OR(ISBLANK(AX359), AND(MOD(AX359, 10000) = BD359, QUOTIENT(AX359, 10000) = 7)),
OR(ISBLANK(AZ359), AND(MOD(AZ359, 10000) = BD359, QUOTIENT(AZ359, 10000) = 8)),
OR(ISBLANK(BB359), AND(MOD(BB359, 10000) = BD359, QUOTIENT(BB359, 10000) = 9))
)</f>
        <v>1</v>
      </c>
      <c r="BG359" s="57" t="b">
        <f t="shared" ref="BG359:BG360" si="133">AND(
OR(ISBLANK(AW359), AND(MOD(AW359, 10000) = BE359, QUOTIENT(AW359, 10000) = 6)),
OR(ISBLANK(AY359), AND(MOD(AY359, 10000) = BE359, QUOTIENT(AY359, 10000) = 7)),
OR(ISBLANK(BA359), AND(MOD(BA359, 10000) = BE359, QUOTIENT(BA359, 10000) = 8)),
OR(ISBLANK(BC359), AND(MOD(BC359, 10000) = BE359, QUOTIENT(BC359, 10000) = 9))
)</f>
        <v>1</v>
      </c>
    </row>
    <row r="360" spans="1:59">
      <c r="A360" s="9" t="s">
        <v>71</v>
      </c>
      <c r="B360" s="9" t="s">
        <v>1150</v>
      </c>
      <c r="C360" s="9">
        <v>5</v>
      </c>
      <c r="D360" s="9">
        <v>9</v>
      </c>
      <c r="E360" s="9" t="str">
        <f t="shared" si="116"/>
        <v>BZ-5S09</v>
      </c>
      <c r="F360" s="9" t="s">
        <v>1079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>
        <f ca="1">MATCH($A360, 'Spells By School'!G:G, 0)</f>
        <v>62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ca="1" si="124"/>
        <v>Necromancy</v>
      </c>
      <c r="T360" s="9" t="str">
        <f t="shared" ca="1" si="125"/>
        <v>NE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13</v>
      </c>
      <c r="V360" s="9" t="str">
        <f ca="1">INDEX('Wand Mapping'!K:K, U360)</f>
        <v>wand_ai_110</v>
      </c>
      <c r="W360" s="9" t="str">
        <f t="shared" ca="1" si="126"/>
        <v>wand_ai_110_NE</v>
      </c>
      <c r="Z360" s="9" t="str">
        <f t="shared" ca="1" si="127"/>
        <v>wand_ai_110_NE</v>
      </c>
      <c r="AB360" s="9" t="b">
        <v>1</v>
      </c>
      <c r="AE360" s="9" t="b">
        <v>1</v>
      </c>
      <c r="AH360" s="68" t="s">
        <v>2033</v>
      </c>
      <c r="AI360" s="9" t="b">
        <v>1</v>
      </c>
      <c r="AJ360" s="9" t="b">
        <v>1</v>
      </c>
      <c r="AK360" s="9" t="b">
        <v>1</v>
      </c>
      <c r="AL360" s="9" t="b">
        <v>1</v>
      </c>
      <c r="AM360" s="9" t="b">
        <v>1</v>
      </c>
      <c r="AV360" s="55">
        <v>65518</v>
      </c>
      <c r="AW360" s="55">
        <v>65519</v>
      </c>
      <c r="AX360" s="55">
        <v>75518</v>
      </c>
      <c r="AY360" s="55">
        <v>75519</v>
      </c>
      <c r="BB360" s="55">
        <v>95518</v>
      </c>
      <c r="BC360" s="55">
        <v>95519</v>
      </c>
      <c r="BD360" s="9">
        <v>5518</v>
      </c>
      <c r="BE360" s="9">
        <f t="shared" si="121"/>
        <v>5519</v>
      </c>
      <c r="BF360" s="57" t="b">
        <f t="shared" si="132"/>
        <v>1</v>
      </c>
      <c r="BG360" s="57" t="b">
        <f t="shared" si="133"/>
        <v>1</v>
      </c>
    </row>
    <row r="361" spans="1:59">
      <c r="A361" s="9" t="s">
        <v>592</v>
      </c>
      <c r="B361" s="9" t="s">
        <v>1151</v>
      </c>
      <c r="C361" s="9">
        <v>5</v>
      </c>
      <c r="D361" s="9">
        <v>9</v>
      </c>
      <c r="E361" s="9" t="str">
        <f t="shared" si="116"/>
        <v>BZ-5T09</v>
      </c>
      <c r="F361" s="9" t="s">
        <v>1080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26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124"/>
        <v>Enchantment</v>
      </c>
      <c r="T361" s="9" t="str">
        <f t="shared" si="125"/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94</v>
      </c>
      <c r="V361" s="9" t="str">
        <f>INDEX('Wand Mapping'!K:K, U361)</f>
        <v>wand_ai_920</v>
      </c>
      <c r="W361" s="9" t="str">
        <f t="shared" si="126"/>
        <v>wand_ai_920_EN</v>
      </c>
      <c r="Z361" s="9" t="str">
        <f t="shared" si="127"/>
        <v>wand_ai_920_EN</v>
      </c>
      <c r="AB361" s="9" t="b">
        <v>1</v>
      </c>
      <c r="AE361" s="9" t="b">
        <v>1</v>
      </c>
      <c r="AH361" s="9" t="b">
        <v>1</v>
      </c>
      <c r="AI361" s="9" t="b">
        <v>1</v>
      </c>
      <c r="AJ361" s="9" t="b">
        <v>1</v>
      </c>
      <c r="AK361" s="9" t="b">
        <v>1</v>
      </c>
      <c r="AL361" s="9" t="b">
        <v>1</v>
      </c>
      <c r="AM361" s="9" t="b">
        <v>1</v>
      </c>
      <c r="AV361" s="55">
        <v>65520</v>
      </c>
      <c r="AW361" s="55">
        <v>65521</v>
      </c>
      <c r="AZ361" s="55">
        <v>85520</v>
      </c>
      <c r="BA361" s="55">
        <v>85521</v>
      </c>
      <c r="BB361" s="55">
        <v>95520</v>
      </c>
      <c r="BC361" s="55">
        <v>95521</v>
      </c>
      <c r="BD361" s="9">
        <v>5520</v>
      </c>
      <c r="BE361" s="9">
        <f t="shared" si="121"/>
        <v>5521</v>
      </c>
      <c r="BF361" s="57" t="b">
        <f t="shared" ref="BF361:BF362" si="134">AND(
OR(ISBLANK(AV361), AND(MOD(AV361, 10000) = BD361, QUOTIENT(AV361, 10000) = 6)),
OR(ISBLANK(AX361), AND(MOD(AX361, 10000) = BD361, QUOTIENT(AX361, 10000) = 7)),
OR(ISBLANK(AZ361), AND(MOD(AZ361, 10000) = BD361, QUOTIENT(AZ361, 10000) = 8)),
OR(ISBLANK(BB361), AND(MOD(BB361, 10000) = BD361, QUOTIENT(BB361, 10000) = 9))
)</f>
        <v>1</v>
      </c>
      <c r="BG361" s="57" t="b">
        <f t="shared" ref="BG361:BG362" si="135">AND(
OR(ISBLANK(AW361), AND(MOD(AW361, 10000) = BE361, QUOTIENT(AW361, 10000) = 6)),
OR(ISBLANK(AY361), AND(MOD(AY361, 10000) = BE361, QUOTIENT(AY361, 10000) = 7)),
OR(ISBLANK(BA361), AND(MOD(BA361, 10000) = BE361, QUOTIENT(BA361, 10000) = 8)),
OR(ISBLANK(BC361), AND(MOD(BC361, 10000) = BE361, QUOTIENT(BC361, 10000) = 9))
)</f>
        <v>1</v>
      </c>
    </row>
    <row r="362" spans="1:59">
      <c r="A362" s="9" t="s">
        <v>569</v>
      </c>
      <c r="B362" s="9" t="s">
        <v>1152</v>
      </c>
      <c r="C362" s="9">
        <v>5</v>
      </c>
      <c r="D362" s="9">
        <v>9</v>
      </c>
      <c r="E362" s="9" t="str">
        <f t="shared" si="116"/>
        <v>BZ-5U09</v>
      </c>
      <c r="F362" s="9" t="s">
        <v>1081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59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124"/>
        <v>Transmutation</v>
      </c>
      <c r="T362" s="9" t="str">
        <f t="shared" si="125"/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91</v>
      </c>
      <c r="V362" s="9" t="str">
        <f>INDEX('Wand Mapping'!K:K, U362)</f>
        <v>wand_ai_890</v>
      </c>
      <c r="W362" s="9" t="str">
        <f t="shared" si="126"/>
        <v>wand_ai_890_TR</v>
      </c>
      <c r="Z362" s="9" t="str">
        <f t="shared" si="127"/>
        <v>wand_ai_890_TR</v>
      </c>
      <c r="AB362" s="9" t="b">
        <v>1</v>
      </c>
      <c r="AE362" s="9" t="b">
        <v>1</v>
      </c>
      <c r="AH362" s="9" t="b">
        <v>1</v>
      </c>
      <c r="AI362" s="9" t="b">
        <v>1</v>
      </c>
      <c r="AJ362" s="9" t="b">
        <v>1</v>
      </c>
      <c r="AK362" s="9" t="b">
        <v>1</v>
      </c>
      <c r="AL362" s="9" t="b">
        <v>1</v>
      </c>
      <c r="AM362" s="9" t="b">
        <v>1</v>
      </c>
      <c r="AV362" s="55">
        <v>65522</v>
      </c>
      <c r="AW362" s="55">
        <v>65523</v>
      </c>
      <c r="BB362" s="55">
        <v>95522</v>
      </c>
      <c r="BC362" s="55">
        <v>95523</v>
      </c>
      <c r="BD362" s="9">
        <v>5522</v>
      </c>
      <c r="BE362" s="9">
        <f t="shared" si="121"/>
        <v>5523</v>
      </c>
      <c r="BF362" s="57" t="b">
        <f t="shared" si="134"/>
        <v>1</v>
      </c>
      <c r="BG362" s="57" t="b">
        <f t="shared" si="135"/>
        <v>1</v>
      </c>
    </row>
    <row r="363" spans="1:59">
      <c r="A363" s="9" t="s">
        <v>1090</v>
      </c>
      <c r="B363" s="9" t="s">
        <v>1153</v>
      </c>
      <c r="C363" s="9">
        <v>5</v>
      </c>
      <c r="D363" s="9">
        <v>9</v>
      </c>
      <c r="E363" s="9" t="str">
        <f t="shared" si="116"/>
        <v>BZ-5V09</v>
      </c>
      <c r="F363" s="9" t="s">
        <v>1082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79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ca="1" si="124"/>
        <v>Necromancy</v>
      </c>
      <c r="T363" s="9" t="str">
        <f t="shared" ca="1" si="125"/>
        <v>NE</v>
      </c>
      <c r="U363" s="9" t="e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#N/A</v>
      </c>
      <c r="V363" s="9" t="e">
        <f ca="1">INDEX('Wand Mapping'!K:K, U363)</f>
        <v>#N/A</v>
      </c>
      <c r="W363" s="9" t="e">
        <f t="shared" ca="1" si="126"/>
        <v>#N/A</v>
      </c>
      <c r="X363" s="60" t="s">
        <v>1962</v>
      </c>
      <c r="Z363" s="9" t="str">
        <f t="shared" si="127"/>
        <v>wand_ai_770_NE</v>
      </c>
      <c r="AB363" s="9" t="b">
        <v>1</v>
      </c>
      <c r="AC363" s="68" t="s">
        <v>2033</v>
      </c>
      <c r="AE363" s="9" t="b">
        <v>1</v>
      </c>
      <c r="AF363" s="68" t="s">
        <v>2033</v>
      </c>
      <c r="AG363" s="68" t="s">
        <v>2033</v>
      </c>
      <c r="AH363" s="9" t="b">
        <v>1</v>
      </c>
      <c r="AI363" s="9" t="b">
        <v>1</v>
      </c>
      <c r="AJ363" s="68" t="s">
        <v>2033</v>
      </c>
      <c r="AK363" s="9" t="b">
        <v>1</v>
      </c>
      <c r="AL363" s="9" t="b">
        <v>1</v>
      </c>
      <c r="AM363" s="9" t="b">
        <v>1</v>
      </c>
      <c r="AV363" s="55">
        <v>65524</v>
      </c>
      <c r="AW363" s="55">
        <v>65525</v>
      </c>
      <c r="AX363" s="55">
        <v>75524</v>
      </c>
      <c r="AY363" s="55">
        <v>75525</v>
      </c>
      <c r="BB363" s="55">
        <v>95524</v>
      </c>
      <c r="BC363" s="55">
        <v>95525</v>
      </c>
      <c r="BD363" s="9">
        <v>5524</v>
      </c>
      <c r="BE363" s="9">
        <f t="shared" si="121"/>
        <v>5525</v>
      </c>
      <c r="BF363" s="57" t="b">
        <f t="shared" ref="BF363:BF364" si="136">AND(
OR(ISBLANK(AV363), AND(MOD(AV363, 10000) = BD363, QUOTIENT(AV363, 10000) = 6)),
OR(ISBLANK(AX363), AND(MOD(AX363, 10000) = BD363, QUOTIENT(AX363, 10000) = 7)),
OR(ISBLANK(AZ363), AND(MOD(AZ363, 10000) = BD363, QUOTIENT(AZ363, 10000) = 8)),
OR(ISBLANK(BB363), AND(MOD(BB363, 10000) = BD363, QUOTIENT(BB363, 10000) = 9))
)</f>
        <v>1</v>
      </c>
      <c r="BG363" s="57" t="b">
        <f t="shared" ref="BG363:BG364" si="137">AND(
OR(ISBLANK(AW363), AND(MOD(AW363, 10000) = BE363, QUOTIENT(AW363, 10000) = 6)),
OR(ISBLANK(AY363), AND(MOD(AY363, 10000) = BE363, QUOTIENT(AY363, 10000) = 7)),
OR(ISBLANK(BA363), AND(MOD(BA363, 10000) = BE363, QUOTIENT(BA363, 10000) = 8)),
OR(ISBLANK(BC363), AND(MOD(BC363, 10000) = BE363, QUOTIENT(BC363, 10000) = 9))
)</f>
        <v>1</v>
      </c>
    </row>
    <row r="364" spans="1:59">
      <c r="A364" s="9" t="s">
        <v>384</v>
      </c>
      <c r="B364" s="9" t="s">
        <v>1154</v>
      </c>
      <c r="C364" s="9">
        <v>5</v>
      </c>
      <c r="D364" s="9">
        <v>9</v>
      </c>
      <c r="E364" s="9" t="str">
        <f t="shared" si="116"/>
        <v>BZ-5W09</v>
      </c>
      <c r="F364" s="9" t="s">
        <v>1083</v>
      </c>
      <c r="G364" s="9" t="s">
        <v>655</v>
      </c>
      <c r="H364" s="9" t="s">
        <v>652</v>
      </c>
      <c r="J364" s="9">
        <f>MATCH($A364, 'Spells By School'!A:A, 0)</f>
        <v>62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124"/>
        <v>Abjuration</v>
      </c>
      <c r="T364" s="9" t="str">
        <f t="shared" si="125"/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63</v>
      </c>
      <c r="V364" s="9" t="str">
        <f>INDEX('Wand Mapping'!K:K, U364)</f>
        <v>wand_ai_610</v>
      </c>
      <c r="W364" s="9" t="str">
        <f t="shared" si="126"/>
        <v>wand_ai_610_AB</v>
      </c>
      <c r="Z364" s="9" t="str">
        <f t="shared" si="127"/>
        <v>wand_ai_610_AB</v>
      </c>
      <c r="AB364" s="9" t="b">
        <v>1</v>
      </c>
      <c r="AE364" s="9" t="b">
        <v>1</v>
      </c>
      <c r="AH364" s="9" t="b">
        <v>1</v>
      </c>
      <c r="AI364" s="9" t="b">
        <v>1</v>
      </c>
      <c r="AJ364" s="9" t="b">
        <v>1</v>
      </c>
      <c r="AK364" s="9" t="b">
        <v>1</v>
      </c>
      <c r="AL364" s="9" t="b">
        <v>1</v>
      </c>
      <c r="AM364" s="9" t="b">
        <v>1</v>
      </c>
      <c r="AV364" s="55">
        <v>65526</v>
      </c>
      <c r="AW364" s="55">
        <v>65527</v>
      </c>
      <c r="AX364" s="55">
        <v>75526</v>
      </c>
      <c r="AY364" s="55">
        <v>75527</v>
      </c>
      <c r="BB364" s="55">
        <v>95526</v>
      </c>
      <c r="BC364" s="55">
        <v>95527</v>
      </c>
      <c r="BD364" s="9">
        <v>5526</v>
      </c>
      <c r="BE364" s="9">
        <f t="shared" si="121"/>
        <v>5527</v>
      </c>
      <c r="BF364" s="57" t="b">
        <f t="shared" si="136"/>
        <v>1</v>
      </c>
      <c r="BG364" s="57" t="b">
        <f t="shared" si="137"/>
        <v>1</v>
      </c>
    </row>
    <row r="365" spans="1:59">
      <c r="A365" s="9" t="s">
        <v>477</v>
      </c>
      <c r="B365" s="9" t="s">
        <v>1155</v>
      </c>
      <c r="C365" s="9">
        <v>5</v>
      </c>
      <c r="D365" s="9">
        <v>9</v>
      </c>
      <c r="E365" s="9" t="str">
        <f t="shared" si="116"/>
        <v>BZ-5X09</v>
      </c>
      <c r="F365" s="9" t="s">
        <v>1084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22</v>
      </c>
      <c r="R365" s="9" t="e">
        <f>MATCH($A365, 'Spells By School'!I:I, 0)</f>
        <v>#N/A</v>
      </c>
      <c r="S365" s="9" t="str">
        <f t="shared" ca="1" si="124"/>
        <v>Illusion</v>
      </c>
      <c r="T365" s="9" t="str">
        <f t="shared" ca="1" si="125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77</v>
      </c>
      <c r="V365" s="9" t="str">
        <f ca="1">INDEX('Wand Mapping'!K:K, U365)</f>
        <v>wand_ai_750</v>
      </c>
      <c r="W365" s="9" t="str">
        <f t="shared" ca="1" si="126"/>
        <v>wand_ai_750_IL</v>
      </c>
      <c r="Z365" s="9" t="str">
        <f t="shared" ca="1" si="127"/>
        <v>wand_ai_750_IL</v>
      </c>
      <c r="AC365" s="9" t="b">
        <v>1</v>
      </c>
      <c r="AF365" s="9" t="b">
        <v>1</v>
      </c>
      <c r="AG365" s="9" t="b">
        <v>1</v>
      </c>
      <c r="AH365" s="9" t="b">
        <v>1</v>
      </c>
      <c r="AI365" s="9" t="b">
        <v>1</v>
      </c>
      <c r="AJ365" s="9" t="b">
        <v>1</v>
      </c>
      <c r="AK365" s="9" t="b">
        <v>1</v>
      </c>
      <c r="AL365" s="9" t="b">
        <v>1</v>
      </c>
      <c r="AM365" s="9" t="b">
        <v>1</v>
      </c>
      <c r="AV365" s="55">
        <v>65528</v>
      </c>
      <c r="AW365" s="55">
        <v>65529</v>
      </c>
      <c r="BB365" s="55">
        <v>95528</v>
      </c>
      <c r="BC365" s="55">
        <v>95529</v>
      </c>
      <c r="BD365" s="9">
        <v>5528</v>
      </c>
      <c r="BE365" s="9">
        <f t="shared" si="121"/>
        <v>5529</v>
      </c>
      <c r="BF365" s="57" t="b">
        <f t="shared" ref="BF365:BF366" si="138">AND(
OR(ISBLANK(AV365), AND(MOD(AV365, 10000) = BD365, QUOTIENT(AV365, 10000) = 6)),
OR(ISBLANK(AX365), AND(MOD(AX365, 10000) = BD365, QUOTIENT(AX365, 10000) = 7)),
OR(ISBLANK(AZ365), AND(MOD(AZ365, 10000) = BD365, QUOTIENT(AZ365, 10000) = 8)),
OR(ISBLANK(BB365), AND(MOD(BB365, 10000) = BD365, QUOTIENT(BB365, 10000) = 9))
)</f>
        <v>1</v>
      </c>
      <c r="BG365" s="57" t="b">
        <f t="shared" ref="BG365:BG366" si="139">AND(
OR(ISBLANK(AW365), AND(MOD(AW365, 10000) = BE365, QUOTIENT(AW365, 10000) = 6)),
OR(ISBLANK(AY365), AND(MOD(AY365, 10000) = BE365, QUOTIENT(AY365, 10000) = 7)),
OR(ISBLANK(BA365), AND(MOD(BA365, 10000) = BE365, QUOTIENT(BA365, 10000) = 8)),
OR(ISBLANK(BC365), AND(MOD(BC365, 10000) = BE365, QUOTIENT(BC365, 10000) = 9))
)</f>
        <v>1</v>
      </c>
    </row>
    <row r="366" spans="1:59">
      <c r="A366" s="9" t="s">
        <v>397</v>
      </c>
      <c r="B366" s="9" t="s">
        <v>1156</v>
      </c>
      <c r="C366" s="9">
        <v>5</v>
      </c>
      <c r="D366" s="9">
        <v>9</v>
      </c>
      <c r="E366" s="9" t="str">
        <f t="shared" si="116"/>
        <v>BZ-5Y09</v>
      </c>
      <c r="F366" s="9" t="s">
        <v>1085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124"/>
        <v>Conjuration</v>
      </c>
      <c r="T366" s="9" t="str">
        <f t="shared" si="125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65</v>
      </c>
      <c r="V366" s="9" t="str">
        <f>INDEX('Wand Mapping'!K:K, U366)</f>
        <v>wand_ai_630</v>
      </c>
      <c r="W366" s="9" t="str">
        <f t="shared" si="126"/>
        <v>wand_ai_630_CO</v>
      </c>
      <c r="Z366" s="9" t="str">
        <f t="shared" si="127"/>
        <v>wand_ai_630_CO</v>
      </c>
      <c r="AC366" s="9" t="b">
        <v>1</v>
      </c>
      <c r="AF366" s="9" t="b">
        <v>1</v>
      </c>
      <c r="AG366" s="9" t="b">
        <v>1</v>
      </c>
      <c r="AH366" s="9" t="b">
        <v>1</v>
      </c>
      <c r="AI366" s="9" t="b">
        <v>1</v>
      </c>
      <c r="AJ366" s="9" t="b">
        <v>1</v>
      </c>
      <c r="AK366" s="9" t="b">
        <v>1</v>
      </c>
      <c r="AL366" s="9" t="b">
        <v>1</v>
      </c>
      <c r="AM366" s="9" t="b">
        <v>1</v>
      </c>
      <c r="AV366" s="55">
        <v>65530</v>
      </c>
      <c r="AW366" s="55">
        <v>65531</v>
      </c>
      <c r="AX366" s="55">
        <v>75530</v>
      </c>
      <c r="AY366" s="55">
        <v>75531</v>
      </c>
      <c r="BB366" s="55">
        <v>95530</v>
      </c>
      <c r="BC366" s="55">
        <v>95531</v>
      </c>
      <c r="BD366" s="9">
        <v>5530</v>
      </c>
      <c r="BE366" s="9">
        <f t="shared" si="121"/>
        <v>5531</v>
      </c>
      <c r="BF366" s="57" t="b">
        <f t="shared" si="138"/>
        <v>1</v>
      </c>
      <c r="BG366" s="57" t="b">
        <f t="shared" si="139"/>
        <v>1</v>
      </c>
    </row>
    <row r="367" spans="1:59">
      <c r="A367" s="47" t="s">
        <v>165</v>
      </c>
      <c r="B367" s="9" t="s">
        <v>1157</v>
      </c>
      <c r="C367" s="9">
        <v>5</v>
      </c>
      <c r="D367" s="9">
        <v>9</v>
      </c>
      <c r="E367" s="9" t="str">
        <f t="shared" si="116"/>
        <v>BZ-5Z09</v>
      </c>
      <c r="F367" s="9" t="s">
        <v>1086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>
        <f ca="1">MATCH($A367, 'Spells By School'!G:G, 0)</f>
        <v>56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ca="1" si="124"/>
        <v>Necromancy</v>
      </c>
      <c r="T367" s="9" t="str">
        <f t="shared" ca="1" si="125"/>
        <v>NE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29</v>
      </c>
      <c r="V367" s="9" t="str">
        <f ca="1">INDEX('Wand Mapping'!K:K, U367)</f>
        <v>wand_ai_270</v>
      </c>
      <c r="W367" s="9" t="str">
        <f t="shared" ca="1" si="126"/>
        <v>wand_ai_270_NE</v>
      </c>
      <c r="Y367" s="77" t="s">
        <v>2105</v>
      </c>
      <c r="Z367" s="9" t="str">
        <f t="shared" ca="1" si="127"/>
        <v>wand_ai_270_NE</v>
      </c>
    </row>
    <row r="368" spans="1:59">
      <c r="A368" s="9" t="s">
        <v>532</v>
      </c>
      <c r="B368" s="9" t="s">
        <v>1200</v>
      </c>
      <c r="C368" s="9">
        <v>6</v>
      </c>
      <c r="D368" s="9">
        <v>12</v>
      </c>
      <c r="E368" s="9" t="str">
        <f t="shared" si="116"/>
        <v>BZ-6-12</v>
      </c>
      <c r="F368" s="9" t="s">
        <v>1161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43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124"/>
        <v>Conjuration</v>
      </c>
      <c r="T368" s="9" t="str">
        <f t="shared" si="125"/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85</v>
      </c>
      <c r="V368" s="9" t="str">
        <f>INDEX('Wand Mapping'!K:K, U368)</f>
        <v>wand_ai_830</v>
      </c>
      <c r="W368" s="9" t="str">
        <f t="shared" si="126"/>
        <v>wand_ai_830_CO</v>
      </c>
      <c r="Z368" s="9" t="str">
        <f t="shared" si="127"/>
        <v>wand_ai_830_CO</v>
      </c>
    </row>
    <row r="369" spans="1:26">
      <c r="A369" s="9" t="s">
        <v>345</v>
      </c>
      <c r="B369" s="9" t="s">
        <v>1201</v>
      </c>
      <c r="C369" s="9">
        <v>6</v>
      </c>
      <c r="D369" s="9">
        <v>12</v>
      </c>
      <c r="E369" s="9" t="str">
        <f t="shared" si="116"/>
        <v>BZ-6!12</v>
      </c>
      <c r="F369" s="9" t="s">
        <v>1162</v>
      </c>
      <c r="G369" s="9" t="s">
        <v>655</v>
      </c>
      <c r="H369" s="9" t="s">
        <v>652</v>
      </c>
      <c r="J369" s="9">
        <f>MATCH($A369, 'Spells By School'!A:A, 0)</f>
        <v>20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124"/>
        <v>Abjuration</v>
      </c>
      <c r="T369" s="9" t="str">
        <f t="shared" si="125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57</v>
      </c>
      <c r="V369" s="9" t="str">
        <f>INDEX('Wand Mapping'!K:K, U369)</f>
        <v>wand_ai_550</v>
      </c>
      <c r="W369" s="9" t="str">
        <f t="shared" si="126"/>
        <v>wand_ai_550_AB</v>
      </c>
      <c r="Z369" s="9" t="str">
        <f t="shared" si="127"/>
        <v>wand_ai_550_AB</v>
      </c>
    </row>
    <row r="370" spans="1:26">
      <c r="A370" s="9" t="s">
        <v>168</v>
      </c>
      <c r="B370" s="9" t="s">
        <v>1202</v>
      </c>
      <c r="C370" s="9">
        <v>6</v>
      </c>
      <c r="D370" s="9">
        <v>12</v>
      </c>
      <c r="E370" s="9" t="str">
        <f t="shared" si="116"/>
        <v>BZ-6_12</v>
      </c>
      <c r="F370" s="9" t="s">
        <v>1163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84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124"/>
        <v>Transmutation</v>
      </c>
      <c r="T370" s="9" t="str">
        <f t="shared" si="125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30</v>
      </c>
      <c r="V370" s="9" t="str">
        <f>INDEX('Wand Mapping'!K:K, U370)</f>
        <v>wand_ai_280</v>
      </c>
      <c r="W370" s="9" t="str">
        <f t="shared" si="126"/>
        <v>wand_ai_280_TR</v>
      </c>
      <c r="Z370" s="9" t="str">
        <f t="shared" si="127"/>
        <v>wand_ai_280_TR</v>
      </c>
    </row>
    <row r="371" spans="1:26">
      <c r="A371" s="9" t="s">
        <v>317</v>
      </c>
      <c r="B371" s="9" t="s">
        <v>751</v>
      </c>
      <c r="C371" s="9">
        <v>6</v>
      </c>
      <c r="D371" s="9">
        <v>12</v>
      </c>
      <c r="E371" s="9" t="str">
        <f t="shared" si="116"/>
        <v>BZ-6012</v>
      </c>
      <c r="F371" s="9" t="s">
        <v>1164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29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124"/>
        <v>Transmutation</v>
      </c>
      <c r="T371" s="9" t="str">
        <f t="shared" si="125"/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52</v>
      </c>
      <c r="V371" s="9" t="str">
        <f>INDEX('Wand Mapping'!K:K, U371)</f>
        <v>wand_ai_500</v>
      </c>
      <c r="W371" s="9" t="str">
        <f t="shared" si="126"/>
        <v>wand_ai_500_TR</v>
      </c>
      <c r="Z371" s="9" t="str">
        <f t="shared" si="127"/>
        <v>wand_ai_500_TR</v>
      </c>
    </row>
    <row r="372" spans="1:26">
      <c r="A372" s="9" t="s">
        <v>21</v>
      </c>
      <c r="B372" s="9" t="s">
        <v>752</v>
      </c>
      <c r="C372" s="9">
        <v>6</v>
      </c>
      <c r="D372" s="9">
        <v>12</v>
      </c>
      <c r="E372" s="9" t="str">
        <f t="shared" si="116"/>
        <v>BZ-6112</v>
      </c>
      <c r="F372" s="9" t="s">
        <v>1165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23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ca="1" si="124"/>
        <v>Necromancy</v>
      </c>
      <c r="T372" s="9" t="str">
        <f t="shared" ca="1" si="125"/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</v>
      </c>
      <c r="V372" s="9" t="str">
        <f ca="1">INDEX('Wand Mapping'!K:K, U372)</f>
        <v>wand_ai_020</v>
      </c>
      <c r="W372" s="9" t="str">
        <f t="shared" ca="1" si="126"/>
        <v>wand_ai_020_NE</v>
      </c>
      <c r="Z372" s="9" t="str">
        <f t="shared" ca="1" si="127"/>
        <v>wand_ai_020_NE</v>
      </c>
    </row>
    <row r="373" spans="1:26">
      <c r="A373" s="9" t="s">
        <v>459</v>
      </c>
      <c r="B373" s="9" t="s">
        <v>753</v>
      </c>
      <c r="C373" s="9">
        <v>6</v>
      </c>
      <c r="D373" s="9">
        <v>12</v>
      </c>
      <c r="E373" s="9" t="str">
        <f t="shared" si="116"/>
        <v>BZ-6212</v>
      </c>
      <c r="F373" s="9" t="s">
        <v>1166</v>
      </c>
      <c r="G373" s="9" t="s">
        <v>655</v>
      </c>
      <c r="H373" s="9" t="s">
        <v>652</v>
      </c>
      <c r="J373" s="9">
        <f>MATCH($A373, 'Spells By School'!A:A, 0)</f>
        <v>47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124"/>
        <v>Abjuration</v>
      </c>
      <c r="T373" s="9" t="str">
        <f t="shared" si="125"/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75</v>
      </c>
      <c r="V373" s="9" t="str">
        <f>INDEX('Wand Mapping'!K:K, U373)</f>
        <v>wand_ai_730</v>
      </c>
      <c r="W373" s="9" t="str">
        <f t="shared" si="126"/>
        <v>wand_ai_730_AB</v>
      </c>
      <c r="Z373" s="9" t="str">
        <f t="shared" si="127"/>
        <v>wand_ai_730_AB</v>
      </c>
    </row>
    <row r="374" spans="1:26">
      <c r="A374" s="9" t="s">
        <v>272</v>
      </c>
      <c r="B374" s="9" t="s">
        <v>754</v>
      </c>
      <c r="C374" s="9">
        <v>6</v>
      </c>
      <c r="D374" s="9">
        <v>12</v>
      </c>
      <c r="E374" s="9" t="str">
        <f t="shared" si="116"/>
        <v>BZ-6312</v>
      </c>
      <c r="F374" s="9" t="s">
        <v>1167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17</v>
      </c>
      <c r="R374" s="9" t="e">
        <f>MATCH($A374, 'Spells By School'!I:I, 0)</f>
        <v>#N/A</v>
      </c>
      <c r="S374" s="9" t="str">
        <f t="shared" ca="1" si="124"/>
        <v>Illusion</v>
      </c>
      <c r="T374" s="9" t="str">
        <f t="shared" ca="1" si="125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45</v>
      </c>
      <c r="V374" s="9" t="str">
        <f ca="1">INDEX('Wand Mapping'!K:K, U374)</f>
        <v>wand_ai_430</v>
      </c>
      <c r="W374" s="9" t="str">
        <f t="shared" ca="1" si="126"/>
        <v>wand_ai_430_IL</v>
      </c>
      <c r="Z374" s="9" t="str">
        <f t="shared" ca="1" si="127"/>
        <v>wand_ai_430_IL</v>
      </c>
    </row>
    <row r="375" spans="1:26">
      <c r="A375" s="9" t="s">
        <v>563</v>
      </c>
      <c r="B375" s="9" t="s">
        <v>755</v>
      </c>
      <c r="C375" s="9">
        <v>6</v>
      </c>
      <c r="D375" s="9">
        <v>12</v>
      </c>
      <c r="E375" s="9" t="str">
        <f t="shared" si="116"/>
        <v>BZ-6412</v>
      </c>
      <c r="F375" s="9" t="s">
        <v>1168</v>
      </c>
      <c r="G375" s="9" t="s">
        <v>655</v>
      </c>
      <c r="H375" s="9" t="s">
        <v>652</v>
      </c>
      <c r="J375" s="9">
        <f>MATCH($A375, 'Spells By School'!A:A, 0)</f>
        <v>37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124"/>
        <v>Abjuration</v>
      </c>
      <c r="T375" s="9" t="str">
        <f t="shared" si="125"/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90</v>
      </c>
      <c r="V375" s="9" t="str">
        <f>INDEX('Wand Mapping'!K:K, U375)</f>
        <v>wand_ai_880</v>
      </c>
      <c r="W375" s="9" t="str">
        <f t="shared" si="126"/>
        <v>wand_ai_880_AB</v>
      </c>
      <c r="Z375" s="9" t="str">
        <f t="shared" si="127"/>
        <v>wand_ai_880_AB</v>
      </c>
    </row>
    <row r="376" spans="1:26">
      <c r="A376" s="9" t="s">
        <v>420</v>
      </c>
      <c r="B376" s="9" t="s">
        <v>757</v>
      </c>
      <c r="C376" s="9">
        <v>6</v>
      </c>
      <c r="D376" s="9">
        <v>12</v>
      </c>
      <c r="E376" s="9" t="str">
        <f t="shared" si="116"/>
        <v>BZ-6612</v>
      </c>
      <c r="F376" s="9" t="s">
        <v>1170</v>
      </c>
      <c r="G376" s="9" t="s">
        <v>655</v>
      </c>
      <c r="H376" s="9" t="s">
        <v>652</v>
      </c>
      <c r="J376" s="9">
        <f>MATCH($A376, 'Spells By School'!A:A, 0)</f>
        <v>48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124"/>
        <v>Abjuration</v>
      </c>
      <c r="T376" s="9" t="str">
        <f t="shared" si="125"/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69</v>
      </c>
      <c r="V376" s="9" t="str">
        <f>INDEX('Wand Mapping'!K:K, U376)</f>
        <v>wand_ai_670</v>
      </c>
      <c r="W376" s="9" t="str">
        <f t="shared" si="126"/>
        <v>wand_ai_670_AB</v>
      </c>
      <c r="Z376" s="9" t="str">
        <f t="shared" si="127"/>
        <v>wand_ai_670_AB</v>
      </c>
    </row>
    <row r="377" spans="1:26">
      <c r="A377" s="9" t="s">
        <v>564</v>
      </c>
      <c r="B377" s="9" t="s">
        <v>758</v>
      </c>
      <c r="C377" s="9">
        <v>6</v>
      </c>
      <c r="D377" s="9">
        <v>12</v>
      </c>
      <c r="E377" s="9" t="str">
        <f t="shared" si="116"/>
        <v>BZ-6712</v>
      </c>
      <c r="F377" s="9" t="s">
        <v>1171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58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124"/>
        <v>Conjuration</v>
      </c>
      <c r="T377" s="9" t="str">
        <f t="shared" si="125"/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90</v>
      </c>
      <c r="V377" s="9" t="str">
        <f>INDEX('Wand Mapping'!K:K, U377)</f>
        <v>wand_ai_880</v>
      </c>
      <c r="W377" s="9" t="str">
        <f t="shared" si="126"/>
        <v>wand_ai_880_CO</v>
      </c>
      <c r="Z377" s="9" t="str">
        <f t="shared" si="127"/>
        <v>wand_ai_880_CO</v>
      </c>
    </row>
    <row r="378" spans="1:26">
      <c r="A378" s="9" t="s">
        <v>331</v>
      </c>
      <c r="B378" s="9" t="s">
        <v>759</v>
      </c>
      <c r="C378" s="9">
        <v>6</v>
      </c>
      <c r="D378" s="9">
        <v>12</v>
      </c>
      <c r="E378" s="9" t="str">
        <f t="shared" si="116"/>
        <v>BZ-6812</v>
      </c>
      <c r="F378" s="9" t="s">
        <v>1172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>
        <f>MATCH($A378, 'Spells By School'!D:D, 0)</f>
        <v>39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124"/>
        <v>Transmutation</v>
      </c>
      <c r="T378" s="9" t="str">
        <f t="shared" si="125"/>
        <v>TR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54</v>
      </c>
      <c r="V378" s="9" t="str">
        <f>INDEX('Wand Mapping'!K:K, U378)</f>
        <v>wand_ai_520</v>
      </c>
      <c r="W378" s="9" t="str">
        <f t="shared" si="126"/>
        <v>wand_ai_520_TR</v>
      </c>
      <c r="Z378" s="9" t="str">
        <f t="shared" si="127"/>
        <v>wand_ai_520_TR</v>
      </c>
    </row>
    <row r="379" spans="1:26">
      <c r="A379" s="9" t="s">
        <v>254</v>
      </c>
      <c r="B379" s="9" t="s">
        <v>760</v>
      </c>
      <c r="C379" s="9">
        <v>6</v>
      </c>
      <c r="D379" s="9">
        <v>12</v>
      </c>
      <c r="E379" s="9" t="str">
        <f t="shared" si="116"/>
        <v>BZ-6912</v>
      </c>
      <c r="F379" s="9" t="s">
        <v>1173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18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124"/>
        <v>Invocation</v>
      </c>
      <c r="T379" s="9" t="str">
        <f t="shared" si="125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43</v>
      </c>
      <c r="V379" s="9" t="str">
        <f>INDEX('Wand Mapping'!K:K, U379)</f>
        <v>wand_ai_410</v>
      </c>
      <c r="W379" s="9" t="str">
        <f t="shared" si="126"/>
        <v>wand_ai_410_EV</v>
      </c>
      <c r="Z379" s="9" t="str">
        <f t="shared" si="127"/>
        <v>wand_ai_410_EV</v>
      </c>
    </row>
    <row r="380" spans="1:26">
      <c r="A380" s="9" t="s">
        <v>142</v>
      </c>
      <c r="B380" s="9" t="s">
        <v>1203</v>
      </c>
      <c r="C380" s="9">
        <v>6</v>
      </c>
      <c r="D380" s="9">
        <v>12</v>
      </c>
      <c r="E380" s="9" t="str">
        <f t="shared" si="116"/>
        <v>BZ-6A12</v>
      </c>
      <c r="F380" s="9" t="s">
        <v>1174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>
        <f>MATCH($A380, 'Spells By School'!E:E, 0)</f>
        <v>13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124"/>
        <v>Invocation</v>
      </c>
      <c r="T380" s="9" t="str">
        <f t="shared" si="125"/>
        <v>EV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25</v>
      </c>
      <c r="V380" s="9" t="str">
        <f>INDEX('Wand Mapping'!K:K, U380)</f>
        <v>wand_ai_230</v>
      </c>
      <c r="W380" s="9" t="str">
        <f t="shared" si="126"/>
        <v>wand_ai_230_EV</v>
      </c>
      <c r="Z380" s="9" t="str">
        <f t="shared" si="127"/>
        <v>wand_ai_230_EV</v>
      </c>
    </row>
    <row r="381" spans="1:26">
      <c r="A381" s="9" t="s">
        <v>347</v>
      </c>
      <c r="B381" s="9" t="s">
        <v>1204</v>
      </c>
      <c r="C381" s="9">
        <v>6</v>
      </c>
      <c r="D381" s="9">
        <v>12</v>
      </c>
      <c r="E381" s="9" t="str">
        <f t="shared" si="116"/>
        <v>BZ-6B12</v>
      </c>
      <c r="F381" s="9" t="s">
        <v>1175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16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124"/>
        <v>Transmutation</v>
      </c>
      <c r="T381" s="9" t="str">
        <f t="shared" si="125"/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57</v>
      </c>
      <c r="V381" s="9" t="str">
        <f>INDEX('Wand Mapping'!K:K, U381)</f>
        <v>wand_ai_550</v>
      </c>
      <c r="W381" s="9" t="str">
        <f t="shared" si="126"/>
        <v>wand_ai_550_TR</v>
      </c>
      <c r="Z381" s="9" t="str">
        <f t="shared" si="127"/>
        <v>wand_ai_550_TR</v>
      </c>
    </row>
    <row r="382" spans="1:26">
      <c r="A382" s="9" t="s">
        <v>482</v>
      </c>
      <c r="B382" s="9" t="s">
        <v>1205</v>
      </c>
      <c r="C382" s="9">
        <v>6</v>
      </c>
      <c r="D382" s="9">
        <v>12</v>
      </c>
      <c r="E382" s="9" t="str">
        <f t="shared" si="116"/>
        <v>BZ-6C12</v>
      </c>
      <c r="F382" s="9" t="s">
        <v>1176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17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124"/>
        <v>Invocation</v>
      </c>
      <c r="T382" s="9" t="str">
        <f t="shared" si="125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78</v>
      </c>
      <c r="V382" s="9" t="str">
        <f>INDEX('Wand Mapping'!K:K, U382)</f>
        <v>wand_ai_760</v>
      </c>
      <c r="W382" s="9" t="str">
        <f t="shared" si="126"/>
        <v>wand_ai_760_EV</v>
      </c>
      <c r="Z382" s="9" t="str">
        <f t="shared" si="127"/>
        <v>wand_ai_760_EV</v>
      </c>
    </row>
    <row r="383" spans="1:26">
      <c r="A383" s="42" t="s">
        <v>295</v>
      </c>
      <c r="B383" s="9" t="s">
        <v>1206</v>
      </c>
      <c r="C383" s="9">
        <v>6</v>
      </c>
      <c r="D383" s="9">
        <v>12</v>
      </c>
      <c r="E383" s="9" t="str">
        <f t="shared" si="116"/>
        <v>BZ-6D12</v>
      </c>
      <c r="F383" s="9" t="s">
        <v>1177</v>
      </c>
      <c r="G383" s="9" t="s">
        <v>655</v>
      </c>
      <c r="H383" s="9" t="s">
        <v>652</v>
      </c>
      <c r="J383" s="9">
        <f>MATCH($A383, 'Spells By School'!A:A, 0)</f>
        <v>68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124"/>
        <v>Abjuration</v>
      </c>
      <c r="T383" s="9" t="str">
        <f t="shared" si="125"/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49</v>
      </c>
      <c r="V383" s="9" t="str">
        <f>INDEX('Wand Mapping'!K:K, U383)</f>
        <v>wand_ai_470</v>
      </c>
      <c r="W383" s="9" t="str">
        <f t="shared" si="126"/>
        <v>wand_ai_470_AB</v>
      </c>
      <c r="Z383" s="9" t="str">
        <f t="shared" si="127"/>
        <v>wand_ai_470_AB</v>
      </c>
    </row>
    <row r="384" spans="1:26">
      <c r="A384" s="9" t="s">
        <v>204</v>
      </c>
      <c r="B384" s="9" t="s">
        <v>1207</v>
      </c>
      <c r="C384" s="9">
        <v>6</v>
      </c>
      <c r="D384" s="9">
        <v>12</v>
      </c>
      <c r="E384" s="9" t="str">
        <f t="shared" si="116"/>
        <v>BZ-6E12</v>
      </c>
      <c r="F384" s="9" t="s">
        <v>1178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97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124"/>
        <v>Conjuration</v>
      </c>
      <c r="T384" s="9" t="str">
        <f t="shared" si="125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36</v>
      </c>
      <c r="V384" s="9" t="str">
        <f>INDEX('Wand Mapping'!K:K, U384)</f>
        <v>wand_ai_340</v>
      </c>
      <c r="W384" s="9" t="str">
        <f t="shared" si="126"/>
        <v>wand_ai_340_CO</v>
      </c>
      <c r="Z384" s="9" t="str">
        <f t="shared" si="127"/>
        <v>wand_ai_340_CO</v>
      </c>
    </row>
    <row r="385" spans="1:26">
      <c r="A385" s="20" t="s">
        <v>62</v>
      </c>
      <c r="B385" s="9" t="s">
        <v>1208</v>
      </c>
      <c r="C385" s="9">
        <v>6</v>
      </c>
      <c r="D385" s="9">
        <v>12</v>
      </c>
      <c r="E385" s="9" t="str">
        <f t="shared" si="116"/>
        <v>BZ-6F12</v>
      </c>
      <c r="F385" s="9" t="s">
        <v>1179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20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124"/>
        <v>Conjuration</v>
      </c>
      <c r="T385" s="9" t="str">
        <f t="shared" si="125"/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12</v>
      </c>
      <c r="V385" s="9" t="str">
        <f>INDEX('Wand Mapping'!K:K, U385)</f>
        <v>wand_ai_100</v>
      </c>
      <c r="W385" s="9" t="str">
        <f t="shared" si="126"/>
        <v>wand_ai_100_CO</v>
      </c>
      <c r="Z385" s="9" t="str">
        <f t="shared" si="127"/>
        <v>wand_ai_100_CO</v>
      </c>
    </row>
    <row r="386" spans="1:26">
      <c r="A386" s="9" t="s">
        <v>472</v>
      </c>
      <c r="B386" s="9" t="s">
        <v>1209</v>
      </c>
      <c r="C386" s="9">
        <v>6</v>
      </c>
      <c r="D386" s="9">
        <v>12</v>
      </c>
      <c r="E386" s="9" t="str">
        <f t="shared" si="116"/>
        <v>BZ-6G12</v>
      </c>
      <c r="F386" s="9" t="s">
        <v>1180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17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si="124"/>
        <v>Conjuration</v>
      </c>
      <c r="T386" s="9" t="str">
        <f t="shared" si="125"/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77</v>
      </c>
      <c r="V386" s="9" t="str">
        <f>INDEX('Wand Mapping'!K:K, U386)</f>
        <v>wand_ai_750</v>
      </c>
      <c r="W386" s="9" t="str">
        <f t="shared" si="126"/>
        <v>wand_ai_750_CO</v>
      </c>
      <c r="Z386" s="9" t="str">
        <f t="shared" si="127"/>
        <v>wand_ai_750_CO</v>
      </c>
    </row>
    <row r="387" spans="1:26">
      <c r="A387" s="19" t="s">
        <v>128</v>
      </c>
      <c r="B387" s="9" t="s">
        <v>1210</v>
      </c>
      <c r="C387" s="9">
        <v>6</v>
      </c>
      <c r="D387" s="9">
        <v>12</v>
      </c>
      <c r="E387" s="9" t="str">
        <f t="shared" si="116"/>
        <v>BZ-6H12</v>
      </c>
      <c r="F387" s="9" t="s">
        <v>1181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19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124"/>
        <v>Conjuration</v>
      </c>
      <c r="T387" s="9" t="str">
        <f t="shared" si="125"/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23</v>
      </c>
      <c r="V387" s="9" t="str">
        <f>INDEX('Wand Mapping'!K:K, U387)</f>
        <v>wand_ai_210</v>
      </c>
      <c r="W387" s="9" t="str">
        <f t="shared" si="126"/>
        <v>wand_ai_210_CO</v>
      </c>
      <c r="Z387" s="9" t="str">
        <f t="shared" si="127"/>
        <v>wand_ai_210_CO</v>
      </c>
    </row>
    <row r="388" spans="1:26">
      <c r="A388" s="9" t="s">
        <v>303</v>
      </c>
      <c r="B388" s="9" t="s">
        <v>1211</v>
      </c>
      <c r="C388" s="9">
        <v>6</v>
      </c>
      <c r="D388" s="9">
        <v>12</v>
      </c>
      <c r="E388" s="9" t="str">
        <f t="shared" si="116"/>
        <v>BZ-6I12</v>
      </c>
      <c r="F388" s="9" t="s">
        <v>1182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11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124"/>
        <v>Conjuration</v>
      </c>
      <c r="T388" s="9" t="str">
        <f t="shared" si="125"/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50</v>
      </c>
      <c r="V388" s="9" t="str">
        <f>INDEX('Wand Mapping'!K:K, U388)</f>
        <v>wand_ai_480</v>
      </c>
      <c r="W388" s="9" t="str">
        <f t="shared" si="126"/>
        <v>wand_ai_480_CO</v>
      </c>
      <c r="Z388" s="9" t="str">
        <f t="shared" si="127"/>
        <v>wand_ai_480_CO</v>
      </c>
    </row>
    <row r="389" spans="1:26">
      <c r="A389" s="9" t="s">
        <v>280</v>
      </c>
      <c r="B389" s="9" t="s">
        <v>1212</v>
      </c>
      <c r="C389" s="9">
        <v>6</v>
      </c>
      <c r="D389" s="9">
        <v>12</v>
      </c>
      <c r="E389" s="9" t="str">
        <f t="shared" si="116"/>
        <v>BZ-6J12</v>
      </c>
      <c r="F389" s="9" t="s">
        <v>1183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85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124"/>
        <v>Conjuration</v>
      </c>
      <c r="T389" s="9" t="str">
        <f t="shared" si="125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47</v>
      </c>
      <c r="V389" s="9" t="str">
        <f>INDEX('Wand Mapping'!K:K, U389)</f>
        <v>wand_ai_450</v>
      </c>
      <c r="W389" s="9" t="str">
        <f t="shared" si="126"/>
        <v>wand_ai_450_CO</v>
      </c>
      <c r="Z389" s="9" t="str">
        <f t="shared" si="127"/>
        <v>wand_ai_450_CO</v>
      </c>
    </row>
    <row r="390" spans="1:26">
      <c r="A390" s="9" t="s">
        <v>634</v>
      </c>
      <c r="B390" s="9" t="s">
        <v>1213</v>
      </c>
      <c r="C390" s="9">
        <v>6</v>
      </c>
      <c r="D390" s="9">
        <v>12</v>
      </c>
      <c r="E390" s="9" t="str">
        <f t="shared" si="116"/>
        <v>BZ-6K12</v>
      </c>
      <c r="F390" s="9" t="s">
        <v>1184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78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124"/>
        <v>Transmutation</v>
      </c>
      <c r="T390" s="9" t="str">
        <f t="shared" si="125"/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>INDEX('Wand Mapping'!K:K, U390)</f>
        <v>wand_ai_990</v>
      </c>
      <c r="W390" s="9" t="str">
        <f t="shared" si="126"/>
        <v>wand_ai_990_TR</v>
      </c>
      <c r="Z390" s="9" t="str">
        <f t="shared" si="127"/>
        <v>wand_ai_990_TR</v>
      </c>
    </row>
    <row r="391" spans="1:26">
      <c r="A391" s="9" t="s">
        <v>375</v>
      </c>
      <c r="B391" s="9" t="s">
        <v>1214</v>
      </c>
      <c r="C391" s="9">
        <v>6</v>
      </c>
      <c r="D391" s="9">
        <v>12</v>
      </c>
      <c r="E391" s="9" t="str">
        <f t="shared" si="116"/>
        <v>BZ-6L12</v>
      </c>
      <c r="F391" s="9" t="s">
        <v>1185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2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124"/>
        <v>Conjuration</v>
      </c>
      <c r="T391" s="9" t="str">
        <f t="shared" si="125"/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62</v>
      </c>
      <c r="V391" s="9" t="str">
        <f>INDEX('Wand Mapping'!K:K, U391)</f>
        <v>wand_ai_600</v>
      </c>
      <c r="W391" s="9" t="str">
        <f t="shared" si="126"/>
        <v>wand_ai_600_CO</v>
      </c>
      <c r="Z391" s="9" t="str">
        <f t="shared" si="127"/>
        <v>wand_ai_600_CO</v>
      </c>
    </row>
    <row r="392" spans="1:26">
      <c r="A392" s="9" t="s">
        <v>389</v>
      </c>
      <c r="B392" s="9" t="s">
        <v>1215</v>
      </c>
      <c r="C392" s="9">
        <v>6</v>
      </c>
      <c r="D392" s="9">
        <v>12</v>
      </c>
      <c r="E392" s="9" t="str">
        <f t="shared" si="116"/>
        <v>BZ-6M12</v>
      </c>
      <c r="F392" s="9" t="s">
        <v>1186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5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124"/>
        <v>Conjuration</v>
      </c>
      <c r="T392" s="9" t="str">
        <f t="shared" si="125"/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64</v>
      </c>
      <c r="V392" s="9" t="str">
        <f>INDEX('Wand Mapping'!K:K, U392)</f>
        <v>wand_ai_620</v>
      </c>
      <c r="W392" s="9" t="str">
        <f t="shared" si="126"/>
        <v>wand_ai_620_CO</v>
      </c>
      <c r="Z392" s="9" t="str">
        <f t="shared" si="127"/>
        <v>wand_ai_620_CO</v>
      </c>
    </row>
    <row r="393" spans="1:26">
      <c r="A393" s="9" t="s">
        <v>19</v>
      </c>
      <c r="B393" s="9" t="s">
        <v>1216</v>
      </c>
      <c r="C393" s="9">
        <v>6</v>
      </c>
      <c r="D393" s="9">
        <v>12</v>
      </c>
      <c r="E393" s="9" t="str">
        <f t="shared" si="116"/>
        <v>BZ-6N12</v>
      </c>
      <c r="F393" s="9" t="s">
        <v>1187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10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124"/>
        <v>Invocation</v>
      </c>
      <c r="T393" s="9" t="str">
        <f t="shared" si="125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4</v>
      </c>
      <c r="V393" s="9" t="str">
        <f>INDEX('Wand Mapping'!K:K, U393)</f>
        <v>wand_ai_020</v>
      </c>
      <c r="W393" s="9" t="str">
        <f t="shared" si="126"/>
        <v>wand_ai_020_EV</v>
      </c>
      <c r="Z393" s="9" t="str">
        <f t="shared" si="127"/>
        <v>wand_ai_020_EV</v>
      </c>
    </row>
    <row r="394" spans="1:26">
      <c r="A394" s="9" t="s">
        <v>18</v>
      </c>
      <c r="B394" s="9" t="s">
        <v>1217</v>
      </c>
      <c r="C394" s="9">
        <v>6</v>
      </c>
      <c r="D394" s="9">
        <v>12</v>
      </c>
      <c r="E394" s="9" t="str">
        <f t="shared" si="116"/>
        <v>BZ-6O12</v>
      </c>
      <c r="F394" s="9" t="s">
        <v>1188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18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124"/>
        <v>Conjuration</v>
      </c>
      <c r="T394" s="9" t="str">
        <f t="shared" si="125"/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</v>
      </c>
      <c r="V394" s="9" t="str">
        <f>INDEX('Wand Mapping'!K:K, U394)</f>
        <v>wand_ai_020</v>
      </c>
      <c r="W394" s="9" t="str">
        <f t="shared" si="126"/>
        <v>wand_ai_020_CO</v>
      </c>
      <c r="Z394" s="9" t="str">
        <f t="shared" si="127"/>
        <v>wand_ai_020_CO</v>
      </c>
    </row>
    <row r="395" spans="1:26">
      <c r="A395" s="9" t="s">
        <v>57</v>
      </c>
      <c r="B395" s="9" t="s">
        <v>1219</v>
      </c>
      <c r="C395" s="9">
        <v>6</v>
      </c>
      <c r="D395" s="9">
        <v>12</v>
      </c>
      <c r="E395" s="9" t="str">
        <f t="shared" ref="E395:E458" si="140">_xlfn.CONCAT(B395, RIGHT(_xlfn.CONCAT("0", D395), 2))</f>
        <v>BZ-6Q12</v>
      </c>
      <c r="F395" s="9" t="s">
        <v>1190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32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124"/>
        <v>Conjuration</v>
      </c>
      <c r="T395" s="9" t="str">
        <f t="shared" si="125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11</v>
      </c>
      <c r="V395" s="9" t="str">
        <f>INDEX('Wand Mapping'!K:K, U395)</f>
        <v>wand_ai_090</v>
      </c>
      <c r="W395" s="9" t="str">
        <f t="shared" si="126"/>
        <v>wand_ai_090_CO</v>
      </c>
      <c r="Z395" s="9" t="str">
        <f t="shared" si="127"/>
        <v>wand_ai_090_CO</v>
      </c>
    </row>
    <row r="396" spans="1:26">
      <c r="A396" s="9" t="s">
        <v>313</v>
      </c>
      <c r="B396" s="9" t="s">
        <v>1220</v>
      </c>
      <c r="C396" s="9">
        <v>6</v>
      </c>
      <c r="D396" s="9">
        <v>12</v>
      </c>
      <c r="E396" s="9" t="str">
        <f t="shared" si="140"/>
        <v>BZ-6R12</v>
      </c>
      <c r="F396" s="9" t="s">
        <v>1191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36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124"/>
        <v>Necromancy</v>
      </c>
      <c r="T396" s="9" t="str">
        <f t="shared" ca="1" si="125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51</v>
      </c>
      <c r="V396" s="9" t="str">
        <f ca="1">INDEX('Wand Mapping'!K:K, U396)</f>
        <v>wand_ai_490</v>
      </c>
      <c r="W396" s="9" t="str">
        <f t="shared" ca="1" si="126"/>
        <v>wand_ai_490_NE</v>
      </c>
      <c r="Z396" s="9" t="str">
        <f t="shared" ca="1" si="127"/>
        <v>wand_ai_490_NE</v>
      </c>
    </row>
    <row r="397" spans="1:26">
      <c r="A397" s="9" t="s">
        <v>361</v>
      </c>
      <c r="B397" s="9" t="s">
        <v>1221</v>
      </c>
      <c r="C397" s="9">
        <v>6</v>
      </c>
      <c r="D397" s="9">
        <v>12</v>
      </c>
      <c r="E397" s="9" t="str">
        <f t="shared" si="140"/>
        <v>BZ-6S12</v>
      </c>
      <c r="F397" s="9" t="s">
        <v>1192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35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ca="1" si="124"/>
        <v>Necromancy</v>
      </c>
      <c r="T397" s="9" t="str">
        <f t="shared" ca="1" si="125"/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59</v>
      </c>
      <c r="V397" s="9" t="str">
        <f ca="1">INDEX('Wand Mapping'!K:K, U397)</f>
        <v>wand_ai_570</v>
      </c>
      <c r="W397" s="9" t="str">
        <f t="shared" ca="1" si="126"/>
        <v>wand_ai_570_NE</v>
      </c>
      <c r="Z397" s="9" t="str">
        <f t="shared" ca="1" si="127"/>
        <v>wand_ai_570_NE</v>
      </c>
    </row>
    <row r="398" spans="1:26">
      <c r="A398" s="9" t="s">
        <v>585</v>
      </c>
      <c r="B398" s="9" t="s">
        <v>1222</v>
      </c>
      <c r="C398" s="9">
        <v>6</v>
      </c>
      <c r="D398" s="9">
        <v>12</v>
      </c>
      <c r="E398" s="9" t="str">
        <f t="shared" si="140"/>
        <v>BZ-6T12</v>
      </c>
      <c r="F398" s="9" t="s">
        <v>1193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24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124"/>
        <v>Invocation</v>
      </c>
      <c r="T398" s="9" t="str">
        <f t="shared" si="125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93</v>
      </c>
      <c r="V398" s="9" t="str">
        <f>INDEX('Wand Mapping'!K:K, U398)</f>
        <v>wand_ai_910</v>
      </c>
      <c r="W398" s="9" t="str">
        <f t="shared" si="126"/>
        <v>wand_ai_910_EV</v>
      </c>
      <c r="Z398" s="9" t="str">
        <f t="shared" si="127"/>
        <v>wand_ai_910_EV</v>
      </c>
    </row>
    <row r="399" spans="1:26">
      <c r="A399" s="9" t="s">
        <v>421</v>
      </c>
      <c r="B399" s="9" t="s">
        <v>1223</v>
      </c>
      <c r="C399" s="9">
        <v>6</v>
      </c>
      <c r="D399" s="9">
        <v>12</v>
      </c>
      <c r="E399" s="9" t="str">
        <f t="shared" si="140"/>
        <v>BZ-6U12</v>
      </c>
      <c r="F399" s="9" t="s">
        <v>1194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17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124"/>
        <v>Transmutation</v>
      </c>
      <c r="T399" s="9" t="str">
        <f t="shared" si="125"/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69</v>
      </c>
      <c r="V399" s="9" t="str">
        <f>INDEX('Wand Mapping'!K:K, U399)</f>
        <v>wand_ai_670</v>
      </c>
      <c r="W399" s="9" t="str">
        <f t="shared" si="126"/>
        <v>wand_ai_670_TR</v>
      </c>
      <c r="Z399" s="9" t="str">
        <f t="shared" si="127"/>
        <v>wand_ai_670_TR</v>
      </c>
    </row>
    <row r="400" spans="1:26">
      <c r="A400" s="9" t="s">
        <v>123</v>
      </c>
      <c r="B400" s="9" t="s">
        <v>1224</v>
      </c>
      <c r="C400" s="9">
        <v>6</v>
      </c>
      <c r="D400" s="9">
        <v>12</v>
      </c>
      <c r="E400" s="9" t="str">
        <f t="shared" si="140"/>
        <v>BZ-6V12</v>
      </c>
      <c r="F400" s="9" t="s">
        <v>1195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>
        <f>MATCH($A400, 'Spells By School'!D:D, 0)</f>
        <v>91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124"/>
        <v>Transmutation</v>
      </c>
      <c r="T400" s="9" t="str">
        <f t="shared" si="125"/>
        <v>TR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22</v>
      </c>
      <c r="V400" s="9" t="str">
        <f>INDEX('Wand Mapping'!K:K, U400)</f>
        <v>wand_ai_200</v>
      </c>
      <c r="W400" s="9" t="str">
        <f t="shared" si="126"/>
        <v>wand_ai_200_TR</v>
      </c>
      <c r="Z400" s="9" t="str">
        <f t="shared" si="127"/>
        <v>wand_ai_200_TR</v>
      </c>
    </row>
    <row r="401" spans="1:26">
      <c r="A401" s="9" t="s">
        <v>175</v>
      </c>
      <c r="B401" s="9" t="s">
        <v>1225</v>
      </c>
      <c r="C401" s="9">
        <v>6</v>
      </c>
      <c r="D401" s="9">
        <v>12</v>
      </c>
      <c r="E401" s="9" t="str">
        <f t="shared" si="140"/>
        <v>BZ-6W12</v>
      </c>
      <c r="F401" s="9" t="s">
        <v>1196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11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124"/>
        <v>Invocation</v>
      </c>
      <c r="T401" s="9" t="str">
        <f t="shared" si="125"/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31</v>
      </c>
      <c r="V401" s="9" t="str">
        <f>INDEX('Wand Mapping'!K:K, U401)</f>
        <v>wand_ai_290</v>
      </c>
      <c r="W401" s="9" t="str">
        <f t="shared" si="126"/>
        <v>wand_ai_290_EV</v>
      </c>
      <c r="Z401" s="9" t="str">
        <f t="shared" si="127"/>
        <v>wand_ai_290_EV</v>
      </c>
    </row>
    <row r="402" spans="1:26">
      <c r="A402" s="38" t="s">
        <v>359</v>
      </c>
      <c r="B402" s="9" t="s">
        <v>1226</v>
      </c>
      <c r="C402" s="9">
        <v>6</v>
      </c>
      <c r="D402" s="9">
        <v>12</v>
      </c>
      <c r="E402" s="9" t="str">
        <f t="shared" si="140"/>
        <v>BZ-6X12</v>
      </c>
      <c r="F402" s="9" t="s">
        <v>1197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51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124"/>
        <v>Transmutation</v>
      </c>
      <c r="T402" s="9" t="str">
        <f t="shared" si="125"/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59</v>
      </c>
      <c r="V402" s="9" t="str">
        <f>INDEX('Wand Mapping'!K:K, U402)</f>
        <v>wand_ai_570</v>
      </c>
      <c r="W402" s="9" t="str">
        <f t="shared" si="126"/>
        <v>wand_ai_570_TR</v>
      </c>
      <c r="Y402" s="9" t="s">
        <v>1988</v>
      </c>
      <c r="Z402" s="9" t="str">
        <f t="shared" si="127"/>
        <v>wand_ai_570_TR</v>
      </c>
    </row>
    <row r="403" spans="1:26">
      <c r="A403" s="9" t="s">
        <v>411</v>
      </c>
      <c r="B403" s="9" t="s">
        <v>1227</v>
      </c>
      <c r="C403" s="9">
        <v>6</v>
      </c>
      <c r="D403" s="9">
        <v>12</v>
      </c>
      <c r="E403" s="9" t="str">
        <f t="shared" si="140"/>
        <v>BZ-6Y12</v>
      </c>
      <c r="F403" s="9" t="s">
        <v>1198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68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124"/>
        <v>Invocation</v>
      </c>
      <c r="T403" s="9" t="str">
        <f t="shared" si="125"/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67</v>
      </c>
      <c r="V403" s="9" t="str">
        <f>INDEX('Wand Mapping'!K:K, U403)</f>
        <v>wand_ai_650</v>
      </c>
      <c r="W403" s="9" t="str">
        <f t="shared" si="126"/>
        <v>wand_ai_650_EV</v>
      </c>
      <c r="Z403" s="9" t="str">
        <f t="shared" si="127"/>
        <v>wand_ai_650_EV</v>
      </c>
    </row>
    <row r="404" spans="1:26">
      <c r="A404" s="9" t="s">
        <v>483</v>
      </c>
      <c r="B404" s="9" t="s">
        <v>1228</v>
      </c>
      <c r="C404" s="9">
        <v>6</v>
      </c>
      <c r="D404" s="9">
        <v>12</v>
      </c>
      <c r="E404" s="9" t="str">
        <f t="shared" si="140"/>
        <v>BZ-6Z12</v>
      </c>
      <c r="F404" s="9" t="s">
        <v>1199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46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124"/>
        <v>Enchantment</v>
      </c>
      <c r="T404" s="9" t="str">
        <f t="shared" si="125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78</v>
      </c>
      <c r="V404" s="9" t="str">
        <f>INDEX('Wand Mapping'!K:K, U404)</f>
        <v>wand_ai_760</v>
      </c>
      <c r="W404" s="9" t="str">
        <f t="shared" si="126"/>
        <v>wand_ai_760_EN</v>
      </c>
      <c r="Z404" s="9" t="str">
        <f t="shared" si="127"/>
        <v>wand_ai_760_EN</v>
      </c>
    </row>
    <row r="405" spans="1:26">
      <c r="A405" s="9" t="s">
        <v>364</v>
      </c>
      <c r="B405" s="9" t="s">
        <v>1273</v>
      </c>
      <c r="C405" s="9">
        <v>7</v>
      </c>
      <c r="D405" s="9">
        <v>14</v>
      </c>
      <c r="E405" s="9" t="str">
        <f t="shared" si="140"/>
        <v>BZ-7-14</v>
      </c>
      <c r="F405" s="9" t="s">
        <v>1229</v>
      </c>
      <c r="G405" s="9" t="s">
        <v>655</v>
      </c>
      <c r="H405" s="9" t="s">
        <v>652</v>
      </c>
      <c r="J405" s="9">
        <f>MATCH($A405, 'Spells By School'!A:A, 0)</f>
        <v>73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124"/>
        <v>Abjuration</v>
      </c>
      <c r="T405" s="9" t="str">
        <f t="shared" si="125"/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60</v>
      </c>
      <c r="V405" s="9" t="str">
        <f>INDEX('Wand Mapping'!K:K, U405)</f>
        <v>wand_ai_580</v>
      </c>
      <c r="W405" s="9" t="str">
        <f t="shared" si="126"/>
        <v>wand_ai_580_AB</v>
      </c>
      <c r="Z405" s="9" t="str">
        <f t="shared" si="127"/>
        <v>wand_ai_580_AB</v>
      </c>
    </row>
    <row r="406" spans="1:26">
      <c r="A406" s="40" t="s">
        <v>308</v>
      </c>
      <c r="B406" s="9" t="s">
        <v>1274</v>
      </c>
      <c r="C406" s="9">
        <v>7</v>
      </c>
      <c r="D406" s="9">
        <v>14</v>
      </c>
      <c r="E406" s="9" t="str">
        <f t="shared" si="140"/>
        <v>BZ-7!14</v>
      </c>
      <c r="F406" s="9" t="s">
        <v>1230</v>
      </c>
      <c r="G406" s="9" t="s">
        <v>655</v>
      </c>
      <c r="H406" s="9" t="s">
        <v>652</v>
      </c>
      <c r="J406" s="9">
        <f>MATCH($A406, 'Spells By School'!A:A, 0)</f>
        <v>53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124"/>
        <v>Abjuration</v>
      </c>
      <c r="T406" s="9" t="str">
        <f t="shared" si="125"/>
        <v>AB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51</v>
      </c>
      <c r="V406" s="9" t="str">
        <f>INDEX('Wand Mapping'!K:K, U406)</f>
        <v>wand_ai_490</v>
      </c>
      <c r="W406" s="9" t="str">
        <f t="shared" si="126"/>
        <v>wand_ai_490_AB</v>
      </c>
      <c r="Y406" s="9" t="s">
        <v>1953</v>
      </c>
      <c r="Z406" s="9" t="str">
        <f t="shared" si="127"/>
        <v>wand_ai_490_AB</v>
      </c>
    </row>
    <row r="407" spans="1:26">
      <c r="A407" s="9" t="s">
        <v>333</v>
      </c>
      <c r="B407" s="9" t="s">
        <v>1271</v>
      </c>
      <c r="C407" s="9">
        <v>7</v>
      </c>
      <c r="D407" s="9">
        <v>14</v>
      </c>
      <c r="E407" s="9" t="str">
        <f t="shared" si="140"/>
        <v>BZ-7[14</v>
      </c>
      <c r="F407" s="9" t="s">
        <v>1231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>
        <f>MATCH($A407, 'Spells By School'!H:H, 0)</f>
        <v>23</v>
      </c>
      <c r="R407" s="9" t="e">
        <f>MATCH($A407, 'Spells By School'!I:I, 0)</f>
        <v>#N/A</v>
      </c>
      <c r="S407" s="9" t="str">
        <f t="shared" ca="1" si="124"/>
        <v>Illusion</v>
      </c>
      <c r="T407" s="9" t="str">
        <f t="shared" ca="1" si="125"/>
        <v>IL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54</v>
      </c>
      <c r="V407" s="9" t="str">
        <f ca="1">INDEX('Wand Mapping'!K:K, U407)</f>
        <v>wand_ai_520</v>
      </c>
      <c r="W407" s="9" t="str">
        <f t="shared" ca="1" si="126"/>
        <v>wand_ai_520_IL</v>
      </c>
      <c r="Z407" s="9" t="str">
        <f t="shared" ca="1" si="127"/>
        <v>wand_ai_520_IL</v>
      </c>
    </row>
    <row r="408" spans="1:26">
      <c r="A408" s="50" t="s">
        <v>533</v>
      </c>
      <c r="B408" s="9" t="s">
        <v>1272</v>
      </c>
      <c r="C408" s="9">
        <v>7</v>
      </c>
      <c r="D408" s="9">
        <v>14</v>
      </c>
      <c r="E408" s="9" t="str">
        <f t="shared" si="140"/>
        <v>BZ-7]14</v>
      </c>
      <c r="F408" s="9" t="s">
        <v>1232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60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124"/>
        <v>Transmutation</v>
      </c>
      <c r="T408" s="9" t="str">
        <f t="shared" si="125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85</v>
      </c>
      <c r="V408" s="9" t="str">
        <f>INDEX('Wand Mapping'!K:K, U408)</f>
        <v>wand_ai_830</v>
      </c>
      <c r="W408" s="9" t="str">
        <f t="shared" si="126"/>
        <v>wand_ai_830_TR</v>
      </c>
      <c r="Z408" s="9" t="str">
        <f t="shared" si="127"/>
        <v>wand_ai_830_TR</v>
      </c>
    </row>
    <row r="409" spans="1:26">
      <c r="A409" s="9" t="s">
        <v>374</v>
      </c>
      <c r="B409" s="9" t="s">
        <v>1275</v>
      </c>
      <c r="C409" s="9">
        <v>7</v>
      </c>
      <c r="D409" s="9">
        <v>14</v>
      </c>
      <c r="E409" s="9" t="str">
        <f t="shared" si="140"/>
        <v>BZ-7_14</v>
      </c>
      <c r="F409" s="9" t="s">
        <v>1233</v>
      </c>
      <c r="G409" s="9" t="s">
        <v>655</v>
      </c>
      <c r="H409" s="9" t="s">
        <v>652</v>
      </c>
      <c r="J409" s="9">
        <f>MATCH($A409, 'Spells By School'!A:A, 0)</f>
        <v>29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124"/>
        <v>Abjuration</v>
      </c>
      <c r="T409" s="9" t="str">
        <f t="shared" si="125"/>
        <v>AB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62</v>
      </c>
      <c r="V409" s="9" t="str">
        <f>INDEX('Wand Mapping'!K:K, U409)</f>
        <v>wand_ai_600</v>
      </c>
      <c r="W409" s="9" t="str">
        <f t="shared" si="126"/>
        <v>wand_ai_600_AB</v>
      </c>
      <c r="Z409" s="9" t="str">
        <f t="shared" si="127"/>
        <v>wand_ai_600_AB</v>
      </c>
    </row>
    <row r="410" spans="1:26">
      <c r="A410" s="9" t="s">
        <v>242</v>
      </c>
      <c r="B410" s="9" t="s">
        <v>761</v>
      </c>
      <c r="C410" s="9">
        <v>7</v>
      </c>
      <c r="D410" s="9">
        <v>14</v>
      </c>
      <c r="E410" s="9" t="str">
        <f t="shared" si="140"/>
        <v>BZ-7014</v>
      </c>
      <c r="F410" s="9" t="s">
        <v>1234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8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124"/>
        <v>Conjuration</v>
      </c>
      <c r="T410" s="9" t="str">
        <f t="shared" si="125"/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42</v>
      </c>
      <c r="V410" s="9" t="str">
        <f>INDEX('Wand Mapping'!K:K, U410)</f>
        <v>wand_ai_400</v>
      </c>
      <c r="W410" s="9" t="str">
        <f t="shared" si="126"/>
        <v>wand_ai_400_CO</v>
      </c>
      <c r="Z410" s="9" t="str">
        <f t="shared" si="127"/>
        <v>wand_ai_400_CO</v>
      </c>
    </row>
    <row r="411" spans="1:26">
      <c r="A411" s="9" t="s">
        <v>197</v>
      </c>
      <c r="B411" s="9" t="s">
        <v>762</v>
      </c>
      <c r="C411" s="9">
        <v>7</v>
      </c>
      <c r="D411" s="9">
        <v>14</v>
      </c>
      <c r="E411" s="9" t="str">
        <f t="shared" si="140"/>
        <v>BZ-7114</v>
      </c>
      <c r="F411" s="9" t="s">
        <v>1235</v>
      </c>
      <c r="G411" s="9" t="s">
        <v>655</v>
      </c>
      <c r="H411" s="9" t="s">
        <v>652</v>
      </c>
      <c r="J411" s="9">
        <f>MATCH($A411, 'Spells By School'!A:A, 0)</f>
        <v>30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124"/>
        <v>Abjuration</v>
      </c>
      <c r="T411" s="9" t="str">
        <f t="shared" si="125"/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35</v>
      </c>
      <c r="V411" s="9" t="str">
        <f>INDEX('Wand Mapping'!K:K, U411)</f>
        <v>wand_ai_330</v>
      </c>
      <c r="W411" s="9" t="str">
        <f t="shared" si="126"/>
        <v>wand_ai_330_AB</v>
      </c>
      <c r="Z411" s="9" t="str">
        <f t="shared" si="127"/>
        <v>wand_ai_330_AB</v>
      </c>
    </row>
    <row r="412" spans="1:26">
      <c r="A412" s="9" t="s">
        <v>353</v>
      </c>
      <c r="B412" s="9" t="s">
        <v>763</v>
      </c>
      <c r="C412" s="9">
        <v>7</v>
      </c>
      <c r="D412" s="9">
        <v>14</v>
      </c>
      <c r="E412" s="9" t="str">
        <f t="shared" si="140"/>
        <v>BZ-7214</v>
      </c>
      <c r="F412" s="9" t="s">
        <v>1236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69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124"/>
        <v>Invocation</v>
      </c>
      <c r="T412" s="9" t="str">
        <f t="shared" si="125"/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58</v>
      </c>
      <c r="V412" s="9" t="str">
        <f>INDEX('Wand Mapping'!K:K, U412)</f>
        <v>wand_ai_560</v>
      </c>
      <c r="W412" s="9" t="str">
        <f t="shared" si="126"/>
        <v>wand_ai_560_EV</v>
      </c>
      <c r="Z412" s="9" t="str">
        <f t="shared" si="127"/>
        <v>wand_ai_560_EV</v>
      </c>
    </row>
    <row r="413" spans="1:26">
      <c r="A413" s="9" t="s">
        <v>76</v>
      </c>
      <c r="B413" s="9" t="s">
        <v>764</v>
      </c>
      <c r="C413" s="9">
        <v>7</v>
      </c>
      <c r="D413" s="9">
        <v>14</v>
      </c>
      <c r="E413" s="9" t="str">
        <f t="shared" si="140"/>
        <v>BZ-7314</v>
      </c>
      <c r="F413" s="9" t="s">
        <v>1237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70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124"/>
        <v>Transmutation</v>
      </c>
      <c r="T413" s="9" t="str">
        <f t="shared" si="125"/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14</v>
      </c>
      <c r="V413" s="9" t="str">
        <f>INDEX('Wand Mapping'!K:K, U413)</f>
        <v>wand_ai_120</v>
      </c>
      <c r="W413" s="9" t="str">
        <f t="shared" si="126"/>
        <v>wand_ai_120_TR</v>
      </c>
      <c r="Z413" s="9" t="str">
        <f t="shared" si="127"/>
        <v>wand_ai_120_TR</v>
      </c>
    </row>
    <row r="414" spans="1:26">
      <c r="A414" s="9" t="s">
        <v>40</v>
      </c>
      <c r="B414" s="9" t="s">
        <v>765</v>
      </c>
      <c r="C414" s="9">
        <v>7</v>
      </c>
      <c r="D414" s="9">
        <v>14</v>
      </c>
      <c r="E414" s="9" t="str">
        <f t="shared" si="140"/>
        <v>BZ-7414</v>
      </c>
      <c r="F414" s="9" t="s">
        <v>1238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20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124"/>
        <v>Invocation</v>
      </c>
      <c r="T414" s="9" t="str">
        <f t="shared" si="125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</v>
      </c>
      <c r="V414" s="9" t="str">
        <f>INDEX('Wand Mapping'!K:K, U414)</f>
        <v>wand_ai_060</v>
      </c>
      <c r="W414" s="9" t="str">
        <f t="shared" si="126"/>
        <v>wand_ai_060_EV</v>
      </c>
      <c r="Z414" s="9" t="str">
        <f t="shared" si="127"/>
        <v>wand_ai_060_EV</v>
      </c>
    </row>
    <row r="415" spans="1:26">
      <c r="A415" s="31" t="s">
        <v>120</v>
      </c>
      <c r="B415" s="9" t="s">
        <v>766</v>
      </c>
      <c r="C415" s="9">
        <v>7</v>
      </c>
      <c r="D415" s="9">
        <v>14</v>
      </c>
      <c r="E415" s="9" t="str">
        <f t="shared" si="140"/>
        <v>BZ-7514</v>
      </c>
      <c r="F415" s="9" t="s">
        <v>1239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31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ref="S415:S478" ca="1" si="141">IF(ISNA($J415), IF(ISNA($K415), IF(ISNA($L415), IF(ISNA($M415), IF(ISNA($N415), IF(ISNA($O415), IF(ISNA($P415), IF(ISNA($Q415), IF(ISNA($R415), "###error###", R$1),Q$1),P$1),O$1),N$1),M$1),L$1),K$1),J$1)</f>
        <v>Necromancy</v>
      </c>
      <c r="T415" s="9" t="str">
        <f t="shared" ref="T415:T478" ca="1" si="142">IF(ISNA($J415), IF(ISNA($K415), IF(ISNA($L415), IF(ISNA($M415), IF(ISNA($N415), IF(ISNA($O415), IF(ISNA($P415), IF(ISNA($Q415), IF(ISNA($R415), "###error###", "WM"),"IL"),"NE"),"EN"),"EV"),"TR"),"DI"),"CO"),"AB")</f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21</v>
      </c>
      <c r="V415" s="9" t="str">
        <f ca="1">INDEX('Wand Mapping'!K:K, U415)</f>
        <v>wand_ai_190</v>
      </c>
      <c r="W415" s="9" t="str">
        <f t="shared" ref="W415:W478" ca="1" si="143">_xlfn.CONCAT(V415, "_", T415)</f>
        <v>wand_ai_190_NE</v>
      </c>
      <c r="Z415" s="9" t="str">
        <f t="shared" ref="Z415:Z478" ca="1" si="144">IF(ISBLANK(X415), W415, X415)</f>
        <v>wand_ai_190_NE</v>
      </c>
    </row>
    <row r="416" spans="1:26">
      <c r="A416" s="9" t="s">
        <v>289</v>
      </c>
      <c r="B416" s="9" t="s">
        <v>767</v>
      </c>
      <c r="C416" s="9">
        <v>7</v>
      </c>
      <c r="D416" s="9">
        <v>14</v>
      </c>
      <c r="E416" s="9" t="str">
        <f t="shared" si="140"/>
        <v>BZ-7614</v>
      </c>
      <c r="F416" s="9" t="s">
        <v>1240</v>
      </c>
      <c r="G416" s="9" t="s">
        <v>655</v>
      </c>
      <c r="H416" s="9" t="s">
        <v>652</v>
      </c>
      <c r="J416" s="9" t="e">
        <f>MATCH($A416, 'Spells By School'!A:A, 0)</f>
        <v>#N/A</v>
      </c>
      <c r="K416" s="9">
        <f>MATCH($A416, 'Spells By School'!B:B, 0)</f>
        <v>63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141"/>
        <v>Conjuration</v>
      </c>
      <c r="T416" s="9" t="str">
        <f t="shared" si="142"/>
        <v>CO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48</v>
      </c>
      <c r="V416" s="9" t="str">
        <f>INDEX('Wand Mapping'!K:K, U416)</f>
        <v>wand_ai_460</v>
      </c>
      <c r="W416" s="9" t="str">
        <f t="shared" si="143"/>
        <v>wand_ai_460_CO</v>
      </c>
      <c r="Z416" s="9" t="str">
        <f t="shared" si="144"/>
        <v>wand_ai_460_CO</v>
      </c>
    </row>
    <row r="417" spans="1:26">
      <c r="A417" s="9" t="s">
        <v>1250</v>
      </c>
      <c r="B417" s="9" t="s">
        <v>768</v>
      </c>
      <c r="C417" s="9">
        <v>7</v>
      </c>
      <c r="D417" s="9">
        <v>14</v>
      </c>
      <c r="E417" s="9" t="str">
        <f t="shared" si="140"/>
        <v>BZ-7714</v>
      </c>
      <c r="F417" s="9" t="s">
        <v>1241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ca="1" si="141"/>
        <v>###error###</v>
      </c>
      <c r="T417" s="9" t="str">
        <f t="shared" ca="1" si="142"/>
        <v>###error###</v>
      </c>
      <c r="U417" s="9" t="str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###error###</v>
      </c>
      <c r="V417" s="9" t="e">
        <f ca="1">INDEX('Wand Mapping'!K:K, U417)</f>
        <v>#VALUE!</v>
      </c>
      <c r="W417" s="9" t="e">
        <f t="shared" ca="1" si="143"/>
        <v>#VALUE!</v>
      </c>
      <c r="X417" s="9" t="s">
        <v>1944</v>
      </c>
      <c r="Z417" s="9" t="str">
        <f t="shared" si="144"/>
        <v>IWAND04</v>
      </c>
    </row>
    <row r="418" spans="1:26">
      <c r="A418" s="9" t="s">
        <v>541</v>
      </c>
      <c r="B418" s="9" t="s">
        <v>769</v>
      </c>
      <c r="C418" s="9">
        <v>7</v>
      </c>
      <c r="D418" s="9">
        <v>14</v>
      </c>
      <c r="E418" s="9" t="str">
        <f t="shared" si="140"/>
        <v>BZ-7814</v>
      </c>
      <c r="F418" s="9" t="s">
        <v>1242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57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141"/>
        <v>Invocation</v>
      </c>
      <c r="T418" s="9" t="str">
        <f t="shared" si="142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86</v>
      </c>
      <c r="V418" s="9" t="str">
        <f>INDEX('Wand Mapping'!K:K, U418)</f>
        <v>wand_ai_840</v>
      </c>
      <c r="W418" s="9" t="str">
        <f t="shared" si="143"/>
        <v>wand_ai_840_EV</v>
      </c>
      <c r="Z418" s="9" t="str">
        <f t="shared" si="144"/>
        <v>wand_ai_840_EV</v>
      </c>
    </row>
    <row r="419" spans="1:26">
      <c r="A419" s="9" t="s">
        <v>341</v>
      </c>
      <c r="B419" s="9" t="s">
        <v>770</v>
      </c>
      <c r="C419" s="9">
        <v>7</v>
      </c>
      <c r="D419" s="9">
        <v>14</v>
      </c>
      <c r="E419" s="9" t="str">
        <f t="shared" si="140"/>
        <v>BZ-7914</v>
      </c>
      <c r="F419" s="9" t="s">
        <v>1243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78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141"/>
        <v>Conjuration</v>
      </c>
      <c r="T419" s="9" t="str">
        <f t="shared" si="142"/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56</v>
      </c>
      <c r="V419" s="9" t="str">
        <f>INDEX('Wand Mapping'!K:K, U419)</f>
        <v>wand_ai_540</v>
      </c>
      <c r="W419" s="9" t="str">
        <f t="shared" si="143"/>
        <v>wand_ai_540_CO</v>
      </c>
      <c r="Z419" s="9" t="str">
        <f t="shared" si="144"/>
        <v>wand_ai_540_CO</v>
      </c>
    </row>
    <row r="420" spans="1:26">
      <c r="A420" s="9" t="s">
        <v>316</v>
      </c>
      <c r="B420" s="9" t="s">
        <v>1276</v>
      </c>
      <c r="C420" s="9">
        <v>7</v>
      </c>
      <c r="D420" s="9">
        <v>14</v>
      </c>
      <c r="E420" s="9" t="str">
        <f t="shared" si="140"/>
        <v>BZ-7A14</v>
      </c>
      <c r="F420" s="9" t="s">
        <v>1244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77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141"/>
        <v>Conjuration</v>
      </c>
      <c r="T420" s="9" t="str">
        <f t="shared" si="142"/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52</v>
      </c>
      <c r="V420" s="9" t="str">
        <f>INDEX('Wand Mapping'!K:K, U420)</f>
        <v>wand_ai_500</v>
      </c>
      <c r="W420" s="9" t="str">
        <f t="shared" si="143"/>
        <v>wand_ai_500_CO</v>
      </c>
      <c r="Z420" s="9" t="str">
        <f t="shared" si="144"/>
        <v>wand_ai_500_CO</v>
      </c>
    </row>
    <row r="421" spans="1:26">
      <c r="A421" s="9" t="s">
        <v>346</v>
      </c>
      <c r="B421" s="9" t="s">
        <v>1277</v>
      </c>
      <c r="C421" s="9">
        <v>7</v>
      </c>
      <c r="D421" s="9">
        <v>14</v>
      </c>
      <c r="E421" s="9" t="str">
        <f t="shared" si="140"/>
        <v>BZ-7B14</v>
      </c>
      <c r="F421" s="9" t="s">
        <v>1245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81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141"/>
        <v>Conjuration</v>
      </c>
      <c r="T421" s="9" t="str">
        <f t="shared" si="142"/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57</v>
      </c>
      <c r="V421" s="9" t="str">
        <f>INDEX('Wand Mapping'!K:K, U421)</f>
        <v>wand_ai_550</v>
      </c>
      <c r="W421" s="9" t="str">
        <f t="shared" si="143"/>
        <v>wand_ai_550_CO</v>
      </c>
      <c r="Z421" s="9" t="str">
        <f t="shared" si="144"/>
        <v>wand_ai_550_CO</v>
      </c>
    </row>
    <row r="422" spans="1:26">
      <c r="A422" s="9" t="s">
        <v>484</v>
      </c>
      <c r="B422" s="9" t="s">
        <v>1278</v>
      </c>
      <c r="C422" s="9">
        <v>7</v>
      </c>
      <c r="D422" s="9">
        <v>14</v>
      </c>
      <c r="E422" s="9" t="str">
        <f t="shared" si="140"/>
        <v>BZ-7C14</v>
      </c>
      <c r="F422" s="9" t="s">
        <v>1246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15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ca="1" si="141"/>
        <v>Necromancy</v>
      </c>
      <c r="T422" s="9" t="str">
        <f t="shared" ca="1" si="142"/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78</v>
      </c>
      <c r="V422" s="9" t="str">
        <f ca="1">INDEX('Wand Mapping'!K:K, U422)</f>
        <v>wand_ai_760</v>
      </c>
      <c r="W422" s="9" t="str">
        <f t="shared" ca="1" si="143"/>
        <v>wand_ai_760_NE</v>
      </c>
      <c r="Z422" s="9" t="str">
        <f t="shared" ca="1" si="144"/>
        <v>wand_ai_760_NE</v>
      </c>
    </row>
    <row r="423" spans="1:26">
      <c r="A423" s="9" t="s">
        <v>300</v>
      </c>
      <c r="B423" s="9" t="s">
        <v>1279</v>
      </c>
      <c r="C423" s="9">
        <v>7</v>
      </c>
      <c r="D423" s="9">
        <v>14</v>
      </c>
      <c r="E423" s="9" t="str">
        <f t="shared" si="140"/>
        <v>BZ-7D14</v>
      </c>
      <c r="F423" s="9" t="s">
        <v>1247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15</v>
      </c>
      <c r="R423" s="9" t="e">
        <f>MATCH($A423, 'Spells By School'!I:I, 0)</f>
        <v>#N/A</v>
      </c>
      <c r="S423" s="9" t="str">
        <f t="shared" ca="1" si="141"/>
        <v>Illusion</v>
      </c>
      <c r="T423" s="9" t="str">
        <f t="shared" ca="1" si="142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49</v>
      </c>
      <c r="V423" s="9" t="str">
        <f ca="1">INDEX('Wand Mapping'!K:K, U423)</f>
        <v>wand_ai_470</v>
      </c>
      <c r="W423" s="9" t="str">
        <f t="shared" ca="1" si="143"/>
        <v>wand_ai_470_IL</v>
      </c>
      <c r="Z423" s="9" t="str">
        <f t="shared" ca="1" si="144"/>
        <v>wand_ai_470_IL</v>
      </c>
    </row>
    <row r="424" spans="1:26">
      <c r="A424" s="9" t="s">
        <v>88</v>
      </c>
      <c r="B424" s="9" t="s">
        <v>1280</v>
      </c>
      <c r="C424" s="9">
        <v>7</v>
      </c>
      <c r="D424" s="9">
        <v>14</v>
      </c>
      <c r="E424" s="9" t="str">
        <f t="shared" si="140"/>
        <v>BZ-7E14</v>
      </c>
      <c r="F424" s="9" t="s">
        <v>1248</v>
      </c>
      <c r="G424" s="9" t="s">
        <v>655</v>
      </c>
      <c r="H424" s="9" t="s">
        <v>652</v>
      </c>
      <c r="J424" s="9" t="e">
        <f>MATCH($A424, 'Spells By School'!A:A, 0)</f>
        <v>#N/A</v>
      </c>
      <c r="K424" s="9">
        <f>MATCH($A424, 'Spells By School'!B:B, 0)</f>
        <v>44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141"/>
        <v>Conjuration</v>
      </c>
      <c r="T424" s="9" t="str">
        <f t="shared" si="142"/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16</v>
      </c>
      <c r="V424" s="9" t="str">
        <f>INDEX('Wand Mapping'!K:K, U424)</f>
        <v>wand_ai_140</v>
      </c>
      <c r="W424" s="9" t="str">
        <f t="shared" si="143"/>
        <v>wand_ai_140_CO</v>
      </c>
      <c r="Z424" s="9" t="str">
        <f t="shared" si="144"/>
        <v>wand_ai_140_CO</v>
      </c>
    </row>
    <row r="425" spans="1:26">
      <c r="A425" s="9" t="s">
        <v>382</v>
      </c>
      <c r="B425" s="9" t="s">
        <v>1281</v>
      </c>
      <c r="C425" s="9">
        <v>7</v>
      </c>
      <c r="D425" s="9">
        <v>14</v>
      </c>
      <c r="E425" s="9" t="str">
        <f t="shared" si="140"/>
        <v>BZ-7F14</v>
      </c>
      <c r="F425" s="9" t="s">
        <v>1249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>
        <f>MATCH($A425, 'Spells By School'!I:I, 0)</f>
        <v>4</v>
      </c>
      <c r="S425" s="9" t="str">
        <f t="shared" ca="1" si="141"/>
        <v>Wild Magic</v>
      </c>
      <c r="T425" s="9" t="str">
        <f t="shared" ca="1" si="142"/>
        <v>WM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62</v>
      </c>
      <c r="V425" s="9" t="str">
        <f ca="1">INDEX('Wand Mapping'!K:K, U425)</f>
        <v>wand_ai_600</v>
      </c>
      <c r="W425" s="9" t="str">
        <f t="shared" ca="1" si="143"/>
        <v>wand_ai_600_WM</v>
      </c>
      <c r="Z425" s="9" t="str">
        <f t="shared" ca="1" si="144"/>
        <v>wand_ai_600_WM</v>
      </c>
    </row>
    <row r="426" spans="1:26">
      <c r="A426" s="9" t="s">
        <v>567</v>
      </c>
      <c r="B426" s="9" t="s">
        <v>1282</v>
      </c>
      <c r="C426" s="9">
        <v>7</v>
      </c>
      <c r="D426" s="9">
        <v>14</v>
      </c>
      <c r="E426" s="9" t="str">
        <f t="shared" si="140"/>
        <v>BZ-7G14</v>
      </c>
      <c r="F426" s="9" t="s">
        <v>1251</v>
      </c>
      <c r="G426" s="9" t="s">
        <v>655</v>
      </c>
      <c r="H426" s="9" t="s">
        <v>652</v>
      </c>
      <c r="J426" s="9">
        <f>MATCH($A426, 'Spells By School'!A:A, 0)</f>
        <v>66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141"/>
        <v>Abjuration</v>
      </c>
      <c r="T426" s="9" t="str">
        <f t="shared" si="142"/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91</v>
      </c>
      <c r="V426" s="9" t="str">
        <f>INDEX('Wand Mapping'!K:K, U426)</f>
        <v>wand_ai_890</v>
      </c>
      <c r="W426" s="9" t="str">
        <f t="shared" si="143"/>
        <v>wand_ai_890_AB</v>
      </c>
      <c r="Z426" s="9" t="str">
        <f t="shared" si="144"/>
        <v>wand_ai_890_AB</v>
      </c>
    </row>
    <row r="427" spans="1:26">
      <c r="A427" s="33" t="s">
        <v>251</v>
      </c>
      <c r="B427" s="9" t="s">
        <v>1284</v>
      </c>
      <c r="C427" s="9">
        <v>7</v>
      </c>
      <c r="D427" s="9">
        <v>14</v>
      </c>
      <c r="E427" s="9" t="str">
        <f t="shared" si="140"/>
        <v>BZ-7I14</v>
      </c>
      <c r="F427" s="9" t="s">
        <v>1253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35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141"/>
        <v>Conjuration</v>
      </c>
      <c r="T427" s="9" t="str">
        <f t="shared" si="142"/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143"/>
        <v>wand_ai_410_CO</v>
      </c>
      <c r="Z427" s="9" t="str">
        <f t="shared" si="144"/>
        <v>wand_ai_410_CO</v>
      </c>
    </row>
    <row r="428" spans="1:26">
      <c r="A428" s="9" t="s">
        <v>638</v>
      </c>
      <c r="B428" s="9" t="s">
        <v>1285</v>
      </c>
      <c r="C428" s="9">
        <v>7</v>
      </c>
      <c r="D428" s="9">
        <v>14</v>
      </c>
      <c r="E428" s="9" t="str">
        <f t="shared" si="140"/>
        <v>BZ-7J14</v>
      </c>
      <c r="F428" s="9" t="s">
        <v>1254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>
        <f>MATCH($A428, 'Spells By School'!H:H, 0)</f>
        <v>18</v>
      </c>
      <c r="R428" s="9" t="e">
        <f>MATCH($A428, 'Spells By School'!I:I, 0)</f>
        <v>#N/A</v>
      </c>
      <c r="S428" s="9" t="str">
        <f t="shared" ca="1" si="141"/>
        <v>Illusion</v>
      </c>
      <c r="T428" s="9" t="str">
        <f t="shared" ca="1" si="142"/>
        <v>IL</v>
      </c>
      <c r="U428" s="9">
        <f ca="1"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101</v>
      </c>
      <c r="V428" s="9" t="str">
        <f ca="1">INDEX('Wand Mapping'!K:K, U428)</f>
        <v>wand_ai_990</v>
      </c>
      <c r="W428" s="9" t="str">
        <f t="shared" ca="1" si="143"/>
        <v>wand_ai_990_IL</v>
      </c>
      <c r="Z428" s="9" t="str">
        <f t="shared" ca="1" si="144"/>
        <v>wand_ai_990_IL</v>
      </c>
    </row>
    <row r="429" spans="1:26">
      <c r="A429" s="9" t="s">
        <v>614</v>
      </c>
      <c r="B429" s="9" t="s">
        <v>1286</v>
      </c>
      <c r="C429" s="9">
        <v>7</v>
      </c>
      <c r="D429" s="9">
        <v>14</v>
      </c>
      <c r="E429" s="9" t="str">
        <f t="shared" si="140"/>
        <v>BZ-7K14</v>
      </c>
      <c r="F429" s="9" t="s">
        <v>1255</v>
      </c>
      <c r="G429" s="9" t="s">
        <v>655</v>
      </c>
      <c r="H429" s="9" t="s">
        <v>652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28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141"/>
        <v>Invocation</v>
      </c>
      <c r="T429" s="9" t="str">
        <f t="shared" si="142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98</v>
      </c>
      <c r="V429" s="9" t="str">
        <f>INDEX('Wand Mapping'!K:K, U429)</f>
        <v>wand_ai_960</v>
      </c>
      <c r="W429" s="9" t="str">
        <f t="shared" si="143"/>
        <v>wand_ai_960_EV</v>
      </c>
      <c r="Z429" s="9" t="str">
        <f t="shared" si="144"/>
        <v>wand_ai_960_EV</v>
      </c>
    </row>
    <row r="430" spans="1:26">
      <c r="A430" s="45" t="s">
        <v>453</v>
      </c>
      <c r="B430" s="9" t="s">
        <v>1287</v>
      </c>
      <c r="C430" s="9">
        <v>7</v>
      </c>
      <c r="D430" s="9">
        <v>14</v>
      </c>
      <c r="E430" s="9" t="str">
        <f t="shared" si="140"/>
        <v>BZ-7L14</v>
      </c>
      <c r="F430" s="9" t="s">
        <v>1256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89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141"/>
        <v>Conjuration</v>
      </c>
      <c r="T430" s="9" t="str">
        <f t="shared" si="142"/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74</v>
      </c>
      <c r="V430" s="9" t="str">
        <f>INDEX('Wand Mapping'!K:K, U430)</f>
        <v>wand_ai_720</v>
      </c>
      <c r="W430" s="9" t="str">
        <f t="shared" si="143"/>
        <v>wand_ai_720_CO</v>
      </c>
      <c r="Z430" s="9" t="str">
        <f t="shared" si="144"/>
        <v>wand_ai_720_CO</v>
      </c>
    </row>
    <row r="431" spans="1:26">
      <c r="A431" s="9" t="s">
        <v>591</v>
      </c>
      <c r="B431" s="9" t="s">
        <v>1288</v>
      </c>
      <c r="C431" s="9">
        <v>7</v>
      </c>
      <c r="D431" s="9">
        <v>14</v>
      </c>
      <c r="E431" s="9" t="str">
        <f t="shared" si="140"/>
        <v>BZ-7M14</v>
      </c>
      <c r="F431" s="9" t="s">
        <v>1257</v>
      </c>
      <c r="G431" s="9" t="s">
        <v>655</v>
      </c>
      <c r="H431" s="9" t="s">
        <v>652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76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141"/>
        <v>Invocation</v>
      </c>
      <c r="T431" s="9" t="str">
        <f t="shared" si="142"/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94</v>
      </c>
      <c r="V431" s="9" t="str">
        <f>INDEX('Wand Mapping'!K:K, U431)</f>
        <v>wand_ai_920</v>
      </c>
      <c r="W431" s="9" t="str">
        <f t="shared" si="143"/>
        <v>wand_ai_920_EV</v>
      </c>
      <c r="Z431" s="9" t="str">
        <f t="shared" si="144"/>
        <v>wand_ai_920_EV</v>
      </c>
    </row>
    <row r="432" spans="1:26">
      <c r="A432" s="9" t="s">
        <v>612</v>
      </c>
      <c r="B432" s="9" t="s">
        <v>1291</v>
      </c>
      <c r="C432" s="9">
        <v>7</v>
      </c>
      <c r="D432" s="9">
        <v>14</v>
      </c>
      <c r="E432" s="9" t="str">
        <f t="shared" si="140"/>
        <v>BZ-7P14</v>
      </c>
      <c r="F432" s="9" t="s">
        <v>1260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41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141"/>
        <v>Conjuration</v>
      </c>
      <c r="T432" s="9" t="str">
        <f t="shared" si="142"/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98</v>
      </c>
      <c r="V432" s="9" t="str">
        <f>INDEX('Wand Mapping'!K:K, U432)</f>
        <v>wand_ai_960</v>
      </c>
      <c r="W432" s="9" t="str">
        <f t="shared" si="143"/>
        <v>wand_ai_960_CO</v>
      </c>
      <c r="Z432" s="9" t="str">
        <f t="shared" si="144"/>
        <v>wand_ai_960_CO</v>
      </c>
    </row>
    <row r="433" spans="1:26">
      <c r="A433" s="9" t="s">
        <v>637</v>
      </c>
      <c r="B433" s="9" t="s">
        <v>1292</v>
      </c>
      <c r="C433" s="9">
        <v>7</v>
      </c>
      <c r="D433" s="9">
        <v>14</v>
      </c>
      <c r="E433" s="9" t="str">
        <f t="shared" si="140"/>
        <v>BZ-7Q14</v>
      </c>
      <c r="F433" s="9" t="s">
        <v>1261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57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141"/>
        <v>Necromancy</v>
      </c>
      <c r="T433" s="9" t="str">
        <f t="shared" ca="1" si="142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101</v>
      </c>
      <c r="V433" s="9" t="str">
        <f ca="1">INDEX('Wand Mapping'!K:K, U433)</f>
        <v>wand_ai_990</v>
      </c>
      <c r="W433" s="9" t="str">
        <f t="shared" ca="1" si="143"/>
        <v>wand_ai_990_NE</v>
      </c>
      <c r="Z433" s="9" t="str">
        <f t="shared" ca="1" si="144"/>
        <v>wand_ai_990_NE</v>
      </c>
    </row>
    <row r="434" spans="1:26">
      <c r="A434" s="9" t="s">
        <v>97</v>
      </c>
      <c r="B434" s="9" t="s">
        <v>1293</v>
      </c>
      <c r="C434" s="9">
        <v>7</v>
      </c>
      <c r="D434" s="9">
        <v>14</v>
      </c>
      <c r="E434" s="9" t="str">
        <f t="shared" si="140"/>
        <v>BZ-7R14</v>
      </c>
      <c r="F434" s="9" t="s">
        <v>1262</v>
      </c>
      <c r="G434" s="9" t="s">
        <v>655</v>
      </c>
      <c r="H434" s="9" t="s">
        <v>652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58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ca="1" si="141"/>
        <v>Necromancy</v>
      </c>
      <c r="T434" s="9" t="str">
        <f t="shared" ca="1" si="142"/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17</v>
      </c>
      <c r="V434" s="9" t="str">
        <f ca="1">INDEX('Wand Mapping'!K:K, U434)</f>
        <v>wand_ai_150</v>
      </c>
      <c r="W434" s="9" t="str">
        <f t="shared" ca="1" si="143"/>
        <v>wand_ai_150_NE</v>
      </c>
      <c r="Z434" s="9" t="str">
        <f t="shared" ca="1" si="144"/>
        <v>wand_ai_150_NE</v>
      </c>
    </row>
    <row r="435" spans="1:26">
      <c r="A435" s="9" t="s">
        <v>505</v>
      </c>
      <c r="B435" s="9" t="s">
        <v>1294</v>
      </c>
      <c r="C435" s="9">
        <v>7</v>
      </c>
      <c r="D435" s="9">
        <v>14</v>
      </c>
      <c r="E435" s="9" t="str">
        <f t="shared" si="140"/>
        <v>BZ-7S14</v>
      </c>
      <c r="F435" s="9" t="s">
        <v>1263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34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141"/>
        <v>Necromancy</v>
      </c>
      <c r="T435" s="9" t="str">
        <f t="shared" ca="1" si="142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 ca="1">INDEX('Wand Mapping'!K:K, U435)</f>
        <v>wand_ai_790</v>
      </c>
      <c r="W435" s="9" t="str">
        <f t="shared" ca="1" si="143"/>
        <v>wand_ai_790_NE</v>
      </c>
      <c r="Z435" s="9" t="str">
        <f t="shared" ca="1" si="144"/>
        <v>wand_ai_790_NE</v>
      </c>
    </row>
    <row r="436" spans="1:26">
      <c r="A436" s="9" t="s">
        <v>442</v>
      </c>
      <c r="B436" s="9" t="s">
        <v>1295</v>
      </c>
      <c r="C436" s="9">
        <v>7</v>
      </c>
      <c r="D436" s="9">
        <v>14</v>
      </c>
      <c r="E436" s="9" t="str">
        <f t="shared" si="140"/>
        <v>BZ-7T14</v>
      </c>
      <c r="F436" s="9" t="s">
        <v>1264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93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141"/>
        <v>Conjuration</v>
      </c>
      <c r="T436" s="9" t="str">
        <f t="shared" si="142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72</v>
      </c>
      <c r="V436" s="9" t="str">
        <f>INDEX('Wand Mapping'!K:K, U436)</f>
        <v>wand_ai_700</v>
      </c>
      <c r="W436" s="9" t="str">
        <f t="shared" si="143"/>
        <v>wand_ai_700_CO</v>
      </c>
      <c r="Z436" s="9" t="str">
        <f t="shared" si="144"/>
        <v>wand_ai_700_CO</v>
      </c>
    </row>
    <row r="437" spans="1:26">
      <c r="A437" s="9" t="s">
        <v>409</v>
      </c>
      <c r="B437" s="9" t="s">
        <v>1296</v>
      </c>
      <c r="C437" s="9">
        <v>7</v>
      </c>
      <c r="D437" s="9">
        <v>14</v>
      </c>
      <c r="E437" s="9" t="str">
        <f t="shared" si="140"/>
        <v>BZ-7U14</v>
      </c>
      <c r="F437" s="9" t="s">
        <v>1265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23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141"/>
        <v>Conjuration</v>
      </c>
      <c r="T437" s="9" t="str">
        <f t="shared" si="142"/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67</v>
      </c>
      <c r="V437" s="9" t="str">
        <f>INDEX('Wand Mapping'!K:K, U437)</f>
        <v>wand_ai_650</v>
      </c>
      <c r="W437" s="9" t="str">
        <f t="shared" si="143"/>
        <v>wand_ai_650_CO</v>
      </c>
      <c r="Z437" s="9" t="str">
        <f t="shared" si="144"/>
        <v>wand_ai_650_CO</v>
      </c>
    </row>
    <row r="438" spans="1:26">
      <c r="A438" s="46" t="s">
        <v>172</v>
      </c>
      <c r="B438" s="9" t="s">
        <v>1297</v>
      </c>
      <c r="C438" s="9">
        <v>7</v>
      </c>
      <c r="D438" s="9">
        <v>14</v>
      </c>
      <c r="E438" s="9" t="str">
        <f t="shared" si="140"/>
        <v>BZ-7V14</v>
      </c>
      <c r="F438" s="9" t="s">
        <v>1266</v>
      </c>
      <c r="G438" s="9" t="s">
        <v>655</v>
      </c>
      <c r="H438" s="9" t="s">
        <v>652</v>
      </c>
      <c r="J438" s="9" t="e">
        <f>MATCH($A438, 'Spells By School'!A:A, 0)</f>
        <v>#N/A</v>
      </c>
      <c r="K438" s="9">
        <f>MATCH($A438, 'Spells By School'!B:B, 0)</f>
        <v>91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141"/>
        <v>Conjuration</v>
      </c>
      <c r="T438" s="9" t="str">
        <f t="shared" si="142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31</v>
      </c>
      <c r="V438" s="9" t="str">
        <f>INDEX('Wand Mapping'!K:K, U438)</f>
        <v>wand_ai_290</v>
      </c>
      <c r="W438" s="9" t="str">
        <f t="shared" si="143"/>
        <v>wand_ai_290_CO</v>
      </c>
      <c r="Z438" s="9" t="str">
        <f t="shared" si="144"/>
        <v>wand_ai_290_CO</v>
      </c>
    </row>
    <row r="439" spans="1:26">
      <c r="A439" s="44" t="s">
        <v>105</v>
      </c>
      <c r="B439" s="9" t="s">
        <v>1298</v>
      </c>
      <c r="C439" s="9">
        <v>7</v>
      </c>
      <c r="D439" s="9">
        <v>14</v>
      </c>
      <c r="E439" s="9" t="str">
        <f t="shared" si="140"/>
        <v>BZ-7W14</v>
      </c>
      <c r="F439" s="9" t="s">
        <v>1267</v>
      </c>
      <c r="G439" s="9" t="s">
        <v>655</v>
      </c>
      <c r="H439" s="9" t="s">
        <v>652</v>
      </c>
      <c r="J439" s="9" t="e">
        <f>MATCH($A439, 'Spells By School'!A:A, 0)</f>
        <v>#N/A</v>
      </c>
      <c r="K439" s="9">
        <f>MATCH($A439, 'Spells By School'!B:B, 0)</f>
        <v>88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141"/>
        <v>Conjuration</v>
      </c>
      <c r="T439" s="9" t="str">
        <f t="shared" si="142"/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19</v>
      </c>
      <c r="V439" s="9" t="str">
        <f>INDEX('Wand Mapping'!K:K, U439)</f>
        <v>wand_ai_170</v>
      </c>
      <c r="W439" s="9" t="str">
        <f t="shared" si="143"/>
        <v>wand_ai_170_CO</v>
      </c>
      <c r="Z439" s="9" t="str">
        <f t="shared" si="144"/>
        <v>wand_ai_170_CO</v>
      </c>
    </row>
    <row r="440" spans="1:26">
      <c r="A440" s="9" t="s">
        <v>323</v>
      </c>
      <c r="B440" s="9" t="s">
        <v>1299</v>
      </c>
      <c r="C440" s="9">
        <v>7</v>
      </c>
      <c r="D440" s="9">
        <v>14</v>
      </c>
      <c r="E440" s="9" t="str">
        <f t="shared" si="140"/>
        <v>BZ-7X14</v>
      </c>
      <c r="F440" s="9" t="s">
        <v>1268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20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141"/>
        <v>Transmutation</v>
      </c>
      <c r="T440" s="9" t="str">
        <f t="shared" si="142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53</v>
      </c>
      <c r="V440" s="9" t="str">
        <f>INDEX('Wand Mapping'!K:K, U440)</f>
        <v>wand_ai_510</v>
      </c>
      <c r="W440" s="9" t="str">
        <f t="shared" si="143"/>
        <v>wand_ai_510_TR</v>
      </c>
      <c r="Z440" s="9" t="str">
        <f t="shared" si="144"/>
        <v>wand_ai_510_TR</v>
      </c>
    </row>
    <row r="441" spans="1:26">
      <c r="A441" s="9" t="s">
        <v>91</v>
      </c>
      <c r="B441" s="9" t="s">
        <v>1300</v>
      </c>
      <c r="C441" s="9">
        <v>7</v>
      </c>
      <c r="D441" s="9">
        <v>14</v>
      </c>
      <c r="E441" s="9" t="str">
        <f t="shared" si="140"/>
        <v>BZ-7Y14</v>
      </c>
      <c r="F441" s="9" t="s">
        <v>1269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48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ca="1" si="141"/>
        <v>Necromancy</v>
      </c>
      <c r="T441" s="9" t="str">
        <f t="shared" ca="1" si="142"/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 ca="1">INDEX('Wand Mapping'!K:K, U441)</f>
        <v>wand_ai_140</v>
      </c>
      <c r="W441" s="9" t="str">
        <f t="shared" ca="1" si="143"/>
        <v>wand_ai_140_NE</v>
      </c>
      <c r="Z441" s="9" t="str">
        <f t="shared" ca="1" si="144"/>
        <v>wand_ai_140_NE</v>
      </c>
    </row>
    <row r="442" spans="1:26">
      <c r="A442" s="9" t="s">
        <v>268</v>
      </c>
      <c r="B442" s="9" t="s">
        <v>1301</v>
      </c>
      <c r="C442" s="9">
        <v>7</v>
      </c>
      <c r="D442" s="9">
        <v>14</v>
      </c>
      <c r="E442" s="9" t="str">
        <f t="shared" si="140"/>
        <v>BZ-7Z14</v>
      </c>
      <c r="F442" s="9" t="s">
        <v>1270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24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141"/>
        <v>Transmutation</v>
      </c>
      <c r="T442" s="9" t="str">
        <f t="shared" si="142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45</v>
      </c>
      <c r="V442" s="9" t="str">
        <f>INDEX('Wand Mapping'!K:K, U442)</f>
        <v>wand_ai_430</v>
      </c>
      <c r="W442" s="9" t="str">
        <f t="shared" si="143"/>
        <v>wand_ai_430_TR</v>
      </c>
      <c r="Z442" s="9" t="str">
        <f t="shared" si="144"/>
        <v>wand_ai_430_TR</v>
      </c>
    </row>
    <row r="443" spans="1:26">
      <c r="A443" s="9" t="s">
        <v>479</v>
      </c>
      <c r="B443" s="9" t="s">
        <v>772</v>
      </c>
      <c r="C443" s="9">
        <v>8</v>
      </c>
      <c r="D443" s="9">
        <v>16</v>
      </c>
      <c r="E443" s="9" t="str">
        <f t="shared" si="140"/>
        <v>BZ-8116</v>
      </c>
      <c r="F443" s="9" t="s">
        <v>1303</v>
      </c>
      <c r="G443" s="9" t="s">
        <v>655</v>
      </c>
      <c r="H443" s="9" t="s">
        <v>652</v>
      </c>
      <c r="J443" s="9">
        <f>MATCH($A443, 'Spells By School'!A:A, 0)</f>
        <v>43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141"/>
        <v>Abjuration</v>
      </c>
      <c r="T443" s="9" t="str">
        <f t="shared" si="142"/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78</v>
      </c>
      <c r="V443" s="9" t="str">
        <f>INDEX('Wand Mapping'!K:K, U443)</f>
        <v>wand_ai_760</v>
      </c>
      <c r="W443" s="9" t="str">
        <f t="shared" si="143"/>
        <v>wand_ai_760_AB</v>
      </c>
      <c r="Z443" s="9" t="str">
        <f t="shared" si="144"/>
        <v>wand_ai_760_AB</v>
      </c>
    </row>
    <row r="444" spans="1:26">
      <c r="A444" s="9" t="s">
        <v>286</v>
      </c>
      <c r="B444" s="9" t="s">
        <v>773</v>
      </c>
      <c r="C444" s="9">
        <v>8</v>
      </c>
      <c r="D444" s="9">
        <v>16</v>
      </c>
      <c r="E444" s="9" t="str">
        <f t="shared" si="140"/>
        <v>BZ-8216</v>
      </c>
      <c r="F444" s="9" t="s">
        <v>1304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28</v>
      </c>
      <c r="R444" s="9" t="e">
        <f>MATCH($A444, 'Spells By School'!I:I, 0)</f>
        <v>#N/A</v>
      </c>
      <c r="S444" s="9" t="str">
        <f t="shared" ca="1" si="141"/>
        <v>Illusion</v>
      </c>
      <c r="T444" s="9" t="str">
        <f t="shared" ca="1" si="142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47</v>
      </c>
      <c r="V444" s="9" t="str">
        <f ca="1">INDEX('Wand Mapping'!K:K, U444)</f>
        <v>wand_ai_450</v>
      </c>
      <c r="W444" s="9" t="str">
        <f t="shared" ca="1" si="143"/>
        <v>wand_ai_450_IL</v>
      </c>
      <c r="Z444" s="9" t="str">
        <f t="shared" ca="1" si="144"/>
        <v>wand_ai_450_IL</v>
      </c>
    </row>
    <row r="445" spans="1:26">
      <c r="A445" s="9" t="s">
        <v>28</v>
      </c>
      <c r="B445" s="9" t="s">
        <v>774</v>
      </c>
      <c r="C445" s="9">
        <v>8</v>
      </c>
      <c r="D445" s="9">
        <v>16</v>
      </c>
      <c r="E445" s="9" t="str">
        <f t="shared" si="140"/>
        <v>BZ-8316</v>
      </c>
      <c r="F445" s="9" t="s">
        <v>1305</v>
      </c>
      <c r="G445" s="9" t="s">
        <v>655</v>
      </c>
      <c r="H445" s="9" t="s">
        <v>652</v>
      </c>
      <c r="J445" s="9">
        <f>MATCH($A445, 'Spells By School'!A:A, 0)</f>
        <v>38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141"/>
        <v>Abjuration</v>
      </c>
      <c r="T445" s="9" t="str">
        <f t="shared" si="142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</v>
      </c>
      <c r="V445" s="9" t="str">
        <f>INDEX('Wand Mapping'!K:K, U445)</f>
        <v>wand_ai_040</v>
      </c>
      <c r="W445" s="9" t="str">
        <f t="shared" si="143"/>
        <v>wand_ai_040_AB</v>
      </c>
      <c r="Z445" s="9" t="str">
        <f t="shared" si="144"/>
        <v>wand_ai_040_AB</v>
      </c>
    </row>
    <row r="446" spans="1:26">
      <c r="A446" s="9" t="s">
        <v>187</v>
      </c>
      <c r="B446" s="9" t="s">
        <v>775</v>
      </c>
      <c r="C446" s="9">
        <v>8</v>
      </c>
      <c r="D446" s="9">
        <v>16</v>
      </c>
      <c r="E446" s="9" t="str">
        <f t="shared" si="140"/>
        <v>BZ-8416</v>
      </c>
      <c r="F446" s="9" t="s">
        <v>1306</v>
      </c>
      <c r="G446" s="9" t="s">
        <v>655</v>
      </c>
      <c r="H446" s="9" t="s">
        <v>652</v>
      </c>
      <c r="J446" s="9" t="e">
        <f>MATCH($A446, 'Spells By School'!A:A, 0)</f>
        <v>#N/A</v>
      </c>
      <c r="K446" s="9">
        <f>MATCH($A446, 'Spells By School'!B:B, 0)</f>
        <v>80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141"/>
        <v>Conjuration</v>
      </c>
      <c r="T446" s="9" t="str">
        <f t="shared" si="142"/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33</v>
      </c>
      <c r="V446" s="9" t="str">
        <f>INDEX('Wand Mapping'!K:K, U446)</f>
        <v>wand_ai_310</v>
      </c>
      <c r="W446" s="9" t="str">
        <f t="shared" si="143"/>
        <v>wand_ai_310_CO</v>
      </c>
      <c r="Z446" s="9" t="str">
        <f t="shared" si="144"/>
        <v>wand_ai_310_CO</v>
      </c>
    </row>
    <row r="447" spans="1:26">
      <c r="A447" s="9" t="s">
        <v>396</v>
      </c>
      <c r="B447" s="9" t="s">
        <v>776</v>
      </c>
      <c r="C447" s="9">
        <v>8</v>
      </c>
      <c r="D447" s="9">
        <v>16</v>
      </c>
      <c r="E447" s="9" t="str">
        <f t="shared" si="140"/>
        <v>BZ-8516</v>
      </c>
      <c r="F447" s="9" t="s">
        <v>1307</v>
      </c>
      <c r="G447" s="9" t="s">
        <v>655</v>
      </c>
      <c r="H447" s="9" t="s">
        <v>652</v>
      </c>
      <c r="J447" s="9">
        <f>MATCH($A447, 'Spells By School'!A:A, 0)</f>
        <v>28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141"/>
        <v>Abjuration</v>
      </c>
      <c r="T447" s="9" t="str">
        <f t="shared" si="142"/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65</v>
      </c>
      <c r="V447" s="9" t="str">
        <f>INDEX('Wand Mapping'!K:K, U447)</f>
        <v>wand_ai_630</v>
      </c>
      <c r="W447" s="9" t="str">
        <f t="shared" si="143"/>
        <v>wand_ai_630_AB</v>
      </c>
      <c r="Z447" s="9" t="str">
        <f t="shared" si="144"/>
        <v>wand_ai_630_AB</v>
      </c>
    </row>
    <row r="448" spans="1:26">
      <c r="A448" s="9" t="s">
        <v>324</v>
      </c>
      <c r="B448" s="9" t="s">
        <v>777</v>
      </c>
      <c r="C448" s="9">
        <v>8</v>
      </c>
      <c r="D448" s="9">
        <v>16</v>
      </c>
      <c r="E448" s="9" t="str">
        <f t="shared" si="140"/>
        <v>BZ-8616</v>
      </c>
      <c r="F448" s="9" t="s">
        <v>1308</v>
      </c>
      <c r="G448" s="9" t="s">
        <v>655</v>
      </c>
      <c r="H448" s="9" t="s">
        <v>652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>
        <f>MATCH($A448, 'Spells By School'!E:E, 0)</f>
        <v>70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141"/>
        <v>Invocation</v>
      </c>
      <c r="T448" s="9" t="str">
        <f t="shared" si="142"/>
        <v>EV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53</v>
      </c>
      <c r="V448" s="9" t="str">
        <f>INDEX('Wand Mapping'!K:K, U448)</f>
        <v>wand_ai_510</v>
      </c>
      <c r="W448" s="9" t="str">
        <f t="shared" si="143"/>
        <v>wand_ai_510_EV</v>
      </c>
      <c r="Z448" s="9" t="str">
        <f t="shared" si="144"/>
        <v>wand_ai_510_EV</v>
      </c>
    </row>
    <row r="449" spans="1:26">
      <c r="A449" s="9" t="s">
        <v>77</v>
      </c>
      <c r="B449" s="9" t="s">
        <v>778</v>
      </c>
      <c r="C449" s="9">
        <v>8</v>
      </c>
      <c r="D449" s="9">
        <v>16</v>
      </c>
      <c r="E449" s="9" t="str">
        <f t="shared" si="140"/>
        <v>BZ-8716</v>
      </c>
      <c r="F449" s="9" t="s">
        <v>1309</v>
      </c>
      <c r="G449" s="9" t="s">
        <v>655</v>
      </c>
      <c r="H449" s="9" t="s">
        <v>652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41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141"/>
        <v>Invocation</v>
      </c>
      <c r="T449" s="9" t="str">
        <f t="shared" si="142"/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14</v>
      </c>
      <c r="V449" s="9" t="str">
        <f>INDEX('Wand Mapping'!K:K, U449)</f>
        <v>wand_ai_120</v>
      </c>
      <c r="W449" s="9" t="str">
        <f t="shared" si="143"/>
        <v>wand_ai_120_EV</v>
      </c>
      <c r="Z449" s="9" t="str">
        <f t="shared" si="144"/>
        <v>wand_ai_120_EV</v>
      </c>
    </row>
    <row r="450" spans="1:26">
      <c r="A450" s="9" t="s">
        <v>195</v>
      </c>
      <c r="B450" s="9" t="s">
        <v>780</v>
      </c>
      <c r="C450" s="9">
        <v>8</v>
      </c>
      <c r="D450" s="9">
        <v>16</v>
      </c>
      <c r="E450" s="9" t="str">
        <f t="shared" si="140"/>
        <v>BZ-8916</v>
      </c>
      <c r="F450" s="9" t="s">
        <v>1311</v>
      </c>
      <c r="G450" s="9" t="s">
        <v>655</v>
      </c>
      <c r="H450" s="9" t="s">
        <v>652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ca="1" si="141"/>
        <v>Necromancy</v>
      </c>
      <c r="T450" s="9" t="str">
        <f t="shared" ca="1" si="142"/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34</v>
      </c>
      <c r="V450" s="9" t="str">
        <f ca="1">INDEX('Wand Mapping'!K:K, U450)</f>
        <v>wand_ai_320</v>
      </c>
      <c r="W450" s="9" t="str">
        <f t="shared" ca="1" si="143"/>
        <v>wand_ai_320_NE</v>
      </c>
      <c r="Z450" s="9" t="str">
        <f t="shared" ca="1" si="144"/>
        <v>wand_ai_320_NE</v>
      </c>
    </row>
    <row r="451" spans="1:26">
      <c r="A451" s="9" t="s">
        <v>34</v>
      </c>
      <c r="B451" s="9" t="s">
        <v>1318</v>
      </c>
      <c r="C451" s="9">
        <v>8</v>
      </c>
      <c r="D451" s="9">
        <v>16</v>
      </c>
      <c r="E451" s="9" t="str">
        <f t="shared" si="140"/>
        <v>BZ-8A16</v>
      </c>
      <c r="F451" s="9" t="s">
        <v>1312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46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141"/>
        <v>Conjuration</v>
      </c>
      <c r="T451" s="9" t="str">
        <f t="shared" si="142"/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</v>
      </c>
      <c r="V451" s="9" t="str">
        <f>INDEX('Wand Mapping'!K:K, U451)</f>
        <v>wand_ai_050</v>
      </c>
      <c r="W451" s="9" t="str">
        <f t="shared" si="143"/>
        <v>wand_ai_050_CO</v>
      </c>
      <c r="Z451" s="9" t="str">
        <f t="shared" si="144"/>
        <v>wand_ai_050_CO</v>
      </c>
    </row>
    <row r="452" spans="1:26">
      <c r="A452" s="9" t="s">
        <v>487</v>
      </c>
      <c r="B452" s="9" t="s">
        <v>1319</v>
      </c>
      <c r="C452" s="9">
        <v>8</v>
      </c>
      <c r="D452" s="9">
        <v>16</v>
      </c>
      <c r="E452" s="9" t="str">
        <f t="shared" si="140"/>
        <v>BZ-8B16</v>
      </c>
      <c r="F452" s="9" t="s">
        <v>1313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57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141"/>
        <v>Conjuration</v>
      </c>
      <c r="T452" s="9" t="str">
        <f t="shared" si="142"/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 t="shared" si="143"/>
        <v>wand_ai_770_CO</v>
      </c>
      <c r="Z452" s="9" t="str">
        <f t="shared" si="144"/>
        <v>wand_ai_770_CO</v>
      </c>
    </row>
    <row r="453" spans="1:26">
      <c r="A453" s="9" t="s">
        <v>230</v>
      </c>
      <c r="B453" s="9" t="s">
        <v>1322</v>
      </c>
      <c r="C453" s="9">
        <v>8</v>
      </c>
      <c r="D453" s="9">
        <v>16</v>
      </c>
      <c r="E453" s="9" t="str">
        <f t="shared" si="140"/>
        <v>BZ-8E16</v>
      </c>
      <c r="F453" s="9" t="s">
        <v>1316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7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141"/>
        <v>Invocation</v>
      </c>
      <c r="T453" s="9" t="str">
        <f t="shared" si="142"/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 t="shared" si="143"/>
        <v>wand_ai_380_EV</v>
      </c>
      <c r="Z453" s="9" t="str">
        <f t="shared" si="144"/>
        <v>wand_ai_380_EV</v>
      </c>
    </row>
    <row r="454" spans="1:26">
      <c r="A454" s="9" t="s">
        <v>601</v>
      </c>
      <c r="B454" s="9" t="s">
        <v>781</v>
      </c>
      <c r="C454" s="9">
        <v>9</v>
      </c>
      <c r="D454" s="9">
        <v>18</v>
      </c>
      <c r="E454" s="9" t="str">
        <f t="shared" si="140"/>
        <v>BZ-9018</v>
      </c>
      <c r="F454" s="9" t="s">
        <v>1323</v>
      </c>
      <c r="G454" s="9" t="s">
        <v>655</v>
      </c>
      <c r="H454" s="9" t="s">
        <v>652</v>
      </c>
      <c r="J454" s="9">
        <f>MATCH($A454, 'Spells By School'!A:A, 0)</f>
        <v>72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141"/>
        <v>Abjuration</v>
      </c>
      <c r="T454" s="9" t="str">
        <f t="shared" si="142"/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96</v>
      </c>
      <c r="V454" s="9" t="str">
        <f>INDEX('Wand Mapping'!K:K, U454)</f>
        <v>wand_ai_940</v>
      </c>
      <c r="W454" s="9" t="str">
        <f t="shared" si="143"/>
        <v>wand_ai_940_AB</v>
      </c>
      <c r="Z454" s="9" t="str">
        <f t="shared" si="144"/>
        <v>wand_ai_940_AB</v>
      </c>
    </row>
    <row r="455" spans="1:26">
      <c r="A455" s="9" t="s">
        <v>38</v>
      </c>
      <c r="B455" s="9" t="s">
        <v>782</v>
      </c>
      <c r="C455" s="9">
        <v>9</v>
      </c>
      <c r="D455" s="9">
        <v>18</v>
      </c>
      <c r="E455" s="9" t="str">
        <f t="shared" si="140"/>
        <v>BZ-9118</v>
      </c>
      <c r="F455" s="9" t="s">
        <v>1324</v>
      </c>
      <c r="G455" s="9" t="s">
        <v>655</v>
      </c>
      <c r="H455" s="9" t="s">
        <v>652</v>
      </c>
      <c r="J455" s="9">
        <f>MATCH($A455, 'Spells By School'!A:A, 0)</f>
        <v>74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141"/>
        <v>Abjuration</v>
      </c>
      <c r="T455" s="9" t="str">
        <f t="shared" si="142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</v>
      </c>
      <c r="V455" s="9" t="str">
        <f>INDEX('Wand Mapping'!K:K, U455)</f>
        <v>wand_ai_060</v>
      </c>
      <c r="W455" s="9" t="str">
        <f t="shared" si="143"/>
        <v>wand_ai_060_AB</v>
      </c>
      <c r="Z455" s="9" t="str">
        <f t="shared" si="144"/>
        <v>wand_ai_060_AB</v>
      </c>
    </row>
    <row r="456" spans="1:26">
      <c r="A456" s="9" t="s">
        <v>265</v>
      </c>
      <c r="B456" s="9" t="s">
        <v>784</v>
      </c>
      <c r="C456" s="9">
        <v>9</v>
      </c>
      <c r="D456" s="9">
        <v>18</v>
      </c>
      <c r="E456" s="9" t="str">
        <f t="shared" si="140"/>
        <v>BZ-9318</v>
      </c>
      <c r="F456" s="9" t="s">
        <v>1326</v>
      </c>
      <c r="G456" s="9" t="s">
        <v>655</v>
      </c>
      <c r="H456" s="9" t="s">
        <v>652</v>
      </c>
      <c r="J456" s="9">
        <f>MATCH($A456, 'Spells By School'!A:A, 0)</f>
        <v>3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141"/>
        <v>Abjuration</v>
      </c>
      <c r="T456" s="9" t="str">
        <f t="shared" si="142"/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45</v>
      </c>
      <c r="V456" s="9" t="str">
        <f>INDEX('Wand Mapping'!K:K, U456)</f>
        <v>wand_ai_430</v>
      </c>
      <c r="W456" s="9" t="str">
        <f t="shared" si="143"/>
        <v>wand_ai_430_AB</v>
      </c>
      <c r="Z456" s="9" t="str">
        <f t="shared" si="144"/>
        <v>wand_ai_430_AB</v>
      </c>
    </row>
    <row r="457" spans="1:26">
      <c r="A457" s="9" t="s">
        <v>90</v>
      </c>
      <c r="B457" s="9" t="s">
        <v>785</v>
      </c>
      <c r="C457" s="9">
        <v>9</v>
      </c>
      <c r="D457" s="9">
        <v>18</v>
      </c>
      <c r="E457" s="9" t="str">
        <f t="shared" si="140"/>
        <v>BZ-9418</v>
      </c>
      <c r="F457" s="9" t="s">
        <v>1327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12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141"/>
        <v>Invocation</v>
      </c>
      <c r="T457" s="9" t="str">
        <f t="shared" si="142"/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16</v>
      </c>
      <c r="V457" s="9" t="str">
        <f>INDEX('Wand Mapping'!K:K, U457)</f>
        <v>wand_ai_140</v>
      </c>
      <c r="W457" s="9" t="str">
        <f t="shared" si="143"/>
        <v>wand_ai_140_EV</v>
      </c>
      <c r="Z457" s="9" t="str">
        <f t="shared" si="144"/>
        <v>wand_ai_140_EV</v>
      </c>
    </row>
    <row r="458" spans="1:26">
      <c r="A458" s="9" t="s">
        <v>466</v>
      </c>
      <c r="B458" s="9" t="s">
        <v>786</v>
      </c>
      <c r="C458" s="9">
        <v>9</v>
      </c>
      <c r="D458" s="9">
        <v>18</v>
      </c>
      <c r="E458" s="9" t="str">
        <f t="shared" si="140"/>
        <v>BZ-9518</v>
      </c>
      <c r="F458" s="9" t="s">
        <v>1328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87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141"/>
        <v>Transmutation</v>
      </c>
      <c r="T458" s="9" t="str">
        <f t="shared" si="142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76</v>
      </c>
      <c r="V458" s="9" t="str">
        <f>INDEX('Wand Mapping'!K:K, U458)</f>
        <v>wand_ai_740</v>
      </c>
      <c r="W458" s="9" t="str">
        <f t="shared" si="143"/>
        <v>wand_ai_740_TR</v>
      </c>
      <c r="Z458" s="9" t="str">
        <f t="shared" si="144"/>
        <v>wand_ai_740_TR</v>
      </c>
    </row>
    <row r="459" spans="1:26">
      <c r="A459" s="9" t="s">
        <v>186</v>
      </c>
      <c r="B459" s="9" t="s">
        <v>787</v>
      </c>
      <c r="C459" s="9">
        <v>9</v>
      </c>
      <c r="D459" s="9">
        <v>18</v>
      </c>
      <c r="E459" s="9" t="str">
        <f t="shared" ref="E459:E522" si="145">_xlfn.CONCAT(B459, RIGHT(_xlfn.CONCAT("0", D459), 2))</f>
        <v>BZ-9618</v>
      </c>
      <c r="F459" s="9" t="s">
        <v>1329</v>
      </c>
      <c r="G459" s="9" t="s">
        <v>655</v>
      </c>
      <c r="H459" s="9" t="s">
        <v>652</v>
      </c>
      <c r="J459" s="9">
        <f>MATCH($A459, 'Spells By School'!A:A, 0)</f>
        <v>26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141"/>
        <v>Abjuration</v>
      </c>
      <c r="T459" s="9" t="str">
        <f t="shared" si="142"/>
        <v>AB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>INDEX('Wand Mapping'!K:K, U459)</f>
        <v>wand_ai_310</v>
      </c>
      <c r="W459" s="9" t="str">
        <f t="shared" si="143"/>
        <v>wand_ai_310_AB</v>
      </c>
      <c r="Z459" s="9" t="str">
        <f t="shared" si="144"/>
        <v>wand_ai_310_AB</v>
      </c>
    </row>
    <row r="460" spans="1:26">
      <c r="A460" s="9" t="s">
        <v>450</v>
      </c>
      <c r="B460" s="9" t="s">
        <v>788</v>
      </c>
      <c r="C460" s="9">
        <v>9</v>
      </c>
      <c r="D460" s="9">
        <v>18</v>
      </c>
      <c r="E460" s="9" t="str">
        <f t="shared" si="145"/>
        <v>BZ-9718</v>
      </c>
      <c r="F460" s="9" t="s">
        <v>1330</v>
      </c>
      <c r="G460" s="9" t="s">
        <v>655</v>
      </c>
      <c r="H460" s="9" t="s">
        <v>652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51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141"/>
        <v>Invocation</v>
      </c>
      <c r="T460" s="9" t="str">
        <f t="shared" si="142"/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73</v>
      </c>
      <c r="V460" s="9" t="str">
        <f>INDEX('Wand Mapping'!K:K, U460)</f>
        <v>wand_ai_710</v>
      </c>
      <c r="W460" s="9" t="str">
        <f t="shared" si="143"/>
        <v>wand_ai_710_EV</v>
      </c>
      <c r="Z460" s="9" t="str">
        <f t="shared" si="144"/>
        <v>wand_ai_710_EV</v>
      </c>
    </row>
    <row r="461" spans="1:26">
      <c r="A461" s="9" t="s">
        <v>74</v>
      </c>
      <c r="B461" s="9" t="s">
        <v>789</v>
      </c>
      <c r="C461" s="9">
        <v>9</v>
      </c>
      <c r="D461" s="9">
        <v>18</v>
      </c>
      <c r="E461" s="9" t="str">
        <f t="shared" si="145"/>
        <v>BZ-9818</v>
      </c>
      <c r="F461" s="9" t="s">
        <v>1331</v>
      </c>
      <c r="G461" s="9" t="s">
        <v>655</v>
      </c>
      <c r="H461" s="9" t="s">
        <v>652</v>
      </c>
      <c r="J461" s="9" t="e">
        <f>MATCH($A461, 'Spells By School'!A:A, 0)</f>
        <v>#N/A</v>
      </c>
      <c r="K461" s="9">
        <f>MATCH($A461, 'Spells By School'!B:B, 0)</f>
        <v>60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141"/>
        <v>Conjuration</v>
      </c>
      <c r="T461" s="9" t="str">
        <f t="shared" si="142"/>
        <v>CO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14</v>
      </c>
      <c r="V461" s="9" t="str">
        <f>INDEX('Wand Mapping'!K:K, U461)</f>
        <v>wand_ai_120</v>
      </c>
      <c r="W461" s="9" t="str">
        <f t="shared" si="143"/>
        <v>wand_ai_120_CO</v>
      </c>
      <c r="Z461" s="9" t="str">
        <f t="shared" si="144"/>
        <v>wand_ai_120_CO</v>
      </c>
    </row>
    <row r="462" spans="1:26">
      <c r="A462" s="9" t="s">
        <v>177</v>
      </c>
      <c r="B462" s="9" t="s">
        <v>790</v>
      </c>
      <c r="C462" s="9">
        <v>9</v>
      </c>
      <c r="D462" s="9">
        <v>18</v>
      </c>
      <c r="E462" s="9" t="str">
        <f t="shared" si="145"/>
        <v>BZ-9918</v>
      </c>
      <c r="F462" s="9" t="s">
        <v>1332</v>
      </c>
      <c r="G462" s="9" t="s">
        <v>655</v>
      </c>
      <c r="H462" s="9" t="s">
        <v>652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77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ca="1" si="141"/>
        <v>Necromancy</v>
      </c>
      <c r="T462" s="9" t="str">
        <f t="shared" ca="1" si="142"/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31</v>
      </c>
      <c r="V462" s="9" t="str">
        <f ca="1">INDEX('Wand Mapping'!K:K, U462)</f>
        <v>wand_ai_290</v>
      </c>
      <c r="W462" s="9" t="str">
        <f t="shared" ca="1" si="143"/>
        <v>wand_ai_290_NE</v>
      </c>
      <c r="Z462" s="9" t="str">
        <f t="shared" ca="1" si="144"/>
        <v>wand_ai_290_NE</v>
      </c>
    </row>
    <row r="463" spans="1:26">
      <c r="A463" s="27" t="s">
        <v>599</v>
      </c>
      <c r="B463" s="9" t="s">
        <v>1339</v>
      </c>
      <c r="C463" s="9">
        <v>9</v>
      </c>
      <c r="D463" s="9">
        <v>18</v>
      </c>
      <c r="E463" s="9" t="str">
        <f t="shared" si="145"/>
        <v>BZ-9A18</v>
      </c>
      <c r="F463" s="9" t="s">
        <v>1333</v>
      </c>
      <c r="G463" s="9" t="s">
        <v>655</v>
      </c>
      <c r="H463" s="9" t="s">
        <v>652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>
        <f ca="1">MATCH($A463, 'Spells By School'!G:G, 0)</f>
        <v>27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ca="1" si="141"/>
        <v>Necromancy</v>
      </c>
      <c r="T463" s="9" t="str">
        <f t="shared" ca="1" si="142"/>
        <v>NE</v>
      </c>
      <c r="U463" s="9">
        <f ca="1"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 ca="1">INDEX('Wand Mapping'!K:K, U463)</f>
        <v>wand_ai_930</v>
      </c>
      <c r="W463" s="9" t="str">
        <f t="shared" ca="1" si="143"/>
        <v>wand_ai_930_NE</v>
      </c>
      <c r="Y463" s="9" t="s">
        <v>1987</v>
      </c>
      <c r="Z463" s="9" t="str">
        <f t="shared" ca="1" si="144"/>
        <v>wand_ai_930_NE</v>
      </c>
    </row>
    <row r="464" spans="1:26">
      <c r="A464" s="9" t="s">
        <v>12</v>
      </c>
      <c r="B464" s="9" t="s">
        <v>1340</v>
      </c>
      <c r="C464" s="9">
        <v>9</v>
      </c>
      <c r="D464" s="9">
        <v>18</v>
      </c>
      <c r="E464" s="9" t="str">
        <f t="shared" si="145"/>
        <v>BZ-9B18</v>
      </c>
      <c r="F464" s="9" t="s">
        <v>1334</v>
      </c>
      <c r="G464" s="9" t="s">
        <v>655</v>
      </c>
      <c r="H464" s="9" t="s">
        <v>652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9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141"/>
        <v>Invocation</v>
      </c>
      <c r="T464" s="9" t="str">
        <f t="shared" si="142"/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</v>
      </c>
      <c r="V464" s="9" t="str">
        <f>INDEX('Wand Mapping'!K:K, U464)</f>
        <v>wand_ai_000</v>
      </c>
      <c r="W464" s="9" t="str">
        <f t="shared" si="143"/>
        <v>wand_ai_000_EV</v>
      </c>
      <c r="Z464" s="9" t="str">
        <f t="shared" si="144"/>
        <v>wand_ai_000_EV</v>
      </c>
    </row>
    <row r="465" spans="1:26">
      <c r="A465" s="9" t="s">
        <v>290</v>
      </c>
      <c r="B465" s="9" t="s">
        <v>1341</v>
      </c>
      <c r="C465" s="9">
        <v>9</v>
      </c>
      <c r="D465" s="9">
        <v>18</v>
      </c>
      <c r="E465" s="9" t="str">
        <f t="shared" si="145"/>
        <v>BZ-9C18</v>
      </c>
      <c r="F465" s="9" t="s">
        <v>1335</v>
      </c>
      <c r="G465" s="9" t="s">
        <v>655</v>
      </c>
      <c r="H465" s="9" t="s">
        <v>652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61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141"/>
        <v>Transmutation</v>
      </c>
      <c r="T465" s="9" t="str">
        <f t="shared" si="142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 t="shared" si="143"/>
        <v>wand_ai_460_TR</v>
      </c>
      <c r="Z465" s="9" t="str">
        <f t="shared" si="144"/>
        <v>wand_ai_460_TR</v>
      </c>
    </row>
    <row r="466" spans="1:26">
      <c r="A466" s="9" t="s">
        <v>179</v>
      </c>
      <c r="B466" s="9" t="s">
        <v>1342</v>
      </c>
      <c r="C466" s="9">
        <v>9</v>
      </c>
      <c r="D466" s="9">
        <v>18</v>
      </c>
      <c r="E466" s="9" t="str">
        <f t="shared" si="145"/>
        <v>BZ-9D18</v>
      </c>
      <c r="F466" s="9" t="s">
        <v>1336</v>
      </c>
      <c r="G466" s="9" t="s">
        <v>655</v>
      </c>
      <c r="H466" s="9" t="s">
        <v>652</v>
      </c>
      <c r="J466" s="9">
        <f>MATCH($A466, 'Spells By School'!A:A, 0)</f>
        <v>19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141"/>
        <v>Abjuration</v>
      </c>
      <c r="T466" s="9" t="str">
        <f t="shared" si="142"/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32</v>
      </c>
      <c r="V466" s="9" t="str">
        <f>INDEX('Wand Mapping'!K:K, U466)</f>
        <v>wand_ai_300</v>
      </c>
      <c r="W466" s="9" t="str">
        <f t="shared" si="143"/>
        <v>wand_ai_300_AB</v>
      </c>
      <c r="Z466" s="9" t="str">
        <f t="shared" si="144"/>
        <v>wand_ai_300_AB</v>
      </c>
    </row>
    <row r="467" spans="1:26">
      <c r="A467" s="9" t="s">
        <v>577</v>
      </c>
      <c r="B467" s="9" t="s">
        <v>1343</v>
      </c>
      <c r="C467" s="9">
        <v>9</v>
      </c>
      <c r="D467" s="9">
        <v>18</v>
      </c>
      <c r="E467" s="9" t="str">
        <f t="shared" si="145"/>
        <v>BZ-9E18</v>
      </c>
      <c r="F467" s="9" t="s">
        <v>1337</v>
      </c>
      <c r="G467" s="9" t="s">
        <v>655</v>
      </c>
      <c r="H467" s="9" t="s">
        <v>652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8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141"/>
        <v>Invocation</v>
      </c>
      <c r="T467" s="9" t="str">
        <f t="shared" si="142"/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92</v>
      </c>
      <c r="V467" s="9" t="str">
        <f>INDEX('Wand Mapping'!K:K, U467)</f>
        <v>wand_ai_900</v>
      </c>
      <c r="W467" s="9" t="str">
        <f t="shared" si="143"/>
        <v>wand_ai_900_EV</v>
      </c>
      <c r="Z467" s="9" t="str">
        <f t="shared" si="144"/>
        <v>wand_ai_900_EV</v>
      </c>
    </row>
    <row r="468" spans="1:26">
      <c r="A468" s="9" t="s">
        <v>145</v>
      </c>
      <c r="B468" s="9" t="s">
        <v>1344</v>
      </c>
      <c r="C468" s="9">
        <v>9</v>
      </c>
      <c r="D468" s="9">
        <v>18</v>
      </c>
      <c r="E468" s="9" t="str">
        <f t="shared" si="145"/>
        <v>BZ-9F18</v>
      </c>
      <c r="F468" s="9" t="s">
        <v>1338</v>
      </c>
      <c r="G468" s="9" t="s">
        <v>655</v>
      </c>
      <c r="H468" s="9" t="s">
        <v>652</v>
      </c>
      <c r="J468" s="9" t="e">
        <f>MATCH($A468, 'Spells By School'!A:A, 0)</f>
        <v>#N/A</v>
      </c>
      <c r="K468" s="9">
        <f>MATCH($A468, 'Spells By School'!B:B, 0)</f>
        <v>95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141"/>
        <v>Conjuration</v>
      </c>
      <c r="T468" s="9" t="str">
        <f t="shared" si="142"/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26</v>
      </c>
      <c r="V468" s="9" t="str">
        <f>INDEX('Wand Mapping'!K:K, U468)</f>
        <v>wand_ai_240</v>
      </c>
      <c r="W468" s="9" t="str">
        <f t="shared" si="143"/>
        <v>wand_ai_240_CO</v>
      </c>
      <c r="Z468" s="9" t="str">
        <f t="shared" si="144"/>
        <v>wand_ai_240_CO</v>
      </c>
    </row>
    <row r="469" spans="1:26">
      <c r="A469" s="26" t="s">
        <v>169</v>
      </c>
      <c r="B469" s="9" t="s">
        <v>791</v>
      </c>
      <c r="C469" s="9">
        <v>10</v>
      </c>
      <c r="D469" s="9">
        <v>18</v>
      </c>
      <c r="E469" s="9" t="str">
        <f t="shared" si="145"/>
        <v>BZ-A018</v>
      </c>
      <c r="F469" s="9" t="s">
        <v>1362</v>
      </c>
      <c r="G469" s="9" t="s">
        <v>655</v>
      </c>
      <c r="H469" s="9" t="s">
        <v>652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>
        <f>MATCH($A469, 'Spells By School'!E:E, 0)</f>
        <v>23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141"/>
        <v>Invocation</v>
      </c>
      <c r="T469" s="9" t="str">
        <f t="shared" si="142"/>
        <v>EV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30</v>
      </c>
      <c r="V469" s="9" t="str">
        <f>INDEX('Wand Mapping'!K:K, U469)</f>
        <v>wand_ai_280</v>
      </c>
      <c r="W469" s="9" t="str">
        <f t="shared" si="143"/>
        <v>wand_ai_280_EV</v>
      </c>
      <c r="Z469" s="9" t="str">
        <f t="shared" si="144"/>
        <v>wand_ai_280_EV</v>
      </c>
    </row>
    <row r="470" spans="1:26">
      <c r="A470" s="9" t="s">
        <v>434</v>
      </c>
      <c r="B470" s="9" t="s">
        <v>1345</v>
      </c>
      <c r="C470" s="9">
        <v>10</v>
      </c>
      <c r="D470" s="9">
        <v>18</v>
      </c>
      <c r="E470" s="9" t="str">
        <f t="shared" si="145"/>
        <v>BZ-A118</v>
      </c>
      <c r="F470" s="9" t="s">
        <v>1365</v>
      </c>
      <c r="G470" s="9" t="s">
        <v>655</v>
      </c>
      <c r="H470" s="9" t="s">
        <v>652</v>
      </c>
      <c r="J470" s="9">
        <f>MATCH($A470, 'Spells By School'!A:A, 0)</f>
        <v>27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141"/>
        <v>Abjuration</v>
      </c>
      <c r="T470" s="9" t="str">
        <f t="shared" si="142"/>
        <v>AB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71</v>
      </c>
      <c r="V470" s="9" t="str">
        <f>INDEX('Wand Mapping'!K:K, U470)</f>
        <v>wand_ai_690</v>
      </c>
      <c r="W470" s="9" t="str">
        <f t="shared" si="143"/>
        <v>wand_ai_690_AB</v>
      </c>
      <c r="Z470" s="9" t="str">
        <f t="shared" si="144"/>
        <v>wand_ai_690_AB</v>
      </c>
    </row>
    <row r="471" spans="1:26">
      <c r="A471" s="9" t="s">
        <v>489</v>
      </c>
      <c r="B471" s="9" t="s">
        <v>1346</v>
      </c>
      <c r="C471" s="9">
        <v>10</v>
      </c>
      <c r="D471" s="9">
        <v>18</v>
      </c>
      <c r="E471" s="9" t="str">
        <f t="shared" si="145"/>
        <v>BZ-A218</v>
      </c>
      <c r="F471" s="9" t="s">
        <v>1363</v>
      </c>
      <c r="G471" s="9" t="s">
        <v>655</v>
      </c>
      <c r="H471" s="9" t="s">
        <v>652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21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141"/>
        <v>Invocation</v>
      </c>
      <c r="T471" s="9" t="str">
        <f t="shared" si="142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79</v>
      </c>
      <c r="V471" s="9" t="str">
        <f>INDEX('Wand Mapping'!K:K, U471)</f>
        <v>wand_ai_770</v>
      </c>
      <c r="W471" s="9" t="str">
        <f t="shared" si="143"/>
        <v>wand_ai_770_EV</v>
      </c>
      <c r="Z471" s="9" t="str">
        <f t="shared" si="144"/>
        <v>wand_ai_770_EV</v>
      </c>
    </row>
    <row r="472" spans="1:26">
      <c r="A472" s="9" t="s">
        <v>501</v>
      </c>
      <c r="B472" s="9" t="s">
        <v>1347</v>
      </c>
      <c r="C472" s="9">
        <v>10</v>
      </c>
      <c r="D472" s="9">
        <v>18</v>
      </c>
      <c r="E472" s="9" t="str">
        <f t="shared" si="145"/>
        <v>BZ-A318</v>
      </c>
      <c r="F472" s="9" t="s">
        <v>1366</v>
      </c>
      <c r="G472" s="9" t="s">
        <v>655</v>
      </c>
      <c r="H472" s="9" t="s">
        <v>652</v>
      </c>
      <c r="J472" s="9" t="e">
        <f>MATCH($A472, 'Spells By School'!A:A, 0)</f>
        <v>#N/A</v>
      </c>
      <c r="K472" s="9">
        <f>MATCH($A472, 'Spells By School'!B:B, 0)</f>
        <v>86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141"/>
        <v>Conjuration</v>
      </c>
      <c r="T472" s="9" t="str">
        <f t="shared" si="142"/>
        <v>CO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81</v>
      </c>
      <c r="V472" s="9" t="str">
        <f>INDEX('Wand Mapping'!K:K, U472)</f>
        <v>wand_ai_790</v>
      </c>
      <c r="W472" s="9" t="str">
        <f t="shared" si="143"/>
        <v>wand_ai_790_CO</v>
      </c>
      <c r="Z472" s="9" t="str">
        <f t="shared" si="144"/>
        <v>wand_ai_790_CO</v>
      </c>
    </row>
    <row r="473" spans="1:26">
      <c r="A473" s="9" t="s">
        <v>558</v>
      </c>
      <c r="B473" s="9" t="s">
        <v>1348</v>
      </c>
      <c r="C473" s="9">
        <v>10</v>
      </c>
      <c r="D473" s="9">
        <v>18</v>
      </c>
      <c r="E473" s="9" t="str">
        <f t="shared" si="145"/>
        <v>BZ-A418</v>
      </c>
      <c r="F473" s="9" t="s">
        <v>1367</v>
      </c>
      <c r="G473" s="9" t="s">
        <v>655</v>
      </c>
      <c r="H473" s="9" t="s">
        <v>652</v>
      </c>
      <c r="J473" s="9" t="e">
        <f>MATCH($A473, 'Spells By School'!A:A, 0)</f>
        <v>#N/A</v>
      </c>
      <c r="K473" s="9">
        <f>MATCH($A473, 'Spells By School'!B:B, 0)</f>
        <v>75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141"/>
        <v>Conjuration</v>
      </c>
      <c r="T473" s="9" t="str">
        <f t="shared" si="142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89</v>
      </c>
      <c r="V473" s="9" t="str">
        <f>INDEX('Wand Mapping'!K:K, U473)</f>
        <v>wand_ai_870</v>
      </c>
      <c r="W473" s="9" t="str">
        <f t="shared" si="143"/>
        <v>wand_ai_870_CO</v>
      </c>
      <c r="Z473" s="9" t="str">
        <f t="shared" si="144"/>
        <v>wand_ai_870_CO</v>
      </c>
    </row>
    <row r="474" spans="1:26">
      <c r="A474" s="9" t="s">
        <v>523</v>
      </c>
      <c r="B474" s="9" t="s">
        <v>1349</v>
      </c>
      <c r="C474" s="9">
        <v>10</v>
      </c>
      <c r="D474" s="9">
        <v>18</v>
      </c>
      <c r="E474" s="9" t="str">
        <f t="shared" si="145"/>
        <v>BZ-A518</v>
      </c>
      <c r="F474" s="9" t="s">
        <v>1364</v>
      </c>
      <c r="G474" s="9" t="s">
        <v>655</v>
      </c>
      <c r="H474" s="9" t="s">
        <v>652</v>
      </c>
      <c r="J474" s="9" t="e">
        <f>MATCH($A474, 'Spells By School'!A:A, 0)</f>
        <v>#N/A</v>
      </c>
      <c r="K474" s="9">
        <f>MATCH($A474, 'Spells By School'!B:B, 0)</f>
        <v>15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141"/>
        <v>Conjuration</v>
      </c>
      <c r="T474" s="9" t="str">
        <f t="shared" si="142"/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84</v>
      </c>
      <c r="V474" s="9" t="str">
        <f>INDEX('Wand Mapping'!K:K, U474)</f>
        <v>wand_ai_820</v>
      </c>
      <c r="W474" s="9" t="str">
        <f t="shared" si="143"/>
        <v>wand_ai_820_CO</v>
      </c>
      <c r="Z474" s="9" t="str">
        <f t="shared" si="144"/>
        <v>wand_ai_820_CO</v>
      </c>
    </row>
    <row r="475" spans="1:26">
      <c r="A475" s="9" t="s">
        <v>222</v>
      </c>
      <c r="B475" s="9" t="s">
        <v>1351</v>
      </c>
      <c r="C475" s="13" t="s">
        <v>1371</v>
      </c>
      <c r="D475" s="9">
        <v>18</v>
      </c>
      <c r="E475" s="9" t="str">
        <f t="shared" si="145"/>
        <v>BZ-A718</v>
      </c>
      <c r="F475" s="9" t="s">
        <v>1398</v>
      </c>
      <c r="G475" s="9" t="s">
        <v>655</v>
      </c>
      <c r="H475" s="9" t="s">
        <v>652</v>
      </c>
      <c r="J475" s="9" t="e">
        <f>MATCH($A475, 'Spells By School'!A:A, 0)</f>
        <v>#N/A</v>
      </c>
      <c r="K475" s="9">
        <f>MATCH($A475, 'Spells By School'!B:B, 0)</f>
        <v>73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141"/>
        <v>Conjuration</v>
      </c>
      <c r="T475" s="9" t="str">
        <f t="shared" si="142"/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39</v>
      </c>
      <c r="V475" s="9" t="str">
        <f>INDEX('Wand Mapping'!K:K, U475)</f>
        <v>wand_ai_370</v>
      </c>
      <c r="W475" s="9" t="str">
        <f t="shared" si="143"/>
        <v>wand_ai_370_CO</v>
      </c>
      <c r="Z475" s="9" t="str">
        <f t="shared" si="144"/>
        <v>wand_ai_370_CO</v>
      </c>
    </row>
    <row r="476" spans="1:26">
      <c r="A476" s="9" t="s">
        <v>29</v>
      </c>
      <c r="B476" s="9" t="s">
        <v>1352</v>
      </c>
      <c r="C476" s="13" t="s">
        <v>1371</v>
      </c>
      <c r="D476" s="9">
        <v>18</v>
      </c>
      <c r="E476" s="9" t="str">
        <f t="shared" si="145"/>
        <v>BZ-A818</v>
      </c>
      <c r="F476" s="9" t="s">
        <v>1399</v>
      </c>
      <c r="G476" s="9" t="s">
        <v>655</v>
      </c>
      <c r="H476" s="9" t="s">
        <v>652</v>
      </c>
      <c r="J476" s="9" t="e">
        <f>MATCH($A476, 'Spells By School'!A:A, 0)</f>
        <v>#N/A</v>
      </c>
      <c r="K476" s="9">
        <f>MATCH($A476, 'Spells By School'!B:B, 0)</f>
        <v>26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141"/>
        <v>Conjuration</v>
      </c>
      <c r="T476" s="9" t="str">
        <f t="shared" si="142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</v>
      </c>
      <c r="V476" s="9" t="str">
        <f>INDEX('Wand Mapping'!K:K, U476)</f>
        <v>wand_ai_040</v>
      </c>
      <c r="W476" s="9" t="str">
        <f t="shared" si="143"/>
        <v>wand_ai_040_CO</v>
      </c>
      <c r="Z476" s="9" t="str">
        <f t="shared" si="144"/>
        <v>wand_ai_040_CO</v>
      </c>
    </row>
    <row r="477" spans="1:26">
      <c r="A477" s="9" t="s">
        <v>365</v>
      </c>
      <c r="B477" s="9" t="s">
        <v>1353</v>
      </c>
      <c r="C477" s="13" t="s">
        <v>1371</v>
      </c>
      <c r="D477" s="9">
        <v>18</v>
      </c>
      <c r="E477" s="9" t="str">
        <f t="shared" si="145"/>
        <v>BZ-A918</v>
      </c>
      <c r="F477" s="9" t="s">
        <v>1400</v>
      </c>
      <c r="G477" s="9" t="s">
        <v>655</v>
      </c>
      <c r="H477" s="9" t="s">
        <v>652</v>
      </c>
      <c r="J477" s="9" t="e">
        <f>MATCH($A477, 'Spells By School'!A:A, 0)</f>
        <v>#N/A</v>
      </c>
      <c r="K477" s="9">
        <f>MATCH($A477, 'Spells By School'!B:B, 0)</f>
        <v>39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141"/>
        <v>Conjuration</v>
      </c>
      <c r="T477" s="9" t="str">
        <f t="shared" si="142"/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60</v>
      </c>
      <c r="V477" s="9" t="str">
        <f>INDEX('Wand Mapping'!K:K, U477)</f>
        <v>wand_ai_580</v>
      </c>
      <c r="W477" s="9" t="str">
        <f t="shared" si="143"/>
        <v>wand_ai_580_CO</v>
      </c>
      <c r="Z477" s="9" t="str">
        <f t="shared" si="144"/>
        <v>wand_ai_580_CO</v>
      </c>
    </row>
    <row r="478" spans="1:26">
      <c r="A478" s="9" t="s">
        <v>503</v>
      </c>
      <c r="B478" s="9" t="s">
        <v>1354</v>
      </c>
      <c r="C478" s="13" t="s">
        <v>1371</v>
      </c>
      <c r="D478" s="9">
        <v>18</v>
      </c>
      <c r="E478" s="9" t="str">
        <f t="shared" si="145"/>
        <v>BZ-AA18</v>
      </c>
      <c r="F478" s="9" t="s">
        <v>1369</v>
      </c>
      <c r="G478" s="9" t="s">
        <v>655</v>
      </c>
      <c r="H478" s="9" t="s">
        <v>652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33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141"/>
        <v>Invocation</v>
      </c>
      <c r="T478" s="9" t="str">
        <f t="shared" si="142"/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81</v>
      </c>
      <c r="V478" s="9" t="str">
        <f>INDEX('Wand Mapping'!K:K, U478)</f>
        <v>wand_ai_790</v>
      </c>
      <c r="W478" s="9" t="str">
        <f t="shared" si="143"/>
        <v>wand_ai_790_EV</v>
      </c>
      <c r="Z478" s="9" t="str">
        <f t="shared" si="144"/>
        <v>wand_ai_790_EV</v>
      </c>
    </row>
    <row r="479" spans="1:26">
      <c r="A479" s="9" t="s">
        <v>515</v>
      </c>
      <c r="B479" s="9" t="s">
        <v>1355</v>
      </c>
      <c r="C479" s="13" t="s">
        <v>1371</v>
      </c>
      <c r="D479" s="9">
        <v>18</v>
      </c>
      <c r="E479" s="9" t="str">
        <f t="shared" si="145"/>
        <v>BZ-AB18</v>
      </c>
      <c r="F479" s="9" t="s">
        <v>1401</v>
      </c>
      <c r="G479" s="9" t="s">
        <v>655</v>
      </c>
      <c r="H479" s="9" t="s">
        <v>652</v>
      </c>
      <c r="J479" s="9" t="e">
        <f>MATCH($A479, 'Spells By School'!A:A, 0)</f>
        <v>#N/A</v>
      </c>
      <c r="K479" s="9">
        <f>MATCH($A479, 'Spells By School'!B:B, 0)</f>
        <v>76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ref="S479:S542" si="146"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 t="shared" ref="T479:T542" si="147"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83</v>
      </c>
      <c r="V479" s="9" t="str">
        <f>INDEX('Wand Mapping'!K:K, U479)</f>
        <v>wand_ai_810</v>
      </c>
      <c r="W479" s="9" t="str">
        <f t="shared" ref="W479:W542" si="148">_xlfn.CONCAT(V479, "_", T479)</f>
        <v>wand_ai_810_CO</v>
      </c>
      <c r="Z479" s="9" t="str">
        <f t="shared" ref="Z479:Z542" si="149">IF(ISBLANK(X479), W479, X479)</f>
        <v>wand_ai_810_CO</v>
      </c>
    </row>
    <row r="480" spans="1:26">
      <c r="A480" s="9" t="s">
        <v>322</v>
      </c>
      <c r="B480" s="9" t="s">
        <v>1356</v>
      </c>
      <c r="C480" s="13" t="s">
        <v>1371</v>
      </c>
      <c r="D480" s="9">
        <v>18</v>
      </c>
      <c r="E480" s="9" t="str">
        <f t="shared" si="145"/>
        <v>BZ-AC18</v>
      </c>
      <c r="F480" s="9" t="s">
        <v>1402</v>
      </c>
      <c r="G480" s="9" t="s">
        <v>655</v>
      </c>
      <c r="H480" s="9" t="s">
        <v>652</v>
      </c>
      <c r="J480" s="9" t="e">
        <f>MATCH($A480, 'Spells By School'!A:A, 0)</f>
        <v>#N/A</v>
      </c>
      <c r="K480" s="9">
        <f>MATCH($A480, 'Spells By School'!B:B, 0)</f>
        <v>79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146"/>
        <v>Conjuration</v>
      </c>
      <c r="T480" s="9" t="str">
        <f t="shared" si="147"/>
        <v>CO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53</v>
      </c>
      <c r="V480" s="9" t="str">
        <f>INDEX('Wand Mapping'!K:K, U480)</f>
        <v>wand_ai_510</v>
      </c>
      <c r="W480" s="9" t="str">
        <f t="shared" si="148"/>
        <v>wand_ai_510_CO</v>
      </c>
      <c r="Z480" s="9" t="str">
        <f t="shared" si="149"/>
        <v>wand_ai_510_CO</v>
      </c>
    </row>
    <row r="481" spans="1:59">
      <c r="A481" s="9" t="s">
        <v>559</v>
      </c>
      <c r="B481" s="9" t="s">
        <v>1357</v>
      </c>
      <c r="C481" s="13" t="s">
        <v>1371</v>
      </c>
      <c r="D481" s="9">
        <v>18</v>
      </c>
      <c r="E481" s="9" t="str">
        <f t="shared" si="145"/>
        <v>BZ-AD18</v>
      </c>
      <c r="F481" s="9" t="s">
        <v>1403</v>
      </c>
      <c r="G481" s="9" t="s">
        <v>655</v>
      </c>
      <c r="H481" s="9" t="s">
        <v>652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38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146"/>
        <v>Transmutation</v>
      </c>
      <c r="T481" s="9" t="str">
        <f t="shared" si="147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89</v>
      </c>
      <c r="V481" s="9" t="str">
        <f>INDEX('Wand Mapping'!K:K, U481)</f>
        <v>wand_ai_870</v>
      </c>
      <c r="W481" s="9" t="str">
        <f t="shared" si="148"/>
        <v>wand_ai_870_TR</v>
      </c>
      <c r="Z481" s="9" t="str">
        <f t="shared" si="149"/>
        <v>wand_ai_870_TR</v>
      </c>
    </row>
    <row r="482" spans="1:59">
      <c r="A482" s="9" t="s">
        <v>245</v>
      </c>
      <c r="B482" s="9" t="s">
        <v>1358</v>
      </c>
      <c r="C482" s="13" t="s">
        <v>1371</v>
      </c>
      <c r="D482" s="9">
        <v>18</v>
      </c>
      <c r="E482" s="9" t="str">
        <f t="shared" si="145"/>
        <v>BZ-AE18</v>
      </c>
      <c r="F482" s="9" t="s">
        <v>1404</v>
      </c>
      <c r="G482" s="9" t="s">
        <v>655</v>
      </c>
      <c r="H482" s="9" t="s">
        <v>652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5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146"/>
        <v>Invocation</v>
      </c>
      <c r="T482" s="9" t="str">
        <f t="shared" si="147"/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42</v>
      </c>
      <c r="V482" s="9" t="str">
        <f>INDEX('Wand Mapping'!K:K, U482)</f>
        <v>wand_ai_400</v>
      </c>
      <c r="W482" s="9" t="str">
        <f t="shared" si="148"/>
        <v>wand_ai_400_EV</v>
      </c>
      <c r="Z482" s="9" t="str">
        <f t="shared" si="149"/>
        <v>wand_ai_400_EV</v>
      </c>
    </row>
    <row r="483" spans="1:59">
      <c r="A483" s="9" t="s">
        <v>205</v>
      </c>
      <c r="B483" s="9" t="s">
        <v>1359</v>
      </c>
      <c r="C483" s="13" t="s">
        <v>1371</v>
      </c>
      <c r="D483" s="9">
        <v>18</v>
      </c>
      <c r="E483" s="9" t="str">
        <f t="shared" si="145"/>
        <v>BZ-AF18</v>
      </c>
      <c r="F483" s="9" t="s">
        <v>1405</v>
      </c>
      <c r="G483" s="9" t="s">
        <v>655</v>
      </c>
      <c r="H483" s="9" t="s">
        <v>652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28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146"/>
        <v>Transmutation</v>
      </c>
      <c r="T483" s="9" t="str">
        <f t="shared" si="147"/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36</v>
      </c>
      <c r="V483" s="9" t="str">
        <f>INDEX('Wand Mapping'!K:K, U483)</f>
        <v>wand_ai_340</v>
      </c>
      <c r="W483" s="9" t="str">
        <f t="shared" si="148"/>
        <v>wand_ai_340_TR</v>
      </c>
      <c r="Z483" s="9" t="str">
        <f t="shared" si="149"/>
        <v>wand_ai_340_TR</v>
      </c>
    </row>
    <row r="484" spans="1:59">
      <c r="A484" s="9" t="s">
        <v>64</v>
      </c>
      <c r="B484" s="9" t="s">
        <v>1360</v>
      </c>
      <c r="C484" s="13" t="s">
        <v>1371</v>
      </c>
      <c r="D484" s="9">
        <v>18</v>
      </c>
      <c r="E484" s="9" t="str">
        <f t="shared" si="145"/>
        <v>BZ-AG18</v>
      </c>
      <c r="F484" s="9" t="s">
        <v>1406</v>
      </c>
      <c r="G484" s="9" t="s">
        <v>655</v>
      </c>
      <c r="H484" s="9" t="s">
        <v>652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27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146"/>
        <v>Transmutation</v>
      </c>
      <c r="T484" s="9" t="str">
        <f t="shared" si="147"/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12</v>
      </c>
      <c r="V484" s="9" t="str">
        <f>INDEX('Wand Mapping'!K:K, U484)</f>
        <v>wand_ai_100</v>
      </c>
      <c r="W484" s="9" t="str">
        <f t="shared" si="148"/>
        <v>wand_ai_100_TR</v>
      </c>
      <c r="Z484" s="9" t="str">
        <f t="shared" si="149"/>
        <v>wand_ai_100_TR</v>
      </c>
      <c r="BD484" s="59"/>
      <c r="BE484" s="57"/>
      <c r="BF484" s="57"/>
      <c r="BG484" s="57"/>
    </row>
    <row r="485" spans="1:59">
      <c r="A485" s="9" t="s">
        <v>140</v>
      </c>
      <c r="B485" s="9" t="s">
        <v>1361</v>
      </c>
      <c r="C485" s="13" t="s">
        <v>1371</v>
      </c>
      <c r="D485" s="9">
        <v>18</v>
      </c>
      <c r="E485" s="9" t="str">
        <f t="shared" si="145"/>
        <v>BZ-AH18</v>
      </c>
      <c r="F485" s="9" t="s">
        <v>1370</v>
      </c>
      <c r="G485" s="9" t="s">
        <v>655</v>
      </c>
      <c r="H485" s="9" t="s">
        <v>652</v>
      </c>
      <c r="J485" s="9" t="e">
        <f>MATCH($A485, 'Spells By School'!A:A, 0)</f>
        <v>#N/A</v>
      </c>
      <c r="K485" s="9">
        <f>MATCH($A485, 'Spells By School'!B:B, 0)</f>
        <v>29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146"/>
        <v>Conjuration</v>
      </c>
      <c r="T485" s="9" t="str">
        <f t="shared" si="147"/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25</v>
      </c>
      <c r="V485" s="9" t="str">
        <f>INDEX('Wand Mapping'!K:K, U485)</f>
        <v>wand_ai_230</v>
      </c>
      <c r="W485" s="9" t="str">
        <f t="shared" si="148"/>
        <v>wand_ai_230_CO</v>
      </c>
      <c r="Z485" s="9" t="str">
        <f t="shared" si="149"/>
        <v>wand_ai_230_CO</v>
      </c>
      <c r="BD485" s="59"/>
      <c r="BE485" s="57"/>
      <c r="BF485" s="57"/>
      <c r="BG485" s="57"/>
    </row>
    <row r="486" spans="1:59">
      <c r="A486" s="9" t="s">
        <v>376</v>
      </c>
      <c r="B486" s="9" t="s">
        <v>1703</v>
      </c>
      <c r="C486" s="9">
        <v>2</v>
      </c>
      <c r="D486" s="9">
        <v>3</v>
      </c>
      <c r="E486" s="9" t="str">
        <f t="shared" si="145"/>
        <v>BZ-OH03</v>
      </c>
      <c r="F486" s="9" t="s">
        <v>1579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>
        <f>MATCH($A486, 'Spells By School'!C:C, 0)</f>
        <v>2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146"/>
        <v>Divination</v>
      </c>
      <c r="T486" s="9" t="str">
        <f t="shared" si="147"/>
        <v>DI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62</v>
      </c>
      <c r="V486" s="9" t="str">
        <f>INDEX('Wand Mapping'!K:K, U486)</f>
        <v>wand_ai_600</v>
      </c>
      <c r="W486" s="9" t="str">
        <f t="shared" si="148"/>
        <v>wand_ai_600_DI</v>
      </c>
      <c r="Z486" s="9" t="str">
        <f t="shared" si="149"/>
        <v>wand_ai_600_DI</v>
      </c>
    </row>
    <row r="487" spans="1:59">
      <c r="A487" s="9" t="s">
        <v>277</v>
      </c>
      <c r="B487" s="9" t="s">
        <v>1704</v>
      </c>
      <c r="C487" s="9">
        <v>2</v>
      </c>
      <c r="D487" s="9">
        <v>3</v>
      </c>
      <c r="E487" s="9" t="str">
        <f t="shared" si="145"/>
        <v>BZ-OI03</v>
      </c>
      <c r="F487" s="9" t="s">
        <v>1580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>
        <f>MATCH($A487, 'Spells By School'!E:E, 0)</f>
        <v>25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146"/>
        <v>Invocation</v>
      </c>
      <c r="T487" s="9" t="str">
        <f t="shared" si="147"/>
        <v>EV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46</v>
      </c>
      <c r="V487" s="9" t="str">
        <f>INDEX('Wand Mapping'!K:K, U487)</f>
        <v>wand_ai_440</v>
      </c>
      <c r="W487" s="9" t="str">
        <f t="shared" si="148"/>
        <v>wand_ai_440_EV</v>
      </c>
      <c r="Z487" s="9" t="str">
        <f t="shared" si="149"/>
        <v>wand_ai_440_EV</v>
      </c>
    </row>
    <row r="488" spans="1:59">
      <c r="A488" s="9" t="s">
        <v>377</v>
      </c>
      <c r="B488" s="9" t="s">
        <v>1706</v>
      </c>
      <c r="C488" s="9">
        <v>2</v>
      </c>
      <c r="D488" s="9">
        <v>3</v>
      </c>
      <c r="E488" s="9" t="str">
        <f t="shared" si="145"/>
        <v>BZ-OK03</v>
      </c>
      <c r="F488" s="9" t="s">
        <v>1582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14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146"/>
        <v>Transmutation</v>
      </c>
      <c r="T488" s="9" t="str">
        <f t="shared" si="147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62</v>
      </c>
      <c r="V488" s="9" t="str">
        <f>INDEX('Wand Mapping'!K:K, U488)</f>
        <v>wand_ai_600</v>
      </c>
      <c r="W488" s="9" t="str">
        <f t="shared" si="148"/>
        <v>wand_ai_600_TR</v>
      </c>
      <c r="Z488" s="9" t="str">
        <f t="shared" si="149"/>
        <v>wand_ai_600_TR</v>
      </c>
    </row>
    <row r="489" spans="1:59">
      <c r="A489" s="9" t="s">
        <v>401</v>
      </c>
      <c r="B489" s="9" t="s">
        <v>1733</v>
      </c>
      <c r="C489" s="9">
        <v>5</v>
      </c>
      <c r="D489" s="9">
        <v>9</v>
      </c>
      <c r="E489" s="9" t="str">
        <f t="shared" si="145"/>
        <v>BZ-PD09</v>
      </c>
      <c r="F489" s="9" t="s">
        <v>1591</v>
      </c>
      <c r="G489" s="9" t="s">
        <v>655</v>
      </c>
      <c r="H489" s="9" t="s">
        <v>654</v>
      </c>
      <c r="J489" s="9">
        <f>MATCH($A489, 'Spells By School'!A:A, 0)</f>
        <v>16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146"/>
        <v>Abjuration</v>
      </c>
      <c r="T489" s="9" t="str">
        <f t="shared" si="147"/>
        <v>AB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66</v>
      </c>
      <c r="V489" s="9" t="str">
        <f>INDEX('Wand Mapping'!K:K, U489)</f>
        <v>wand_ai_640</v>
      </c>
      <c r="W489" s="9" t="str">
        <f t="shared" si="148"/>
        <v>wand_ai_640_AB</v>
      </c>
      <c r="Z489" s="9" t="str">
        <f t="shared" si="149"/>
        <v>wand_ai_640_AB</v>
      </c>
    </row>
    <row r="490" spans="1:59">
      <c r="A490" s="9" t="s">
        <v>441</v>
      </c>
      <c r="B490" s="9" t="s">
        <v>1734</v>
      </c>
      <c r="C490" s="9">
        <v>5</v>
      </c>
      <c r="D490" s="9">
        <v>9</v>
      </c>
      <c r="E490" s="9" t="str">
        <f t="shared" si="145"/>
        <v>BZ-PE09</v>
      </c>
      <c r="F490" s="9" t="s">
        <v>1592</v>
      </c>
      <c r="G490" s="9" t="s">
        <v>655</v>
      </c>
      <c r="H490" s="9" t="s">
        <v>654</v>
      </c>
      <c r="J490" s="9">
        <f>MATCH($A490, 'Spells By School'!A:A, 0)</f>
        <v>75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146"/>
        <v>Abjuration</v>
      </c>
      <c r="T490" s="9" t="str">
        <f t="shared" si="147"/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72</v>
      </c>
      <c r="V490" s="9" t="str">
        <f>INDEX('Wand Mapping'!K:K, U490)</f>
        <v>wand_ai_700</v>
      </c>
      <c r="W490" s="9" t="str">
        <f t="shared" si="148"/>
        <v>wand_ai_700_AB</v>
      </c>
      <c r="Z490" s="9" t="str">
        <f t="shared" si="149"/>
        <v>wand_ai_700_AB</v>
      </c>
    </row>
    <row r="491" spans="1:59">
      <c r="A491" s="9" t="s">
        <v>108</v>
      </c>
      <c r="B491" s="9" t="s">
        <v>1735</v>
      </c>
      <c r="C491" s="9">
        <v>6</v>
      </c>
      <c r="D491" s="9">
        <v>12</v>
      </c>
      <c r="E491" s="9" t="str">
        <f t="shared" si="145"/>
        <v>BZ-PF12</v>
      </c>
      <c r="F491" s="9" t="s">
        <v>1548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42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146"/>
        <v>Invocation</v>
      </c>
      <c r="T491" s="9" t="str">
        <f t="shared" si="147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19</v>
      </c>
      <c r="V491" s="9" t="str">
        <f>INDEX('Wand Mapping'!K:K, U491)</f>
        <v>wand_ai_170</v>
      </c>
      <c r="W491" s="9" t="str">
        <f t="shared" si="148"/>
        <v>wand_ai_170_EV</v>
      </c>
      <c r="Z491" s="9" t="str">
        <f t="shared" si="149"/>
        <v>wand_ai_170_EV</v>
      </c>
    </row>
    <row r="492" spans="1:59">
      <c r="A492" s="9" t="s">
        <v>352</v>
      </c>
      <c r="B492" s="9" t="s">
        <v>1736</v>
      </c>
      <c r="C492" s="9">
        <v>6</v>
      </c>
      <c r="D492" s="9">
        <v>12</v>
      </c>
      <c r="E492" s="9" t="str">
        <f t="shared" si="145"/>
        <v>BZ-PG12</v>
      </c>
      <c r="F492" s="9" t="s">
        <v>1549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31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146"/>
        <v>Transmutation</v>
      </c>
      <c r="T492" s="9" t="str">
        <f t="shared" si="147"/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58</v>
      </c>
      <c r="V492" s="9" t="str">
        <f>INDEX('Wand Mapping'!K:K, U492)</f>
        <v>wand_ai_560</v>
      </c>
      <c r="W492" s="9" t="str">
        <f t="shared" si="148"/>
        <v>wand_ai_560_TR</v>
      </c>
      <c r="Z492" s="9" t="str">
        <f t="shared" si="149"/>
        <v>wand_ai_560_TR</v>
      </c>
    </row>
    <row r="493" spans="1:59">
      <c r="A493" s="9" t="s">
        <v>379</v>
      </c>
      <c r="B493" s="9" t="s">
        <v>1737</v>
      </c>
      <c r="C493" s="9">
        <v>6</v>
      </c>
      <c r="D493" s="9">
        <v>12</v>
      </c>
      <c r="E493" s="9" t="str">
        <f t="shared" si="145"/>
        <v>BZ-PH12</v>
      </c>
      <c r="F493" s="9" t="s">
        <v>1550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>
        <f>MATCH($A493, 'Spells By School'!F:F, 0)</f>
        <v>28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146"/>
        <v>Enchantment</v>
      </c>
      <c r="T493" s="9" t="str">
        <f t="shared" si="147"/>
        <v>EN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62</v>
      </c>
      <c r="V493" s="9" t="str">
        <f>INDEX('Wand Mapping'!K:K, U493)</f>
        <v>wand_ai_600</v>
      </c>
      <c r="W493" s="9" t="str">
        <f t="shared" si="148"/>
        <v>wand_ai_600_EN</v>
      </c>
      <c r="Z493" s="9" t="str">
        <f t="shared" si="149"/>
        <v>wand_ai_600_EN</v>
      </c>
    </row>
    <row r="494" spans="1:59">
      <c r="A494" s="9" t="s">
        <v>270</v>
      </c>
      <c r="B494" s="9" t="s">
        <v>1738</v>
      </c>
      <c r="C494" s="9">
        <v>6</v>
      </c>
      <c r="D494" s="9">
        <v>12</v>
      </c>
      <c r="E494" s="9" t="str">
        <f t="shared" si="145"/>
        <v>BZ-PI12</v>
      </c>
      <c r="F494" s="9" t="s">
        <v>1551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>
        <f>MATCH($A494, 'Spells By School'!F:F, 0)</f>
        <v>36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146"/>
        <v>Enchantment</v>
      </c>
      <c r="T494" s="9" t="str">
        <f t="shared" si="147"/>
        <v>EN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45</v>
      </c>
      <c r="V494" s="9" t="str">
        <f>INDEX('Wand Mapping'!K:K, U494)</f>
        <v>wand_ai_430</v>
      </c>
      <c r="W494" s="9" t="str">
        <f t="shared" si="148"/>
        <v>wand_ai_430_EN</v>
      </c>
      <c r="Z494" s="9" t="str">
        <f t="shared" si="149"/>
        <v>wand_ai_430_EN</v>
      </c>
    </row>
    <row r="495" spans="1:59">
      <c r="A495" s="9" t="s">
        <v>586</v>
      </c>
      <c r="B495" s="9" t="s">
        <v>1739</v>
      </c>
      <c r="C495" s="9">
        <v>6</v>
      </c>
      <c r="D495" s="9">
        <v>12</v>
      </c>
      <c r="E495" s="9" t="str">
        <f t="shared" si="145"/>
        <v>BZ-PJ12</v>
      </c>
      <c r="F495" s="9" t="s">
        <v>1552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40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146"/>
        <v>Enchantment</v>
      </c>
      <c r="T495" s="9" t="str">
        <f t="shared" si="147"/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93</v>
      </c>
      <c r="V495" s="9" t="str">
        <f>INDEX('Wand Mapping'!K:K, U495)</f>
        <v>wand_ai_910</v>
      </c>
      <c r="W495" s="9" t="str">
        <f t="shared" si="148"/>
        <v>wand_ai_910_EN</v>
      </c>
      <c r="Z495" s="9" t="str">
        <f t="shared" si="149"/>
        <v>wand_ai_910_EN</v>
      </c>
    </row>
    <row r="496" spans="1:59">
      <c r="A496" s="9" t="s">
        <v>15</v>
      </c>
      <c r="B496" s="9" t="s">
        <v>1740</v>
      </c>
      <c r="C496" s="9">
        <v>6</v>
      </c>
      <c r="D496" s="9">
        <v>12</v>
      </c>
      <c r="E496" s="9" t="str">
        <f t="shared" si="145"/>
        <v>BZ-PK12</v>
      </c>
      <c r="F496" s="9" t="s">
        <v>1553</v>
      </c>
      <c r="G496" s="9" t="s">
        <v>655</v>
      </c>
      <c r="H496" s="9" t="s">
        <v>654</v>
      </c>
      <c r="J496" s="9" t="e">
        <f>MATCH($A496, 'Spells By School'!A:A, 0)</f>
        <v>#N/A</v>
      </c>
      <c r="K496" s="9">
        <f>MATCH($A496, 'Spells By School'!B:B, 0)</f>
        <v>28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146"/>
        <v>Conjuration</v>
      </c>
      <c r="T496" s="9" t="str">
        <f t="shared" si="147"/>
        <v>CO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</v>
      </c>
      <c r="V496" s="9" t="str">
        <f>INDEX('Wand Mapping'!K:K, U496)</f>
        <v>wand_ai_010</v>
      </c>
      <c r="W496" s="9" t="str">
        <f t="shared" si="148"/>
        <v>wand_ai_010_CO</v>
      </c>
      <c r="Z496" s="9" t="str">
        <f t="shared" si="149"/>
        <v>wand_ai_010_CO</v>
      </c>
    </row>
    <row r="497" spans="1:26">
      <c r="A497" s="9" t="s">
        <v>147</v>
      </c>
      <c r="B497" s="9" t="s">
        <v>1741</v>
      </c>
      <c r="C497" s="9">
        <v>6</v>
      </c>
      <c r="D497" s="9">
        <v>12</v>
      </c>
      <c r="E497" s="9" t="str">
        <f t="shared" si="145"/>
        <v>BZ-PL12</v>
      </c>
      <c r="F497" s="9" t="s">
        <v>1594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19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146"/>
        <v>Transmutation</v>
      </c>
      <c r="T497" s="9" t="str">
        <f t="shared" si="147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26</v>
      </c>
      <c r="V497" s="9" t="str">
        <f>INDEX('Wand Mapping'!K:K, U497)</f>
        <v>wand_ai_240</v>
      </c>
      <c r="W497" s="9" t="str">
        <f t="shared" si="148"/>
        <v>wand_ai_240_TR</v>
      </c>
      <c r="Z497" s="9" t="str">
        <f t="shared" si="149"/>
        <v>wand_ai_240_TR</v>
      </c>
    </row>
    <row r="498" spans="1:26">
      <c r="A498" s="9" t="s">
        <v>291</v>
      </c>
      <c r="B498" s="9" t="s">
        <v>1742</v>
      </c>
      <c r="C498" s="9">
        <v>6</v>
      </c>
      <c r="D498" s="9">
        <v>12</v>
      </c>
      <c r="E498" s="9" t="str">
        <f t="shared" si="145"/>
        <v>BZ-PM12</v>
      </c>
      <c r="F498" s="9" t="s">
        <v>1595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45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146"/>
        <v>Invocation</v>
      </c>
      <c r="T498" s="9" t="str">
        <f t="shared" si="147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48</v>
      </c>
      <c r="V498" s="9" t="str">
        <f>INDEX('Wand Mapping'!K:K, U498)</f>
        <v>wand_ai_460</v>
      </c>
      <c r="W498" s="9" t="str">
        <f t="shared" si="148"/>
        <v>wand_ai_460_EV</v>
      </c>
      <c r="Z498" s="9" t="str">
        <f t="shared" si="149"/>
        <v>wand_ai_460_EV</v>
      </c>
    </row>
    <row r="499" spans="1:26">
      <c r="A499" s="9" t="s">
        <v>191</v>
      </c>
      <c r="B499" s="9" t="s">
        <v>1836</v>
      </c>
      <c r="C499" s="9">
        <v>6</v>
      </c>
      <c r="D499" s="9">
        <v>12</v>
      </c>
      <c r="E499" s="9" t="str">
        <f t="shared" si="145"/>
        <v>BZ-PN12</v>
      </c>
      <c r="F499" s="9" t="s">
        <v>1596</v>
      </c>
      <c r="G499" s="9" t="s">
        <v>655</v>
      </c>
      <c r="H499" s="9" t="s">
        <v>654</v>
      </c>
      <c r="J499" s="9">
        <f>MATCH($A499, 'Spells By School'!A:A, 0)</f>
        <v>49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146"/>
        <v>Abjuration</v>
      </c>
      <c r="T499" s="9" t="str">
        <f t="shared" si="147"/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34</v>
      </c>
      <c r="V499" s="9" t="str">
        <f>INDEX('Wand Mapping'!K:K, U499)</f>
        <v>wand_ai_320</v>
      </c>
      <c r="W499" s="9" t="str">
        <f t="shared" si="148"/>
        <v>wand_ai_320_AB</v>
      </c>
      <c r="Z499" s="9" t="str">
        <f t="shared" si="149"/>
        <v>wand_ai_320_AB</v>
      </c>
    </row>
    <row r="500" spans="1:26">
      <c r="A500" s="9" t="s">
        <v>298</v>
      </c>
      <c r="B500" s="9" t="s">
        <v>1743</v>
      </c>
      <c r="C500" s="9">
        <v>6</v>
      </c>
      <c r="D500" s="9">
        <v>12</v>
      </c>
      <c r="E500" s="9" t="str">
        <f t="shared" si="145"/>
        <v>BZ-PO12</v>
      </c>
      <c r="F500" s="9" t="s">
        <v>1597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79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146"/>
        <v>Invocation</v>
      </c>
      <c r="T500" s="9" t="str">
        <f t="shared" si="147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49</v>
      </c>
      <c r="V500" s="9" t="str">
        <f>INDEX('Wand Mapping'!K:K, U500)</f>
        <v>wand_ai_470</v>
      </c>
      <c r="W500" s="9" t="str">
        <f t="shared" si="148"/>
        <v>wand_ai_470_EV</v>
      </c>
      <c r="Z500" s="9" t="str">
        <f t="shared" si="149"/>
        <v>wand_ai_470_EV</v>
      </c>
    </row>
    <row r="501" spans="1:26">
      <c r="A501" s="9" t="s">
        <v>112</v>
      </c>
      <c r="B501" s="9" t="s">
        <v>1745</v>
      </c>
      <c r="C501" s="9">
        <v>7</v>
      </c>
      <c r="D501" s="9">
        <v>14</v>
      </c>
      <c r="E501" s="9" t="str">
        <f t="shared" si="145"/>
        <v>BZ-PQ14</v>
      </c>
      <c r="F501" s="9" t="s">
        <v>1554</v>
      </c>
      <c r="G501" s="9" t="s">
        <v>655</v>
      </c>
      <c r="H501" s="9" t="s">
        <v>654</v>
      </c>
      <c r="J501" s="9" t="e">
        <f>MATCH($A501, 'Spells By School'!A:A, 0)</f>
        <v>#N/A</v>
      </c>
      <c r="K501" s="9">
        <f>MATCH($A501, 'Spells By School'!B:B, 0)</f>
        <v>74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146"/>
        <v>Conjuration</v>
      </c>
      <c r="T501" s="9" t="str">
        <f t="shared" si="147"/>
        <v>CO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20</v>
      </c>
      <c r="V501" s="9" t="str">
        <f>INDEX('Wand Mapping'!K:K, U501)</f>
        <v>wand_ai_180</v>
      </c>
      <c r="W501" s="9" t="str">
        <f t="shared" si="148"/>
        <v>wand_ai_180_CO</v>
      </c>
      <c r="Z501" s="9" t="str">
        <f t="shared" si="149"/>
        <v>wand_ai_180_CO</v>
      </c>
    </row>
    <row r="502" spans="1:26">
      <c r="A502" s="9" t="s">
        <v>496</v>
      </c>
      <c r="B502" s="9" t="s">
        <v>1746</v>
      </c>
      <c r="C502" s="9">
        <v>7</v>
      </c>
      <c r="D502" s="9">
        <v>14</v>
      </c>
      <c r="E502" s="9" t="str">
        <f t="shared" si="145"/>
        <v>BZ-PR14</v>
      </c>
      <c r="F502" s="9" t="s">
        <v>1555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>
        <f>MATCH($A502, 'Spells By School'!F:F, 0)</f>
        <v>23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146"/>
        <v>Enchantment</v>
      </c>
      <c r="T502" s="9" t="str">
        <f t="shared" si="147"/>
        <v>EN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80</v>
      </c>
      <c r="V502" s="9" t="str">
        <f>INDEX('Wand Mapping'!K:K, U502)</f>
        <v>wand_ai_780</v>
      </c>
      <c r="W502" s="9" t="str">
        <f t="shared" si="148"/>
        <v>wand_ai_780_EN</v>
      </c>
      <c r="Z502" s="9" t="str">
        <f t="shared" si="149"/>
        <v>wand_ai_780_EN</v>
      </c>
    </row>
    <row r="503" spans="1:26">
      <c r="A503" s="9" t="s">
        <v>261</v>
      </c>
      <c r="B503" s="9" t="s">
        <v>1747</v>
      </c>
      <c r="C503" s="9">
        <v>7</v>
      </c>
      <c r="D503" s="9">
        <v>14</v>
      </c>
      <c r="E503" s="9" t="str">
        <f t="shared" si="145"/>
        <v>BZ-PS14</v>
      </c>
      <c r="F503" s="9" t="s">
        <v>1556</v>
      </c>
      <c r="G503" s="9" t="s">
        <v>655</v>
      </c>
      <c r="H503" s="9" t="s">
        <v>654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>
        <f>MATCH($A503, 'Spells By School'!E:E, 0)</f>
        <v>44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146"/>
        <v>Invocation</v>
      </c>
      <c r="T503" s="9" t="str">
        <f t="shared" si="147"/>
        <v>EV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44</v>
      </c>
      <c r="V503" s="9" t="str">
        <f>INDEX('Wand Mapping'!K:K, U503)</f>
        <v>wand_ai_420</v>
      </c>
      <c r="W503" s="9" t="str">
        <f t="shared" si="148"/>
        <v>wand_ai_420_EV</v>
      </c>
      <c r="Z503" s="9" t="str">
        <f t="shared" si="149"/>
        <v>wand_ai_420_EV</v>
      </c>
    </row>
    <row r="504" spans="1:26">
      <c r="A504" s="9" t="s">
        <v>299</v>
      </c>
      <c r="B504" s="9" t="s">
        <v>1748</v>
      </c>
      <c r="C504" s="9">
        <v>7</v>
      </c>
      <c r="D504" s="9">
        <v>14</v>
      </c>
      <c r="E504" s="9" t="str">
        <f t="shared" si="145"/>
        <v>BZ-PT14</v>
      </c>
      <c r="F504" s="9" t="s">
        <v>1599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53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146"/>
        <v>Necromancy</v>
      </c>
      <c r="T504" s="9" t="str">
        <f t="shared" ca="1" si="147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49</v>
      </c>
      <c r="V504" s="9" t="str">
        <f ca="1">INDEX('Wand Mapping'!K:K, U504)</f>
        <v>wand_ai_470</v>
      </c>
      <c r="W504" s="9" t="str">
        <f t="shared" ca="1" si="148"/>
        <v>wand_ai_470_NE</v>
      </c>
      <c r="Z504" s="9" t="str">
        <f t="shared" ca="1" si="149"/>
        <v>wand_ai_470_NE</v>
      </c>
    </row>
    <row r="505" spans="1:26">
      <c r="A505" s="28" t="s">
        <v>311</v>
      </c>
      <c r="B505" s="9" t="s">
        <v>1749</v>
      </c>
      <c r="C505" s="9">
        <v>7</v>
      </c>
      <c r="D505" s="9">
        <v>14</v>
      </c>
      <c r="E505" s="9" t="str">
        <f t="shared" si="145"/>
        <v>BZ-PU14</v>
      </c>
      <c r="F505" s="9" t="s">
        <v>1600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21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146"/>
        <v>Transmutation</v>
      </c>
      <c r="T505" s="9" t="str">
        <f t="shared" si="147"/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51</v>
      </c>
      <c r="V505" s="9" t="str">
        <f>INDEX('Wand Mapping'!K:K, U505)</f>
        <v>wand_ai_490</v>
      </c>
      <c r="W505" s="9" t="str">
        <f t="shared" si="148"/>
        <v>wand_ai_490_TR</v>
      </c>
      <c r="Z505" s="9" t="str">
        <f t="shared" si="149"/>
        <v>wand_ai_490_TR</v>
      </c>
    </row>
    <row r="506" spans="1:26">
      <c r="A506" s="9" t="s">
        <v>498</v>
      </c>
      <c r="B506" s="9" t="s">
        <v>1751</v>
      </c>
      <c r="C506" s="9">
        <v>8</v>
      </c>
      <c r="D506" s="9">
        <v>16</v>
      </c>
      <c r="E506" s="9" t="str">
        <f t="shared" si="145"/>
        <v>BZ-PW16</v>
      </c>
      <c r="F506" s="9" t="s">
        <v>1558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>
        <f>MATCH($A506, 'Spells By School'!H:H, 0)</f>
        <v>10</v>
      </c>
      <c r="R506" s="9" t="e">
        <f>MATCH($A506, 'Spells By School'!I:I, 0)</f>
        <v>#N/A</v>
      </c>
      <c r="S506" s="9" t="str">
        <f t="shared" ca="1" si="146"/>
        <v>Illusion</v>
      </c>
      <c r="T506" s="9" t="str">
        <f t="shared" ca="1" si="147"/>
        <v>IL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80</v>
      </c>
      <c r="V506" s="9" t="str">
        <f ca="1">INDEX('Wand Mapping'!K:K, U506)</f>
        <v>wand_ai_780</v>
      </c>
      <c r="W506" s="9" t="str">
        <f t="shared" ca="1" si="148"/>
        <v>wand_ai_780_IL</v>
      </c>
      <c r="Z506" s="9" t="str">
        <f t="shared" ca="1" si="149"/>
        <v>wand_ai_780_IL</v>
      </c>
    </row>
    <row r="507" spans="1:26">
      <c r="A507" s="9" t="s">
        <v>146</v>
      </c>
      <c r="B507" s="9" t="s">
        <v>1752</v>
      </c>
      <c r="C507" s="9">
        <v>8</v>
      </c>
      <c r="D507" s="9">
        <v>16</v>
      </c>
      <c r="E507" s="9" t="str">
        <f t="shared" si="145"/>
        <v>BZ-PX16</v>
      </c>
      <c r="F507" s="9" t="s">
        <v>1559</v>
      </c>
      <c r="G507" s="9" t="s">
        <v>655</v>
      </c>
      <c r="H507" s="9" t="s">
        <v>654</v>
      </c>
      <c r="J507" s="9" t="e">
        <f>MATCH($A507, 'Spells By School'!A:A, 0)</f>
        <v>#N/A</v>
      </c>
      <c r="K507" s="9" t="e">
        <f>MATCH($A507, 'Spells By School'!B:B, 0)</f>
        <v>#N/A</v>
      </c>
      <c r="L507" s="9">
        <f>MATCH($A507, 'Spells By School'!C:C, 0)</f>
        <v>10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146"/>
        <v>Divination</v>
      </c>
      <c r="T507" s="9" t="str">
        <f t="shared" si="147"/>
        <v>DI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26</v>
      </c>
      <c r="V507" s="9" t="str">
        <f>INDEX('Wand Mapping'!K:K, U507)</f>
        <v>wand_ai_240</v>
      </c>
      <c r="W507" s="9" t="str">
        <f t="shared" si="148"/>
        <v>wand_ai_240_DI</v>
      </c>
      <c r="Z507" s="9" t="str">
        <f t="shared" si="149"/>
        <v>wand_ai_240_DI</v>
      </c>
    </row>
    <row r="508" spans="1:26">
      <c r="A508" s="9" t="s">
        <v>13</v>
      </c>
      <c r="B508" s="9" t="s">
        <v>1753</v>
      </c>
      <c r="C508" s="9">
        <v>8</v>
      </c>
      <c r="D508" s="9">
        <v>16</v>
      </c>
      <c r="E508" s="9" t="str">
        <f t="shared" si="145"/>
        <v>BZ-PY16</v>
      </c>
      <c r="F508" s="9" t="s">
        <v>1560</v>
      </c>
      <c r="G508" s="9" t="s">
        <v>655</v>
      </c>
      <c r="H508" s="9" t="s">
        <v>654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>
        <f ca="1">MATCH($A508, 'Spells By School'!G:G, 0)</f>
        <v>28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ca="1" si="146"/>
        <v>Necromancy</v>
      </c>
      <c r="T508" s="9" t="str">
        <f t="shared" ca="1" si="147"/>
        <v>NE</v>
      </c>
      <c r="U508" s="9">
        <f ca="1"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2</v>
      </c>
      <c r="V508" s="9" t="str">
        <f ca="1">INDEX('Wand Mapping'!K:K, U508)</f>
        <v>wand_ai_000</v>
      </c>
      <c r="W508" s="9" t="str">
        <f t="shared" ca="1" si="148"/>
        <v>wand_ai_000_NE</v>
      </c>
      <c r="Z508" s="9" t="str">
        <f t="shared" ca="1" si="149"/>
        <v>wand_ai_000_NE</v>
      </c>
    </row>
    <row r="509" spans="1:26">
      <c r="A509" s="9" t="s">
        <v>325</v>
      </c>
      <c r="B509" s="9" t="s">
        <v>1754</v>
      </c>
      <c r="C509" s="9">
        <v>8</v>
      </c>
      <c r="D509" s="9">
        <v>16</v>
      </c>
      <c r="E509" s="9" t="str">
        <f t="shared" si="145"/>
        <v>BZ-PZ16</v>
      </c>
      <c r="F509" s="9" t="s">
        <v>1561</v>
      </c>
      <c r="G509" s="9" t="s">
        <v>655</v>
      </c>
      <c r="H509" s="9" t="s">
        <v>654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>
        <f>MATCH($A509, 'Spells By School'!F:F, 0)</f>
        <v>22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146"/>
        <v>Enchantment</v>
      </c>
      <c r="T509" s="9" t="str">
        <f t="shared" si="147"/>
        <v>EN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53</v>
      </c>
      <c r="V509" s="9" t="str">
        <f>INDEX('Wand Mapping'!K:K, U509)</f>
        <v>wand_ai_510</v>
      </c>
      <c r="W509" s="9" t="str">
        <f t="shared" si="148"/>
        <v>wand_ai_510_EN</v>
      </c>
      <c r="Z509" s="9" t="str">
        <f t="shared" si="149"/>
        <v>wand_ai_510_EN</v>
      </c>
    </row>
    <row r="510" spans="1:26">
      <c r="A510" s="9" t="s">
        <v>546</v>
      </c>
      <c r="B510" s="9" t="s">
        <v>1372</v>
      </c>
      <c r="C510" s="9">
        <v>8</v>
      </c>
      <c r="D510" s="9">
        <v>16</v>
      </c>
      <c r="E510" s="9" t="str">
        <f t="shared" si="145"/>
        <v>BZ-Q016</v>
      </c>
      <c r="F510" s="9" t="s">
        <v>1562</v>
      </c>
      <c r="G510" s="9" t="s">
        <v>655</v>
      </c>
      <c r="H510" s="9" t="s">
        <v>654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60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146"/>
        <v>Invocation</v>
      </c>
      <c r="T510" s="9" t="str">
        <f t="shared" si="147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87</v>
      </c>
      <c r="V510" s="9" t="str">
        <f>INDEX('Wand Mapping'!K:K, U510)</f>
        <v>wand_ai_850</v>
      </c>
      <c r="W510" s="9" t="str">
        <f t="shared" si="148"/>
        <v>wand_ai_850_EV</v>
      </c>
      <c r="Z510" s="9" t="str">
        <f t="shared" si="149"/>
        <v>wand_ai_850_EV</v>
      </c>
    </row>
    <row r="511" spans="1:26">
      <c r="A511" s="9" t="s">
        <v>572</v>
      </c>
      <c r="B511" s="9" t="s">
        <v>1373</v>
      </c>
      <c r="C511" s="9">
        <v>8</v>
      </c>
      <c r="D511" s="9">
        <v>16</v>
      </c>
      <c r="E511" s="9" t="str">
        <f t="shared" si="145"/>
        <v>BZ-Q116</v>
      </c>
      <c r="F511" s="9" t="s">
        <v>1563</v>
      </c>
      <c r="G511" s="9" t="s">
        <v>655</v>
      </c>
      <c r="H511" s="9" t="s">
        <v>654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>
        <f>MATCH($A511, 'Spells By School'!H:H, 0)</f>
        <v>6</v>
      </c>
      <c r="R511" s="9" t="e">
        <f>MATCH($A511, 'Spells By School'!I:I, 0)</f>
        <v>#N/A</v>
      </c>
      <c r="S511" s="9" t="str">
        <f t="shared" ca="1" si="146"/>
        <v>Illusion</v>
      </c>
      <c r="T511" s="9" t="str">
        <f t="shared" ca="1" si="147"/>
        <v>IL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91</v>
      </c>
      <c r="V511" s="9" t="str">
        <f ca="1">INDEX('Wand Mapping'!K:K, U511)</f>
        <v>wand_ai_890</v>
      </c>
      <c r="W511" s="9" t="str">
        <f t="shared" ca="1" si="148"/>
        <v>wand_ai_890_IL</v>
      </c>
      <c r="Z511" s="9" t="str">
        <f t="shared" ca="1" si="149"/>
        <v>wand_ai_890_IL</v>
      </c>
    </row>
    <row r="512" spans="1:26">
      <c r="A512" s="9" t="s">
        <v>110</v>
      </c>
      <c r="B512" s="9" t="s">
        <v>1374</v>
      </c>
      <c r="C512" s="9">
        <v>9</v>
      </c>
      <c r="D512" s="9">
        <v>18</v>
      </c>
      <c r="E512" s="9" t="str">
        <f t="shared" si="145"/>
        <v>BZ-Q218</v>
      </c>
      <c r="F512" s="9" t="s">
        <v>1564</v>
      </c>
      <c r="G512" s="9" t="s">
        <v>655</v>
      </c>
      <c r="H512" s="9" t="s">
        <v>654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19</v>
      </c>
      <c r="R512" s="9" t="e">
        <f>MATCH($A512, 'Spells By School'!I:I, 0)</f>
        <v>#N/A</v>
      </c>
      <c r="S512" s="9" t="str">
        <f t="shared" ca="1" si="146"/>
        <v>Illusion</v>
      </c>
      <c r="T512" s="9" t="str">
        <f t="shared" ca="1" si="147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19</v>
      </c>
      <c r="V512" s="9" t="str">
        <f ca="1">INDEX('Wand Mapping'!K:K, U512)</f>
        <v>wand_ai_170</v>
      </c>
      <c r="W512" s="9" t="str">
        <f t="shared" ca="1" si="148"/>
        <v>wand_ai_170_IL</v>
      </c>
      <c r="Z512" s="9" t="str">
        <f t="shared" ca="1" si="149"/>
        <v>wand_ai_170_IL</v>
      </c>
    </row>
    <row r="513" spans="1:26">
      <c r="A513" s="9" t="s">
        <v>284</v>
      </c>
      <c r="B513" s="9" t="s">
        <v>1407</v>
      </c>
      <c r="C513" s="9">
        <v>9</v>
      </c>
      <c r="D513" s="9">
        <v>18</v>
      </c>
      <c r="E513" s="9" t="str">
        <f t="shared" si="145"/>
        <v>BZ-Q318</v>
      </c>
      <c r="F513" s="9" t="s">
        <v>1565</v>
      </c>
      <c r="G513" s="9" t="s">
        <v>655</v>
      </c>
      <c r="H513" s="9" t="s">
        <v>654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37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146"/>
        <v>Enchantment</v>
      </c>
      <c r="T513" s="9" t="str">
        <f t="shared" si="147"/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47</v>
      </c>
      <c r="V513" s="9" t="str">
        <f>INDEX('Wand Mapping'!K:K, U513)</f>
        <v>wand_ai_450</v>
      </c>
      <c r="W513" s="9" t="str">
        <f t="shared" si="148"/>
        <v>wand_ai_450_EN</v>
      </c>
      <c r="Z513" s="9" t="str">
        <f t="shared" si="149"/>
        <v>wand_ai_450_EN</v>
      </c>
    </row>
    <row r="514" spans="1:26">
      <c r="A514" s="9" t="s">
        <v>502</v>
      </c>
      <c r="B514" s="9" t="s">
        <v>1408</v>
      </c>
      <c r="C514" s="9">
        <v>9</v>
      </c>
      <c r="D514" s="9">
        <v>18</v>
      </c>
      <c r="E514" s="9" t="str">
        <f t="shared" si="145"/>
        <v>BZ-Q418</v>
      </c>
      <c r="F514" s="9" t="s">
        <v>1566</v>
      </c>
      <c r="G514" s="9" t="s">
        <v>655</v>
      </c>
      <c r="H514" s="9" t="s">
        <v>654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3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146"/>
        <v>Transmutation</v>
      </c>
      <c r="T514" s="9" t="str">
        <f t="shared" si="147"/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81</v>
      </c>
      <c r="V514" s="9" t="str">
        <f>INDEX('Wand Mapping'!K:K, U514)</f>
        <v>wand_ai_790</v>
      </c>
      <c r="W514" s="9" t="str">
        <f t="shared" si="148"/>
        <v>wand_ai_790_TR</v>
      </c>
      <c r="Z514" s="9" t="str">
        <f t="shared" si="149"/>
        <v>wand_ai_790_TR</v>
      </c>
    </row>
    <row r="515" spans="1:26">
      <c r="A515" s="9" t="s">
        <v>60</v>
      </c>
      <c r="B515" s="9" t="s">
        <v>1409</v>
      </c>
      <c r="C515" s="9">
        <v>9</v>
      </c>
      <c r="D515" s="9">
        <v>18</v>
      </c>
      <c r="E515" s="9" t="str">
        <f t="shared" si="145"/>
        <v>BZ-Q518</v>
      </c>
      <c r="F515" s="9" t="s">
        <v>1567</v>
      </c>
      <c r="G515" s="9" t="s">
        <v>655</v>
      </c>
      <c r="H515" s="9" t="s">
        <v>654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74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ca="1" si="146"/>
        <v>Necromancy</v>
      </c>
      <c r="T515" s="9" t="str">
        <f t="shared" ca="1" si="147"/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11</v>
      </c>
      <c r="V515" s="9" t="str">
        <f ca="1">INDEX('Wand Mapping'!K:K, U515)</f>
        <v>wand_ai_090</v>
      </c>
      <c r="W515" s="9" t="str">
        <f t="shared" ca="1" si="148"/>
        <v>wand_ai_090_NE</v>
      </c>
      <c r="Z515" s="9" t="str">
        <f t="shared" ca="1" si="149"/>
        <v>wand_ai_090_NE</v>
      </c>
    </row>
    <row r="516" spans="1:26">
      <c r="A516" s="9" t="s">
        <v>250</v>
      </c>
      <c r="B516" s="9" t="s">
        <v>1410</v>
      </c>
      <c r="C516" s="9">
        <v>9</v>
      </c>
      <c r="D516" s="9">
        <v>18</v>
      </c>
      <c r="E516" s="9" t="str">
        <f t="shared" si="145"/>
        <v>BZ-Q618</v>
      </c>
      <c r="F516" s="9" t="s">
        <v>1568</v>
      </c>
      <c r="G516" s="9" t="s">
        <v>655</v>
      </c>
      <c r="H516" s="9" t="s">
        <v>654</v>
      </c>
      <c r="J516" s="9">
        <f>MATCH($A516, 'Spells By School'!A:A, 0)</f>
        <v>12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146"/>
        <v>Abjuration</v>
      </c>
      <c r="T516" s="9" t="str">
        <f t="shared" si="147"/>
        <v>AB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>INDEX('Wand Mapping'!K:K, U516)</f>
        <v>wand_ai_410</v>
      </c>
      <c r="W516" s="9" t="str">
        <f t="shared" si="148"/>
        <v>wand_ai_410_AB</v>
      </c>
      <c r="Z516" s="9" t="str">
        <f t="shared" si="149"/>
        <v>wand_ai_410_AB</v>
      </c>
    </row>
    <row r="517" spans="1:26">
      <c r="A517" s="9" t="s">
        <v>519</v>
      </c>
      <c r="B517" s="9" t="s">
        <v>1411</v>
      </c>
      <c r="C517" s="13" t="s">
        <v>1572</v>
      </c>
      <c r="D517" s="9">
        <v>18</v>
      </c>
      <c r="E517" s="9" t="str">
        <f t="shared" si="145"/>
        <v>BZ-Q718</v>
      </c>
      <c r="F517" s="9" t="s">
        <v>1569</v>
      </c>
      <c r="G517" s="9" t="s">
        <v>655</v>
      </c>
      <c r="H517" s="9" t="s">
        <v>654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17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146"/>
        <v>Enchantment</v>
      </c>
      <c r="T517" s="9" t="str">
        <f t="shared" si="147"/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83</v>
      </c>
      <c r="V517" s="9" t="str">
        <f>INDEX('Wand Mapping'!K:K, U517)</f>
        <v>wand_ai_810</v>
      </c>
      <c r="W517" s="9" t="str">
        <f t="shared" si="148"/>
        <v>wand_ai_810_EN</v>
      </c>
      <c r="Z517" s="9" t="str">
        <f t="shared" si="149"/>
        <v>wand_ai_810_EN</v>
      </c>
    </row>
    <row r="518" spans="1:26">
      <c r="A518" s="9" t="s">
        <v>182</v>
      </c>
      <c r="B518" s="9" t="s">
        <v>1412</v>
      </c>
      <c r="C518" s="13" t="s">
        <v>1572</v>
      </c>
      <c r="D518" s="9">
        <v>18</v>
      </c>
      <c r="E518" s="9" t="str">
        <f t="shared" si="145"/>
        <v>BZ-Q818</v>
      </c>
      <c r="F518" s="9" t="s">
        <v>1570</v>
      </c>
      <c r="G518" s="9" t="s">
        <v>655</v>
      </c>
      <c r="H518" s="9" t="s">
        <v>654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31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146"/>
        <v>Invocation</v>
      </c>
      <c r="T518" s="9" t="str">
        <f t="shared" si="147"/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>INDEX('Wand Mapping'!K:K, U518)</f>
        <v>wand_ai_300</v>
      </c>
      <c r="W518" s="9" t="str">
        <f t="shared" si="148"/>
        <v>wand_ai_300_EV</v>
      </c>
      <c r="Z518" s="9" t="str">
        <f t="shared" si="149"/>
        <v>wand_ai_300_EV</v>
      </c>
    </row>
    <row r="519" spans="1:26">
      <c r="A519" s="9" t="s">
        <v>219</v>
      </c>
      <c r="B519" s="9" t="s">
        <v>1413</v>
      </c>
      <c r="C519" s="13" t="s">
        <v>1572</v>
      </c>
      <c r="D519" s="9">
        <v>18</v>
      </c>
      <c r="E519" s="9" t="str">
        <f t="shared" si="145"/>
        <v>BZ-Q918</v>
      </c>
      <c r="F519" s="9" t="s">
        <v>1571</v>
      </c>
      <c r="G519" s="9" t="s">
        <v>655</v>
      </c>
      <c r="H519" s="9" t="s">
        <v>654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61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146"/>
        <v>Invocation</v>
      </c>
      <c r="T519" s="9" t="str">
        <f t="shared" si="147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38</v>
      </c>
      <c r="V519" s="9" t="str">
        <f>INDEX('Wand Mapping'!K:K, U519)</f>
        <v>wand_ai_360</v>
      </c>
      <c r="W519" s="9" t="str">
        <f t="shared" si="148"/>
        <v>wand_ai_360_EV</v>
      </c>
      <c r="Z519" s="9" t="str">
        <f t="shared" si="149"/>
        <v>wand_ai_360_EV</v>
      </c>
    </row>
    <row r="520" spans="1:26">
      <c r="A520" s="9" t="s">
        <v>626</v>
      </c>
      <c r="B520" s="9" t="s">
        <v>1414</v>
      </c>
      <c r="C520" s="13" t="s">
        <v>1371</v>
      </c>
      <c r="D520" s="9">
        <v>18</v>
      </c>
      <c r="E520" s="9" t="str">
        <f t="shared" si="145"/>
        <v>BZ-QA18</v>
      </c>
      <c r="F520" s="9" t="s">
        <v>1603</v>
      </c>
      <c r="G520" s="9" t="s">
        <v>655</v>
      </c>
      <c r="H520" s="9" t="s">
        <v>654</v>
      </c>
      <c r="J520" s="9" t="e">
        <f>MATCH($A520, 'Spells By School'!A:A, 0)</f>
        <v>#N/A</v>
      </c>
      <c r="K520" s="9">
        <f>MATCH($A520, 'Spells By School'!B:B, 0)</f>
        <v>14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146"/>
        <v>Conjuration</v>
      </c>
      <c r="T520" s="9" t="str">
        <f t="shared" si="147"/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100</v>
      </c>
      <c r="V520" s="9" t="str">
        <f>INDEX('Wand Mapping'!K:K, U520)</f>
        <v>wand_ai_980</v>
      </c>
      <c r="W520" s="9" t="str">
        <f t="shared" si="148"/>
        <v>wand_ai_980_CO</v>
      </c>
      <c r="Z520" s="9" t="str">
        <f t="shared" si="149"/>
        <v>wand_ai_980_CO</v>
      </c>
    </row>
    <row r="521" spans="1:26">
      <c r="A521" s="9" t="s">
        <v>278</v>
      </c>
      <c r="B521" s="9" t="s">
        <v>1415</v>
      </c>
      <c r="C521" s="13" t="s">
        <v>1371</v>
      </c>
      <c r="D521" s="9">
        <v>18</v>
      </c>
      <c r="E521" s="9" t="str">
        <f t="shared" si="145"/>
        <v>BZ-QB18</v>
      </c>
      <c r="F521" s="9" t="s">
        <v>1604</v>
      </c>
      <c r="G521" s="9" t="s">
        <v>655</v>
      </c>
      <c r="H521" s="9" t="s">
        <v>654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14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ca="1" si="146"/>
        <v>Necromancy</v>
      </c>
      <c r="T521" s="9" t="str">
        <f t="shared" ca="1" si="147"/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46</v>
      </c>
      <c r="V521" s="9" t="str">
        <f ca="1">INDEX('Wand Mapping'!K:K, U521)</f>
        <v>wand_ai_440</v>
      </c>
      <c r="W521" s="9" t="str">
        <f t="shared" ca="1" si="148"/>
        <v>wand_ai_440_NE</v>
      </c>
      <c r="Z521" s="9" t="str">
        <f t="shared" ca="1" si="149"/>
        <v>wand_ai_440_NE</v>
      </c>
    </row>
    <row r="522" spans="1:26">
      <c r="A522" s="9" t="s">
        <v>48</v>
      </c>
      <c r="B522" s="9" t="s">
        <v>1756</v>
      </c>
      <c r="C522" s="13" t="s">
        <v>1371</v>
      </c>
      <c r="D522" s="9">
        <v>18</v>
      </c>
      <c r="E522" s="9" t="str">
        <f t="shared" si="145"/>
        <v>BZ-QC18</v>
      </c>
      <c r="F522" s="9" t="s">
        <v>1605</v>
      </c>
      <c r="G522" s="9" t="s">
        <v>655</v>
      </c>
      <c r="H522" s="9" t="s">
        <v>654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47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ca="1" si="146"/>
        <v>Necromancy</v>
      </c>
      <c r="T522" s="9" t="str">
        <f t="shared" ca="1" si="147"/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</v>
      </c>
      <c r="V522" s="9" t="str">
        <f ca="1">INDEX('Wand Mapping'!K:K, U522)</f>
        <v>wand_ai_070</v>
      </c>
      <c r="W522" s="9" t="str">
        <f t="shared" ca="1" si="148"/>
        <v>wand_ai_070_NE</v>
      </c>
      <c r="Z522" s="9" t="str">
        <f t="shared" ca="1" si="149"/>
        <v>wand_ai_070_NE</v>
      </c>
    </row>
    <row r="523" spans="1:26">
      <c r="A523" s="9" t="s">
        <v>578</v>
      </c>
      <c r="B523" s="9" t="s">
        <v>1757</v>
      </c>
      <c r="C523" s="13" t="s">
        <v>1371</v>
      </c>
      <c r="D523" s="9">
        <v>18</v>
      </c>
      <c r="E523" s="9" t="str">
        <f t="shared" ref="E523:E586" si="150">_xlfn.CONCAT(B523, RIGHT(_xlfn.CONCAT("0", D523), 2))</f>
        <v>BZ-QD18</v>
      </c>
      <c r="F523" s="9" t="s">
        <v>1606</v>
      </c>
      <c r="G523" s="9" t="s">
        <v>655</v>
      </c>
      <c r="H523" s="9" t="s">
        <v>654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9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146"/>
        <v>Enchantment</v>
      </c>
      <c r="T523" s="9" t="str">
        <f t="shared" si="147"/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92</v>
      </c>
      <c r="V523" s="9" t="str">
        <f>INDEX('Wand Mapping'!K:K, U523)</f>
        <v>wand_ai_900</v>
      </c>
      <c r="W523" s="9" t="str">
        <f t="shared" si="148"/>
        <v>wand_ai_900_EN</v>
      </c>
      <c r="Z523" s="9" t="str">
        <f t="shared" si="149"/>
        <v>wand_ai_900_EN</v>
      </c>
    </row>
    <row r="524" spans="1:26">
      <c r="A524" s="9" t="s">
        <v>127</v>
      </c>
      <c r="B524" s="9" t="s">
        <v>1760</v>
      </c>
      <c r="C524" s="9">
        <v>6</v>
      </c>
      <c r="D524" s="9">
        <v>12</v>
      </c>
      <c r="E524" s="9" t="str">
        <f t="shared" si="150"/>
        <v>BZ-QG12</v>
      </c>
      <c r="F524" s="9" t="s">
        <v>1609</v>
      </c>
      <c r="G524" s="9" t="s">
        <v>655</v>
      </c>
      <c r="H524" s="9" t="s">
        <v>654</v>
      </c>
      <c r="I524" s="9" t="s">
        <v>658</v>
      </c>
      <c r="J524" s="9">
        <f>MATCH($A524, 'Spells By School'!A:A, 0)</f>
        <v>5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si="146"/>
        <v>Abjuration</v>
      </c>
      <c r="T524" s="9" t="str">
        <f t="shared" si="147"/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23</v>
      </c>
      <c r="V524" s="9" t="str">
        <f>INDEX('Wand Mapping'!K:K, U524)</f>
        <v>wand_ai_210</v>
      </c>
      <c r="W524" s="9" t="str">
        <f t="shared" si="148"/>
        <v>wand_ai_210_AB</v>
      </c>
      <c r="Z524" s="9" t="str">
        <f t="shared" si="149"/>
        <v>wand_ai_210_AB</v>
      </c>
    </row>
    <row r="525" spans="1:26">
      <c r="A525" s="9" t="s">
        <v>568</v>
      </c>
      <c r="B525" s="9" t="s">
        <v>1761</v>
      </c>
      <c r="C525" s="9">
        <v>7</v>
      </c>
      <c r="D525" s="9">
        <v>14</v>
      </c>
      <c r="E525" s="9" t="str">
        <f t="shared" si="150"/>
        <v>BZ-QH14</v>
      </c>
      <c r="F525" s="9" t="s">
        <v>1610</v>
      </c>
      <c r="G525" s="9" t="s">
        <v>655</v>
      </c>
      <c r="H525" s="9" t="s">
        <v>654</v>
      </c>
      <c r="I525" s="9" t="s">
        <v>658</v>
      </c>
      <c r="J525" s="9" t="e">
        <f>MATCH($A525, 'Spells By School'!A:A, 0)</f>
        <v>#N/A</v>
      </c>
      <c r="K525" s="9">
        <f>MATCH($A525, 'Spells By School'!B:B, 0)</f>
        <v>56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146"/>
        <v>Conjuration</v>
      </c>
      <c r="T525" s="9" t="str">
        <f t="shared" si="147"/>
        <v>CO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91</v>
      </c>
      <c r="V525" s="9" t="str">
        <f>INDEX('Wand Mapping'!K:K, U525)</f>
        <v>wand_ai_890</v>
      </c>
      <c r="W525" s="9" t="str">
        <f t="shared" si="148"/>
        <v>wand_ai_890_CO</v>
      </c>
      <c r="Z525" s="9" t="str">
        <f t="shared" si="149"/>
        <v>wand_ai_890_CO</v>
      </c>
    </row>
    <row r="526" spans="1:26">
      <c r="A526" s="37" t="s">
        <v>282</v>
      </c>
      <c r="B526" s="9" t="s">
        <v>1762</v>
      </c>
      <c r="C526" s="9">
        <v>7</v>
      </c>
      <c r="D526" s="9">
        <v>14</v>
      </c>
      <c r="E526" s="9" t="str">
        <f t="shared" si="150"/>
        <v>BZ-QI14</v>
      </c>
      <c r="F526" s="9" t="s">
        <v>1611</v>
      </c>
      <c r="G526" s="9" t="s">
        <v>655</v>
      </c>
      <c r="H526" s="9" t="s">
        <v>654</v>
      </c>
      <c r="I526" s="9" t="s">
        <v>658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48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146"/>
        <v>Transmutation</v>
      </c>
      <c r="T526" s="9" t="str">
        <f t="shared" si="147"/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47</v>
      </c>
      <c r="V526" s="9" t="str">
        <f>INDEX('Wand Mapping'!K:K, U526)</f>
        <v>wand_ai_450</v>
      </c>
      <c r="W526" s="9" t="str">
        <f t="shared" si="148"/>
        <v>wand_ai_450_TR</v>
      </c>
      <c r="Z526" s="9" t="str">
        <f t="shared" si="149"/>
        <v>wand_ai_450_TR</v>
      </c>
    </row>
    <row r="527" spans="1:26">
      <c r="A527" s="9" t="s">
        <v>588</v>
      </c>
      <c r="B527" s="9" t="s">
        <v>1763</v>
      </c>
      <c r="C527" s="9">
        <v>7</v>
      </c>
      <c r="D527" s="9">
        <v>14</v>
      </c>
      <c r="E527" s="9" t="str">
        <f t="shared" si="150"/>
        <v>BZ-QJ14</v>
      </c>
      <c r="F527" s="9" t="s">
        <v>1612</v>
      </c>
      <c r="G527" s="9" t="s">
        <v>655</v>
      </c>
      <c r="H527" s="9" t="s">
        <v>654</v>
      </c>
      <c r="I527" s="9" t="s">
        <v>658</v>
      </c>
      <c r="J527" s="9">
        <f>MATCH($A527, 'Spells By School'!A:A, 0)</f>
        <v>80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146"/>
        <v>Abjuration</v>
      </c>
      <c r="T527" s="9" t="str">
        <f t="shared" si="147"/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94</v>
      </c>
      <c r="V527" s="9" t="str">
        <f>INDEX('Wand Mapping'!K:K, U527)</f>
        <v>wand_ai_920</v>
      </c>
      <c r="W527" s="9" t="str">
        <f t="shared" si="148"/>
        <v>wand_ai_920_AB</v>
      </c>
      <c r="Z527" s="9" t="str">
        <f t="shared" si="149"/>
        <v>wand_ai_920_AB</v>
      </c>
    </row>
    <row r="528" spans="1:26">
      <c r="A528" s="9" t="s">
        <v>495</v>
      </c>
      <c r="B528" s="9" t="s">
        <v>1765</v>
      </c>
      <c r="C528" s="9">
        <v>8</v>
      </c>
      <c r="D528" s="9">
        <v>16</v>
      </c>
      <c r="E528" s="9" t="str">
        <f t="shared" si="150"/>
        <v>BZ-QL16</v>
      </c>
      <c r="F528" s="9" t="s">
        <v>1614</v>
      </c>
      <c r="G528" s="9" t="s">
        <v>655</v>
      </c>
      <c r="H528" s="9" t="s">
        <v>654</v>
      </c>
      <c r="I528" s="9" t="s">
        <v>658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50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146"/>
        <v>Invocation</v>
      </c>
      <c r="T528" s="9" t="str">
        <f t="shared" si="147"/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80</v>
      </c>
      <c r="V528" s="9" t="str">
        <f>INDEX('Wand Mapping'!K:K, U528)</f>
        <v>wand_ai_780</v>
      </c>
      <c r="W528" s="9" t="str">
        <f t="shared" si="148"/>
        <v>wand_ai_780_EV</v>
      </c>
      <c r="Z528" s="9" t="str">
        <f t="shared" si="149"/>
        <v>wand_ai_780_EV</v>
      </c>
    </row>
    <row r="529" spans="1:26">
      <c r="A529" s="9" t="s">
        <v>422</v>
      </c>
      <c r="B529" s="9" t="s">
        <v>1766</v>
      </c>
      <c r="C529" s="9">
        <v>9</v>
      </c>
      <c r="D529" s="9">
        <v>18</v>
      </c>
      <c r="E529" s="9" t="str">
        <f t="shared" si="150"/>
        <v>BZ-QM18</v>
      </c>
      <c r="F529" s="9" t="s">
        <v>1615</v>
      </c>
      <c r="G529" s="9" t="s">
        <v>655</v>
      </c>
      <c r="H529" s="9" t="s">
        <v>654</v>
      </c>
      <c r="I529" s="9" t="s">
        <v>658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48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146"/>
        <v>Invocation</v>
      </c>
      <c r="T529" s="9" t="str">
        <f t="shared" si="147"/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69</v>
      </c>
      <c r="V529" s="9" t="str">
        <f>INDEX('Wand Mapping'!K:K, U529)</f>
        <v>wand_ai_670</v>
      </c>
      <c r="W529" s="9" t="str">
        <f t="shared" si="148"/>
        <v>wand_ai_670_EV</v>
      </c>
      <c r="Z529" s="9" t="str">
        <f t="shared" si="149"/>
        <v>wand_ai_670_EV</v>
      </c>
    </row>
    <row r="530" spans="1:26">
      <c r="A530" s="9" t="s">
        <v>30</v>
      </c>
      <c r="B530" s="9" t="s">
        <v>1835</v>
      </c>
      <c r="C530" s="9">
        <v>9</v>
      </c>
      <c r="D530" s="9">
        <v>18</v>
      </c>
      <c r="E530" s="9" t="str">
        <f t="shared" si="150"/>
        <v>BZ-QN18</v>
      </c>
      <c r="F530" s="9" t="s">
        <v>1616</v>
      </c>
      <c r="G530" s="9" t="s">
        <v>655</v>
      </c>
      <c r="H530" s="9" t="s">
        <v>654</v>
      </c>
      <c r="I530" s="9" t="s">
        <v>658</v>
      </c>
      <c r="J530" s="9" t="e">
        <f>MATCH($A530, 'Spells By School'!A:A, 0)</f>
        <v>#N/A</v>
      </c>
      <c r="K530" s="9" t="e">
        <f>MATCH($A530, 'Spells By School'!B:B, 0)</f>
        <v>#N/A</v>
      </c>
      <c r="L530" s="9">
        <f>MATCH($A530, 'Spells By School'!C:C, 0)</f>
        <v>9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146"/>
        <v>Divination</v>
      </c>
      <c r="T530" s="9" t="str">
        <f t="shared" si="147"/>
        <v>DI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6</v>
      </c>
      <c r="V530" s="9" t="str">
        <f>INDEX('Wand Mapping'!K:K, U530)</f>
        <v>wand_ai_040</v>
      </c>
      <c r="W530" s="9" t="str">
        <f t="shared" si="148"/>
        <v>wand_ai_040_DI</v>
      </c>
      <c r="Z530" s="9" t="str">
        <f t="shared" si="149"/>
        <v>wand_ai_040_DI</v>
      </c>
    </row>
    <row r="531" spans="1:26">
      <c r="A531" s="9" t="s">
        <v>184</v>
      </c>
      <c r="B531" s="9" t="s">
        <v>1767</v>
      </c>
      <c r="C531" s="9">
        <v>9</v>
      </c>
      <c r="D531" s="9">
        <v>18</v>
      </c>
      <c r="E531" s="9" t="str">
        <f t="shared" si="150"/>
        <v>BZ-QO18</v>
      </c>
      <c r="F531" s="9" t="s">
        <v>1617</v>
      </c>
      <c r="G531" s="9" t="s">
        <v>655</v>
      </c>
      <c r="H531" s="9" t="s">
        <v>654</v>
      </c>
      <c r="I531" s="9" t="s">
        <v>658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>
        <f>MATCH($A531, 'Spells By School'!H:H, 0)</f>
        <v>20</v>
      </c>
      <c r="R531" s="9" t="e">
        <f>MATCH($A531, 'Spells By School'!I:I, 0)</f>
        <v>#N/A</v>
      </c>
      <c r="S531" s="9" t="str">
        <f t="shared" ca="1" si="146"/>
        <v>Illusion</v>
      </c>
      <c r="T531" s="9" t="str">
        <f t="shared" ca="1" si="147"/>
        <v>IL</v>
      </c>
      <c r="U531" s="9">
        <f ca="1"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32</v>
      </c>
      <c r="V531" s="9" t="str">
        <f ca="1">INDEX('Wand Mapping'!K:K, U531)</f>
        <v>wand_ai_300</v>
      </c>
      <c r="W531" s="9" t="str">
        <f t="shared" ca="1" si="148"/>
        <v>wand_ai_300_IL</v>
      </c>
      <c r="Z531" s="9" t="str">
        <f t="shared" ca="1" si="149"/>
        <v>wand_ai_300_IL</v>
      </c>
    </row>
    <row r="532" spans="1:26">
      <c r="A532" s="9" t="s">
        <v>33</v>
      </c>
      <c r="B532" s="9" t="s">
        <v>1768</v>
      </c>
      <c r="C532" s="9">
        <v>9</v>
      </c>
      <c r="D532" s="9">
        <v>18</v>
      </c>
      <c r="E532" s="9" t="str">
        <f t="shared" si="150"/>
        <v>BZ-QP18</v>
      </c>
      <c r="F532" s="9" t="s">
        <v>1618</v>
      </c>
      <c r="G532" s="9" t="s">
        <v>655</v>
      </c>
      <c r="H532" s="9" t="s">
        <v>654</v>
      </c>
      <c r="I532" s="9" t="s">
        <v>658</v>
      </c>
      <c r="J532" s="9">
        <f>MATCH($A532, 'Spells By School'!A:A, 0)</f>
        <v>54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146"/>
        <v>Abjuration</v>
      </c>
      <c r="T532" s="9" t="str">
        <f t="shared" si="147"/>
        <v>AB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</v>
      </c>
      <c r="V532" s="9" t="str">
        <f>INDEX('Wand Mapping'!K:K, U532)</f>
        <v>wand_ai_050</v>
      </c>
      <c r="W532" s="9" t="str">
        <f t="shared" si="148"/>
        <v>wand_ai_050_AB</v>
      </c>
      <c r="Z532" s="9" t="str">
        <f t="shared" si="149"/>
        <v>wand_ai_050_AB</v>
      </c>
    </row>
    <row r="533" spans="1:26">
      <c r="A533" s="9" t="s">
        <v>183</v>
      </c>
      <c r="B533" s="9" t="s">
        <v>1769</v>
      </c>
      <c r="C533" s="13">
        <v>10</v>
      </c>
      <c r="D533" s="9">
        <v>18</v>
      </c>
      <c r="E533" s="9" t="str">
        <f t="shared" si="150"/>
        <v>BZ-QQ18</v>
      </c>
      <c r="F533" s="9" t="s">
        <v>1619</v>
      </c>
      <c r="G533" s="9" t="s">
        <v>655</v>
      </c>
      <c r="H533" s="9" t="s">
        <v>654</v>
      </c>
      <c r="I533" s="9" t="s">
        <v>658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49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ca="1" si="146"/>
        <v>Necromancy</v>
      </c>
      <c r="T533" s="9" t="str">
        <f t="shared" ca="1" si="147"/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32</v>
      </c>
      <c r="V533" s="9" t="str">
        <f ca="1">INDEX('Wand Mapping'!K:K, U533)</f>
        <v>wand_ai_300</v>
      </c>
      <c r="W533" s="9" t="str">
        <f t="shared" ca="1" si="148"/>
        <v>wand_ai_300_NE</v>
      </c>
      <c r="Z533" s="9" t="str">
        <f t="shared" ca="1" si="149"/>
        <v>wand_ai_300_NE</v>
      </c>
    </row>
    <row r="534" spans="1:26">
      <c r="A534" s="9" t="s">
        <v>623</v>
      </c>
      <c r="B534" s="9" t="s">
        <v>1770</v>
      </c>
      <c r="C534" s="13">
        <v>10</v>
      </c>
      <c r="D534" s="9">
        <v>18</v>
      </c>
      <c r="E534" s="9" t="str">
        <f t="shared" si="150"/>
        <v>BZ-QR18</v>
      </c>
      <c r="F534" s="9" t="s">
        <v>1620</v>
      </c>
      <c r="G534" s="9" t="s">
        <v>655</v>
      </c>
      <c r="H534" s="9" t="s">
        <v>654</v>
      </c>
      <c r="I534" s="9" t="s">
        <v>658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>
        <f>MATCH($A534, 'Spells By School'!F:F, 0)</f>
        <v>38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146"/>
        <v>Enchantment</v>
      </c>
      <c r="T534" s="9" t="str">
        <f t="shared" si="147"/>
        <v>EN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99</v>
      </c>
      <c r="V534" s="9" t="str">
        <f>INDEX('Wand Mapping'!K:K, U534)</f>
        <v>wand_ai_970</v>
      </c>
      <c r="W534" s="9" t="str">
        <f t="shared" si="148"/>
        <v>wand_ai_970_EN</v>
      </c>
      <c r="Z534" s="9" t="str">
        <f t="shared" si="149"/>
        <v>wand_ai_970_EN</v>
      </c>
    </row>
    <row r="535" spans="1:26">
      <c r="A535" s="9" t="s">
        <v>192</v>
      </c>
      <c r="B535" s="9" t="s">
        <v>1771</v>
      </c>
      <c r="C535" s="13">
        <v>10</v>
      </c>
      <c r="D535" s="9">
        <v>18</v>
      </c>
      <c r="E535" s="9" t="str">
        <f t="shared" si="150"/>
        <v>BZ-QS18</v>
      </c>
      <c r="F535" s="9" t="s">
        <v>1621</v>
      </c>
      <c r="G535" s="9" t="s">
        <v>655</v>
      </c>
      <c r="H535" s="9" t="s">
        <v>654</v>
      </c>
      <c r="I535" s="9" t="s">
        <v>658</v>
      </c>
      <c r="J535" s="9" t="e">
        <f>MATCH($A535, 'Spells By School'!A:A, 0)</f>
        <v>#N/A</v>
      </c>
      <c r="K535" s="9">
        <f>MATCH($A535, 'Spells By School'!B:B, 0)</f>
        <v>68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146"/>
        <v>Conjuration</v>
      </c>
      <c r="T535" s="9" t="str">
        <f t="shared" si="147"/>
        <v>CO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34</v>
      </c>
      <c r="V535" s="9" t="str">
        <f>INDEX('Wand Mapping'!K:K, U535)</f>
        <v>wand_ai_320</v>
      </c>
      <c r="W535" s="9" t="str">
        <f t="shared" si="148"/>
        <v>wand_ai_320_CO</v>
      </c>
      <c r="Z535" s="9" t="str">
        <f t="shared" si="149"/>
        <v>wand_ai_320_CO</v>
      </c>
    </row>
    <row r="536" spans="1:26">
      <c r="A536" s="9" t="s">
        <v>95</v>
      </c>
      <c r="B536" s="9" t="s">
        <v>1802</v>
      </c>
      <c r="C536" s="9">
        <v>6</v>
      </c>
      <c r="D536" s="9">
        <v>12</v>
      </c>
      <c r="E536" s="9" t="str">
        <f t="shared" si="150"/>
        <v>BZ-RO12</v>
      </c>
      <c r="F536" s="9" t="s">
        <v>1653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69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146"/>
        <v>Transmutation</v>
      </c>
      <c r="T536" s="9" t="str">
        <f t="shared" si="147"/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17</v>
      </c>
      <c r="V536" s="9" t="str">
        <f>INDEX('Wand Mapping'!K:K, U536)</f>
        <v>wand_ai_150</v>
      </c>
      <c r="W536" s="9" t="str">
        <f t="shared" si="148"/>
        <v>wand_ai_150_TR</v>
      </c>
      <c r="Z536" s="9" t="str">
        <f t="shared" si="149"/>
        <v>wand_ai_150_TR</v>
      </c>
    </row>
    <row r="537" spans="1:26">
      <c r="A537" s="9" t="s">
        <v>84</v>
      </c>
      <c r="B537" s="9" t="s">
        <v>1803</v>
      </c>
      <c r="C537" s="9">
        <v>6</v>
      </c>
      <c r="D537" s="9">
        <v>12</v>
      </c>
      <c r="E537" s="9" t="str">
        <f t="shared" si="150"/>
        <v>BZ-RP12</v>
      </c>
      <c r="F537" s="9" t="s">
        <v>1654</v>
      </c>
      <c r="G537" s="9" t="s">
        <v>655</v>
      </c>
      <c r="H537" s="9" t="s">
        <v>654</v>
      </c>
      <c r="I537" s="9" t="s">
        <v>653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2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146"/>
        <v>Transmutation</v>
      </c>
      <c r="T537" s="9" t="str">
        <f t="shared" si="147"/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15</v>
      </c>
      <c r="V537" s="9" t="str">
        <f>INDEX('Wand Mapping'!K:K, U537)</f>
        <v>wand_ai_130</v>
      </c>
      <c r="W537" s="9" t="str">
        <f t="shared" si="148"/>
        <v>wand_ai_130_TR</v>
      </c>
      <c r="Z537" s="9" t="str">
        <f t="shared" si="149"/>
        <v>wand_ai_130_TR</v>
      </c>
    </row>
    <row r="538" spans="1:26">
      <c r="A538" s="9" t="s">
        <v>471</v>
      </c>
      <c r="B538" s="9" t="s">
        <v>1804</v>
      </c>
      <c r="C538" s="9">
        <v>6</v>
      </c>
      <c r="D538" s="9">
        <v>12</v>
      </c>
      <c r="E538" s="9" t="str">
        <f t="shared" si="150"/>
        <v>BZ-RQ12</v>
      </c>
      <c r="F538" s="9" t="s">
        <v>1655</v>
      </c>
      <c r="G538" s="9" t="s">
        <v>655</v>
      </c>
      <c r="H538" s="9" t="s">
        <v>654</v>
      </c>
      <c r="I538" s="9" t="s">
        <v>653</v>
      </c>
      <c r="J538" s="9">
        <f>MATCH($A538, 'Spells By School'!A:A, 0)</f>
        <v>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146"/>
        <v>Abjuration</v>
      </c>
      <c r="T538" s="9" t="str">
        <f t="shared" si="147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77</v>
      </c>
      <c r="V538" s="9" t="str">
        <f>INDEX('Wand Mapping'!K:K, U538)</f>
        <v>wand_ai_750</v>
      </c>
      <c r="W538" s="9" t="str">
        <f t="shared" si="148"/>
        <v>wand_ai_750_AB</v>
      </c>
      <c r="Z538" s="9" t="str">
        <f t="shared" si="149"/>
        <v>wand_ai_750_AB</v>
      </c>
    </row>
    <row r="539" spans="1:26">
      <c r="A539" s="9" t="s">
        <v>221</v>
      </c>
      <c r="B539" s="9" t="s">
        <v>1805</v>
      </c>
      <c r="C539" s="9">
        <v>7</v>
      </c>
      <c r="D539" s="9">
        <v>14</v>
      </c>
      <c r="E539" s="9" t="str">
        <f t="shared" si="150"/>
        <v>BZ-RR14</v>
      </c>
      <c r="F539" s="9" t="s">
        <v>1656</v>
      </c>
      <c r="G539" s="9" t="s">
        <v>655</v>
      </c>
      <c r="H539" s="9" t="s">
        <v>654</v>
      </c>
      <c r="I539" s="9" t="s">
        <v>653</v>
      </c>
      <c r="J539" s="9">
        <f>MATCH($A539, 'Spells By School'!A:A, 0)</f>
        <v>17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146"/>
        <v>Abjuration</v>
      </c>
      <c r="T539" s="9" t="str">
        <f t="shared" si="147"/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 t="shared" si="148"/>
        <v>wand_ai_370_AB</v>
      </c>
      <c r="Z539" s="9" t="str">
        <f t="shared" si="149"/>
        <v>wand_ai_370_AB</v>
      </c>
    </row>
    <row r="540" spans="1:26">
      <c r="A540" s="9" t="s">
        <v>579</v>
      </c>
      <c r="B540" s="9" t="s">
        <v>1806</v>
      </c>
      <c r="C540" s="9">
        <v>7</v>
      </c>
      <c r="D540" s="9">
        <v>14</v>
      </c>
      <c r="E540" s="9" t="str">
        <f t="shared" si="150"/>
        <v>BZ-RS14</v>
      </c>
      <c r="F540" s="9" t="s">
        <v>1657</v>
      </c>
      <c r="G540" s="9" t="s">
        <v>655</v>
      </c>
      <c r="H540" s="9" t="s">
        <v>654</v>
      </c>
      <c r="I540" s="9" t="s">
        <v>653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24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ca="1" si="146"/>
        <v>Necromancy</v>
      </c>
      <c r="T540" s="9" t="str">
        <f t="shared" ca="1" si="147"/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92</v>
      </c>
      <c r="V540" s="9" t="str">
        <f ca="1">INDEX('Wand Mapping'!K:K, U540)</f>
        <v>wand_ai_900</v>
      </c>
      <c r="W540" s="9" t="str">
        <f t="shared" ca="1" si="148"/>
        <v>wand_ai_900_NE</v>
      </c>
      <c r="Z540" s="9" t="str">
        <f t="shared" ca="1" si="149"/>
        <v>wand_ai_900_NE</v>
      </c>
    </row>
    <row r="541" spans="1:26">
      <c r="A541" s="41" t="s">
        <v>26</v>
      </c>
      <c r="B541" s="9" t="s">
        <v>1807</v>
      </c>
      <c r="C541" s="9">
        <v>7</v>
      </c>
      <c r="D541" s="9">
        <v>14</v>
      </c>
      <c r="E541" s="9" t="str">
        <f t="shared" si="150"/>
        <v>BZ-RT14</v>
      </c>
      <c r="F541" s="9" t="s">
        <v>1658</v>
      </c>
      <c r="G541" s="9" t="s">
        <v>655</v>
      </c>
      <c r="H541" s="9" t="s">
        <v>654</v>
      </c>
      <c r="I541" s="9" t="s">
        <v>653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55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ca="1" si="146"/>
        <v>Necromancy</v>
      </c>
      <c r="T541" s="9" t="str">
        <f t="shared" ca="1" si="147"/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</v>
      </c>
      <c r="V541" s="9" t="str">
        <f ca="1">INDEX('Wand Mapping'!K:K, U541)</f>
        <v>wand_ai_030</v>
      </c>
      <c r="W541" s="9" t="str">
        <f t="shared" ca="1" si="148"/>
        <v>wand_ai_030_NE</v>
      </c>
      <c r="Z541" s="9" t="str">
        <f t="shared" ca="1" si="149"/>
        <v>wand_ai_030_NE</v>
      </c>
    </row>
    <row r="542" spans="1:26">
      <c r="A542" s="9" t="s">
        <v>212</v>
      </c>
      <c r="B542" s="9" t="s">
        <v>1808</v>
      </c>
      <c r="C542" s="9">
        <v>7</v>
      </c>
      <c r="D542" s="9">
        <v>14</v>
      </c>
      <c r="E542" s="9" t="str">
        <f t="shared" si="150"/>
        <v>BZ-RU14</v>
      </c>
      <c r="F542" s="9" t="s">
        <v>1659</v>
      </c>
      <c r="G542" s="9" t="s">
        <v>655</v>
      </c>
      <c r="H542" s="9" t="s">
        <v>654</v>
      </c>
      <c r="I542" s="9" t="s">
        <v>653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66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146"/>
        <v>Transmutation</v>
      </c>
      <c r="T542" s="9" t="str">
        <f t="shared" si="147"/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37</v>
      </c>
      <c r="V542" s="9" t="str">
        <f>INDEX('Wand Mapping'!K:K, U542)</f>
        <v>wand_ai_350</v>
      </c>
      <c r="W542" s="9" t="str">
        <f t="shared" si="148"/>
        <v>wand_ai_350_TR</v>
      </c>
      <c r="Z542" s="9" t="str">
        <f t="shared" si="149"/>
        <v>wand_ai_350_TR</v>
      </c>
    </row>
    <row r="543" spans="1:26">
      <c r="A543" s="9" t="s">
        <v>228</v>
      </c>
      <c r="B543" s="9" t="s">
        <v>1810</v>
      </c>
      <c r="C543" s="9">
        <v>7</v>
      </c>
      <c r="D543" s="9">
        <v>14</v>
      </c>
      <c r="E543" s="9" t="str">
        <f t="shared" si="150"/>
        <v>BZ-RW14</v>
      </c>
      <c r="F543" s="9" t="s">
        <v>1661</v>
      </c>
      <c r="G543" s="9" t="s">
        <v>655</v>
      </c>
      <c r="H543" s="9" t="s">
        <v>654</v>
      </c>
      <c r="I543" s="9" t="s">
        <v>653</v>
      </c>
      <c r="J543" s="9" t="e">
        <f>MATCH($A543, 'Spells By School'!A:A, 0)</f>
        <v>#N/A</v>
      </c>
      <c r="K543" s="9">
        <f>MATCH($A543, 'Spells By School'!B:B, 0)</f>
        <v>27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ref="S543:S606" si="151"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 t="shared" ref="T543:T595" si="152"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>INDEX('Wand Mapping'!K:K, U543)</f>
        <v>wand_ai_380</v>
      </c>
      <c r="W543" s="9" t="str">
        <f t="shared" ref="W543:W606" si="153">_xlfn.CONCAT(V543, "_", T543)</f>
        <v>wand_ai_380_CO</v>
      </c>
      <c r="Z543" s="9" t="str">
        <f t="shared" ref="Z543:Z595" si="154">IF(ISBLANK(X543), W543, X543)</f>
        <v>wand_ai_380_CO</v>
      </c>
    </row>
    <row r="544" spans="1:26">
      <c r="A544" s="9" t="s">
        <v>238</v>
      </c>
      <c r="B544" s="9" t="s">
        <v>1811</v>
      </c>
      <c r="C544" s="9">
        <v>8</v>
      </c>
      <c r="D544" s="9">
        <v>16</v>
      </c>
      <c r="E544" s="9" t="str">
        <f t="shared" si="150"/>
        <v>BZ-RX16</v>
      </c>
      <c r="F544" s="9" t="s">
        <v>1662</v>
      </c>
      <c r="G544" s="9" t="s">
        <v>655</v>
      </c>
      <c r="H544" s="9" t="s">
        <v>654</v>
      </c>
      <c r="I544" s="9" t="s">
        <v>653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>
        <f>MATCH($A544, 'Spells By School'!F:F, 0)</f>
        <v>42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151"/>
        <v>Enchantment</v>
      </c>
      <c r="T544" s="9" t="str">
        <f t="shared" si="152"/>
        <v>EN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41</v>
      </c>
      <c r="V544" s="9" t="str">
        <f>INDEX('Wand Mapping'!K:K, U544)</f>
        <v>wand_ai_390</v>
      </c>
      <c r="W544" s="9" t="str">
        <f t="shared" si="153"/>
        <v>wand_ai_390_EN</v>
      </c>
      <c r="Z544" s="9" t="str">
        <f t="shared" si="154"/>
        <v>wand_ai_390_EN</v>
      </c>
    </row>
    <row r="545" spans="1:26">
      <c r="A545" s="9" t="s">
        <v>193</v>
      </c>
      <c r="B545" s="9" t="s">
        <v>1812</v>
      </c>
      <c r="C545" s="9">
        <v>8</v>
      </c>
      <c r="D545" s="9">
        <v>16</v>
      </c>
      <c r="E545" s="9" t="str">
        <f t="shared" si="150"/>
        <v>BZ-RY16</v>
      </c>
      <c r="F545" s="9" t="s">
        <v>1663</v>
      </c>
      <c r="G545" s="9" t="s">
        <v>655</v>
      </c>
      <c r="H545" s="9" t="s">
        <v>654</v>
      </c>
      <c r="I545" s="9" t="s">
        <v>653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71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151"/>
        <v>Transmutation</v>
      </c>
      <c r="T545" s="9" t="str">
        <f t="shared" si="152"/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34</v>
      </c>
      <c r="V545" s="9" t="str">
        <f>INDEX('Wand Mapping'!K:K, U545)</f>
        <v>wand_ai_320</v>
      </c>
      <c r="W545" s="9" t="str">
        <f t="shared" si="153"/>
        <v>wand_ai_320_TR</v>
      </c>
      <c r="Z545" s="9" t="str">
        <f t="shared" si="154"/>
        <v>wand_ai_320_TR</v>
      </c>
    </row>
    <row r="546" spans="1:26">
      <c r="A546" s="9" t="s">
        <v>136</v>
      </c>
      <c r="B546" s="9" t="s">
        <v>1813</v>
      </c>
      <c r="C546" s="9">
        <v>9</v>
      </c>
      <c r="D546" s="9">
        <v>18</v>
      </c>
      <c r="E546" s="9" t="str">
        <f t="shared" si="150"/>
        <v>BZ-RZ18</v>
      </c>
      <c r="F546" s="9" t="s">
        <v>1664</v>
      </c>
      <c r="G546" s="9" t="s">
        <v>655</v>
      </c>
      <c r="H546" s="9" t="s">
        <v>654</v>
      </c>
      <c r="I546" s="9" t="s">
        <v>653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83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51"/>
        <v>Transmutation</v>
      </c>
      <c r="T546" s="9" t="str">
        <f t="shared" si="152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24</v>
      </c>
      <c r="V546" s="9" t="str">
        <f>INDEX('Wand Mapping'!K:K, U546)</f>
        <v>wand_ai_220</v>
      </c>
      <c r="W546" s="9" t="str">
        <f t="shared" si="153"/>
        <v>wand_ai_220_TR</v>
      </c>
      <c r="Z546" s="9" t="str">
        <f t="shared" si="154"/>
        <v>wand_ai_220_TR</v>
      </c>
    </row>
    <row r="547" spans="1:26">
      <c r="A547" s="9" t="s">
        <v>548</v>
      </c>
      <c r="B547" s="9" t="s">
        <v>1814</v>
      </c>
      <c r="C547" s="9">
        <v>10</v>
      </c>
      <c r="D547" s="9">
        <v>18</v>
      </c>
      <c r="E547" s="9" t="str">
        <f t="shared" si="150"/>
        <v>BZ-S018</v>
      </c>
      <c r="F547" s="9" t="s">
        <v>1665</v>
      </c>
      <c r="G547" s="9" t="s">
        <v>655</v>
      </c>
      <c r="H547" s="9" t="s">
        <v>654</v>
      </c>
      <c r="I547" s="9" t="s">
        <v>653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16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151"/>
        <v>Necromancy</v>
      </c>
      <c r="T547" s="9" t="str">
        <f t="shared" ca="1" si="152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87</v>
      </c>
      <c r="V547" s="9" t="str">
        <f ca="1">INDEX('Wand Mapping'!K:K, U547)</f>
        <v>wand_ai_850</v>
      </c>
      <c r="W547" s="9" t="str">
        <f t="shared" ca="1" si="153"/>
        <v>wand_ai_850_NE</v>
      </c>
      <c r="Z547" s="9" t="str">
        <f t="shared" ca="1" si="154"/>
        <v>wand_ai_850_NE</v>
      </c>
    </row>
    <row r="548" spans="1:26">
      <c r="A548" s="9" t="s">
        <v>398</v>
      </c>
      <c r="B548" s="9" t="s">
        <v>1819</v>
      </c>
      <c r="C548" s="9">
        <v>5</v>
      </c>
      <c r="D548" s="9">
        <v>9</v>
      </c>
      <c r="E548" s="9" t="str">
        <f t="shared" si="150"/>
        <v>BZ-S509</v>
      </c>
      <c r="F548" s="9" t="s">
        <v>1671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55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151"/>
        <v>Transmutation</v>
      </c>
      <c r="T548" s="9" t="str">
        <f t="shared" si="152"/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65</v>
      </c>
      <c r="V548" s="9" t="str">
        <f>INDEX('Wand Mapping'!K:K, U548)</f>
        <v>wand_ai_630</v>
      </c>
      <c r="W548" s="9" t="str">
        <f t="shared" si="153"/>
        <v>wand_ai_630_TR</v>
      </c>
      <c r="Z548" s="9" t="str">
        <f t="shared" si="154"/>
        <v>wand_ai_630_TR</v>
      </c>
    </row>
    <row r="549" spans="1:26">
      <c r="A549" s="9" t="s">
        <v>596</v>
      </c>
      <c r="B549" s="9" t="s">
        <v>1822</v>
      </c>
      <c r="C549" s="9">
        <v>5</v>
      </c>
      <c r="D549" s="9">
        <v>9</v>
      </c>
      <c r="E549" s="9" t="str">
        <f t="shared" si="150"/>
        <v>BZ-S809</v>
      </c>
      <c r="F549" s="9" t="s">
        <v>1674</v>
      </c>
      <c r="G549" s="9" t="s">
        <v>655</v>
      </c>
      <c r="H549" s="9" t="s">
        <v>654</v>
      </c>
      <c r="I549" s="9" t="s">
        <v>1668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>
        <f>MATCH($A549, 'Spells By School'!D:D, 0)</f>
        <v>5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151"/>
        <v>Transmutation</v>
      </c>
      <c r="T549" s="9" t="str">
        <f t="shared" si="152"/>
        <v>TR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95</v>
      </c>
      <c r="V549" s="9" t="str">
        <f>INDEX('Wand Mapping'!K:K, U549)</f>
        <v>wand_ai_930</v>
      </c>
      <c r="W549" s="9" t="str">
        <f t="shared" si="153"/>
        <v>wand_ai_930_TR</v>
      </c>
      <c r="Z549" s="9" t="str">
        <f t="shared" si="154"/>
        <v>wand_ai_930_TR</v>
      </c>
    </row>
    <row r="550" spans="1:26">
      <c r="A550" s="9" t="s">
        <v>354</v>
      </c>
      <c r="B550" s="9" t="s">
        <v>1823</v>
      </c>
      <c r="C550" s="9">
        <v>6</v>
      </c>
      <c r="D550" s="9">
        <v>12</v>
      </c>
      <c r="E550" s="9" t="str">
        <f t="shared" si="150"/>
        <v>BZ-S912</v>
      </c>
      <c r="F550" s="9" t="s">
        <v>1675</v>
      </c>
      <c r="G550" s="9" t="s">
        <v>655</v>
      </c>
      <c r="H550" s="9" t="s">
        <v>654</v>
      </c>
      <c r="I550" s="9" t="s">
        <v>1668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63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ca="1" si="151"/>
        <v>Necromancy</v>
      </c>
      <c r="T550" s="9" t="str">
        <f t="shared" ca="1" si="152"/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58</v>
      </c>
      <c r="V550" s="9" t="str">
        <f ca="1">INDEX('Wand Mapping'!K:K, U550)</f>
        <v>wand_ai_560</v>
      </c>
      <c r="W550" s="9" t="str">
        <f t="shared" ca="1" si="153"/>
        <v>wand_ai_560_NE</v>
      </c>
      <c r="Z550" s="9" t="str">
        <f t="shared" ca="1" si="154"/>
        <v>wand_ai_560_NE</v>
      </c>
    </row>
    <row r="551" spans="1:26">
      <c r="A551" s="9" t="s">
        <v>480</v>
      </c>
      <c r="B551" s="9" t="s">
        <v>1824</v>
      </c>
      <c r="C551" s="9">
        <v>6</v>
      </c>
      <c r="D551" s="9">
        <v>12</v>
      </c>
      <c r="E551" s="9" t="str">
        <f t="shared" si="150"/>
        <v>BZ-SA12</v>
      </c>
      <c r="F551" s="9" t="s">
        <v>1676</v>
      </c>
      <c r="G551" s="9" t="s">
        <v>655</v>
      </c>
      <c r="H551" s="9" t="s">
        <v>654</v>
      </c>
      <c r="I551" s="9" t="s">
        <v>1668</v>
      </c>
      <c r="J551" s="9" t="e">
        <f>MATCH($A551, 'Spells By School'!A:A, 0)</f>
        <v>#N/A</v>
      </c>
      <c r="K551" s="9">
        <f>MATCH($A551, 'Spells By School'!B:B, 0)</f>
        <v>22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151"/>
        <v>Conjuration</v>
      </c>
      <c r="T551" s="9" t="str">
        <f t="shared" si="152"/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78</v>
      </c>
      <c r="V551" s="9" t="str">
        <f>INDEX('Wand Mapping'!K:K, U551)</f>
        <v>wand_ai_760</v>
      </c>
      <c r="W551" s="9" t="str">
        <f t="shared" si="153"/>
        <v>wand_ai_760_CO</v>
      </c>
      <c r="Z551" s="9" t="str">
        <f t="shared" si="154"/>
        <v>wand_ai_760_CO</v>
      </c>
    </row>
    <row r="552" spans="1:26">
      <c r="A552" s="9" t="s">
        <v>231</v>
      </c>
      <c r="B552" s="9" t="s">
        <v>1825</v>
      </c>
      <c r="C552" s="9">
        <v>6</v>
      </c>
      <c r="D552" s="9">
        <v>12</v>
      </c>
      <c r="E552" s="9" t="str">
        <f t="shared" si="150"/>
        <v>BZ-SB12</v>
      </c>
      <c r="F552" s="9" t="s">
        <v>1677</v>
      </c>
      <c r="G552" s="9" t="s">
        <v>655</v>
      </c>
      <c r="H552" s="9" t="s">
        <v>654</v>
      </c>
      <c r="I552" s="9" t="s">
        <v>1668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44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151"/>
        <v>Necromancy</v>
      </c>
      <c r="T552" s="9" t="str">
        <f t="shared" ca="1" si="152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40</v>
      </c>
      <c r="V552" s="9" t="str">
        <f ca="1">INDEX('Wand Mapping'!K:K, U552)</f>
        <v>wand_ai_380</v>
      </c>
      <c r="W552" s="9" t="str">
        <f t="shared" ca="1" si="153"/>
        <v>wand_ai_380_NE</v>
      </c>
      <c r="Z552" s="9" t="str">
        <f t="shared" ca="1" si="154"/>
        <v>wand_ai_380_NE</v>
      </c>
    </row>
    <row r="553" spans="1:26">
      <c r="A553" s="9" t="s">
        <v>70</v>
      </c>
      <c r="B553" s="9" t="s">
        <v>1826</v>
      </c>
      <c r="C553" s="9">
        <v>6</v>
      </c>
      <c r="D553" s="9">
        <v>12</v>
      </c>
      <c r="E553" s="9" t="str">
        <f t="shared" si="150"/>
        <v>BZ-SC12</v>
      </c>
      <c r="F553" s="9" t="s">
        <v>1678</v>
      </c>
      <c r="G553" s="9" t="s">
        <v>655</v>
      </c>
      <c r="H553" s="9" t="s">
        <v>654</v>
      </c>
      <c r="I553" s="9" t="s">
        <v>1668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35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151"/>
        <v>Transmutation</v>
      </c>
      <c r="T553" s="9" t="str">
        <f t="shared" si="152"/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13</v>
      </c>
      <c r="V553" s="9" t="str">
        <f>INDEX('Wand Mapping'!K:K, U553)</f>
        <v>wand_ai_110</v>
      </c>
      <c r="W553" s="9" t="str">
        <f t="shared" si="153"/>
        <v>wand_ai_110_TR</v>
      </c>
      <c r="Z553" s="9" t="str">
        <f t="shared" si="154"/>
        <v>wand_ai_110_TR</v>
      </c>
    </row>
    <row r="554" spans="1:26">
      <c r="A554" s="9" t="s">
        <v>266</v>
      </c>
      <c r="B554" s="9" t="s">
        <v>1827</v>
      </c>
      <c r="C554" s="9">
        <v>8</v>
      </c>
      <c r="D554" s="9">
        <v>16</v>
      </c>
      <c r="E554" s="9" t="str">
        <f t="shared" si="150"/>
        <v>BZ-SD16</v>
      </c>
      <c r="F554" s="9" t="s">
        <v>1679</v>
      </c>
      <c r="G554" s="9" t="s">
        <v>655</v>
      </c>
      <c r="H554" s="9" t="s">
        <v>654</v>
      </c>
      <c r="I554" s="9" t="s">
        <v>1668</v>
      </c>
      <c r="J554" s="9" t="e">
        <f>MATCH($A554, 'Spells By School'!A:A, 0)</f>
        <v>#N/A</v>
      </c>
      <c r="K554" s="9">
        <f>MATCH($A554, 'Spells By School'!B:B, 0)</f>
        <v>65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151"/>
        <v>Conjuration</v>
      </c>
      <c r="T554" s="9" t="str">
        <f t="shared" si="152"/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45</v>
      </c>
      <c r="V554" s="9" t="str">
        <f>INDEX('Wand Mapping'!K:K, U554)</f>
        <v>wand_ai_430</v>
      </c>
      <c r="W554" s="9" t="str">
        <f t="shared" si="153"/>
        <v>wand_ai_430_CO</v>
      </c>
      <c r="Z554" s="9" t="str">
        <f t="shared" si="154"/>
        <v>wand_ai_430_CO</v>
      </c>
    </row>
    <row r="555" spans="1:26">
      <c r="A555" s="9" t="s">
        <v>246</v>
      </c>
      <c r="B555" s="9" t="s">
        <v>1828</v>
      </c>
      <c r="C555" s="9">
        <v>8</v>
      </c>
      <c r="D555" s="9">
        <v>16</v>
      </c>
      <c r="E555" s="9" t="str">
        <f t="shared" si="150"/>
        <v>BZ-SE16</v>
      </c>
      <c r="F555" s="9" t="s">
        <v>1680</v>
      </c>
      <c r="G555" s="9" t="s">
        <v>655</v>
      </c>
      <c r="H555" s="9" t="s">
        <v>654</v>
      </c>
      <c r="I555" s="9" t="s">
        <v>1668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>
        <f>MATCH($A555, 'Spells By School'!F:F, 0)</f>
        <v>10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51"/>
        <v>Enchantment</v>
      </c>
      <c r="T555" s="9" t="str">
        <f t="shared" si="152"/>
        <v>EN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 t="shared" si="153"/>
        <v>wand_ai_400_EN</v>
      </c>
      <c r="Z555" s="9" t="str">
        <f t="shared" si="154"/>
        <v>wand_ai_400_EN</v>
      </c>
    </row>
    <row r="556" spans="1:26">
      <c r="A556" s="9" t="s">
        <v>260</v>
      </c>
      <c r="B556" s="9" t="s">
        <v>1829</v>
      </c>
      <c r="C556" s="9">
        <v>9</v>
      </c>
      <c r="D556" s="9">
        <v>18</v>
      </c>
      <c r="E556" s="9" t="str">
        <f t="shared" si="150"/>
        <v>BZ-SF18</v>
      </c>
      <c r="F556" s="9" t="s">
        <v>1681</v>
      </c>
      <c r="G556" s="9" t="s">
        <v>655</v>
      </c>
      <c r="H556" s="9" t="s">
        <v>654</v>
      </c>
      <c r="I556" s="9" t="s">
        <v>1668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22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51"/>
        <v>Transmutation</v>
      </c>
      <c r="T556" s="9" t="str">
        <f t="shared" si="152"/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44</v>
      </c>
      <c r="V556" s="9" t="str">
        <f>INDEX('Wand Mapping'!K:K, U556)</f>
        <v>wand_ai_420</v>
      </c>
      <c r="W556" s="9" t="str">
        <f t="shared" si="153"/>
        <v>wand_ai_420_TR</v>
      </c>
      <c r="Z556" s="9" t="str">
        <f t="shared" si="154"/>
        <v>wand_ai_420_TR</v>
      </c>
    </row>
    <row r="557" spans="1:26">
      <c r="A557" s="9" t="s">
        <v>312</v>
      </c>
      <c r="B557" s="9" t="s">
        <v>1830</v>
      </c>
      <c r="C557" s="13" t="s">
        <v>1371</v>
      </c>
      <c r="D557" s="9">
        <v>18</v>
      </c>
      <c r="E557" s="9" t="str">
        <f t="shared" si="150"/>
        <v>BZ-SG18</v>
      </c>
      <c r="F557" s="9" t="s">
        <v>1682</v>
      </c>
      <c r="G557" s="9" t="s">
        <v>655</v>
      </c>
      <c r="H557" s="9" t="s">
        <v>654</v>
      </c>
      <c r="I557" s="9" t="s">
        <v>1668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71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51"/>
        <v>Invocation</v>
      </c>
      <c r="T557" s="9" t="str">
        <f t="shared" si="152"/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51</v>
      </c>
      <c r="V557" s="9" t="str">
        <f>INDEX('Wand Mapping'!K:K, U557)</f>
        <v>wand_ai_490</v>
      </c>
      <c r="W557" s="9" t="str">
        <f t="shared" si="153"/>
        <v>wand_ai_490_EV</v>
      </c>
      <c r="Z557" s="9" t="str">
        <f t="shared" si="154"/>
        <v>wand_ai_490_EV</v>
      </c>
    </row>
    <row r="558" spans="1:26">
      <c r="A558" s="9" t="s">
        <v>406</v>
      </c>
      <c r="B558" s="9" t="s">
        <v>1833</v>
      </c>
      <c r="C558" s="9">
        <v>5</v>
      </c>
      <c r="D558" s="9">
        <v>9</v>
      </c>
      <c r="E558" s="9" t="str">
        <f t="shared" si="150"/>
        <v>BZ-SJ09</v>
      </c>
      <c r="F558" s="9" t="s">
        <v>1685</v>
      </c>
      <c r="G558" s="9" t="s">
        <v>655</v>
      </c>
      <c r="H558" s="9" t="s">
        <v>654</v>
      </c>
      <c r="I558" s="9" t="s">
        <v>406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60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151"/>
        <v>Necromancy</v>
      </c>
      <c r="T558" s="9" t="str">
        <f t="shared" ca="1" si="152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66</v>
      </c>
      <c r="V558" s="9" t="str">
        <f ca="1">INDEX('Wand Mapping'!K:K, U558)</f>
        <v>wand_ai_640</v>
      </c>
      <c r="W558" s="9" t="str">
        <f t="shared" ca="1" si="153"/>
        <v>wand_ai_640_NE</v>
      </c>
      <c r="Z558" s="9" t="str">
        <f t="shared" ca="1" si="154"/>
        <v>wand_ai_640_NE</v>
      </c>
    </row>
    <row r="559" spans="1:26">
      <c r="A559" s="9" t="s">
        <v>47</v>
      </c>
      <c r="B559" s="9" t="s">
        <v>1876</v>
      </c>
      <c r="C559" s="9">
        <v>5</v>
      </c>
      <c r="D559" s="9">
        <v>9</v>
      </c>
      <c r="E559" s="9" t="str">
        <f t="shared" si="150"/>
        <v>BZ-WZ09</v>
      </c>
      <c r="F559" s="9" t="s">
        <v>1468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>
        <f>MATCH($A559, 'Spells By School'!F:F, 0)</f>
        <v>44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51"/>
        <v>Enchantment</v>
      </c>
      <c r="T559" s="9" t="str">
        <f t="shared" si="152"/>
        <v>EN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9</v>
      </c>
      <c r="V559" s="9" t="str">
        <f>INDEX('Wand Mapping'!K:K, U559)</f>
        <v>wand_ai_070</v>
      </c>
      <c r="W559" s="9" t="str">
        <f t="shared" si="153"/>
        <v>wand_ai_070_EN</v>
      </c>
      <c r="Z559" s="9" t="str">
        <f t="shared" si="154"/>
        <v>wand_ai_070_EN</v>
      </c>
    </row>
    <row r="560" spans="1:26">
      <c r="A560" s="9" t="s">
        <v>244</v>
      </c>
      <c r="B560" s="9" t="s">
        <v>1877</v>
      </c>
      <c r="C560" s="9">
        <v>5</v>
      </c>
      <c r="D560" s="9">
        <v>9</v>
      </c>
      <c r="E560" s="9" t="str">
        <f t="shared" si="150"/>
        <v>BZ-X_09</v>
      </c>
      <c r="F560" s="9" t="s">
        <v>1469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>
        <f>MATCH($A560, 'Spells By School'!D:D, 0)</f>
        <v>73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51"/>
        <v>Transmutation</v>
      </c>
      <c r="T560" s="9" t="str">
        <f t="shared" si="152"/>
        <v>TR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42</v>
      </c>
      <c r="V560" s="9" t="str">
        <f>INDEX('Wand Mapping'!K:K, U560)</f>
        <v>wand_ai_400</v>
      </c>
      <c r="W560" s="9" t="str">
        <f t="shared" si="153"/>
        <v>wand_ai_400_TR</v>
      </c>
      <c r="Z560" s="9" t="str">
        <f t="shared" si="154"/>
        <v>wand_ai_400_TR</v>
      </c>
    </row>
    <row r="561" spans="1:26">
      <c r="A561" s="9" t="s">
        <v>539</v>
      </c>
      <c r="B561" s="9" t="s">
        <v>1878</v>
      </c>
      <c r="C561" s="9">
        <v>5</v>
      </c>
      <c r="D561" s="9">
        <v>9</v>
      </c>
      <c r="E561" s="9" t="str">
        <f t="shared" si="150"/>
        <v>BZ-X009</v>
      </c>
      <c r="F561" s="9" t="s">
        <v>1470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66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51"/>
        <v>Conjuration</v>
      </c>
      <c r="T561" s="9" t="str">
        <f t="shared" si="152"/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86</v>
      </c>
      <c r="V561" s="9" t="str">
        <f>INDEX('Wand Mapping'!K:K, U561)</f>
        <v>wand_ai_840</v>
      </c>
      <c r="W561" s="9" t="str">
        <f t="shared" si="153"/>
        <v>wand_ai_840_CO</v>
      </c>
      <c r="Z561" s="9" t="str">
        <f t="shared" si="154"/>
        <v>wand_ai_840_CO</v>
      </c>
    </row>
    <row r="562" spans="1:26">
      <c r="A562" s="9" t="s">
        <v>132</v>
      </c>
      <c r="B562" s="9" t="s">
        <v>1879</v>
      </c>
      <c r="C562" s="9">
        <v>5</v>
      </c>
      <c r="D562" s="9">
        <v>9</v>
      </c>
      <c r="E562" s="9" t="str">
        <f t="shared" si="150"/>
        <v>BZ-X109</v>
      </c>
      <c r="F562" s="9" t="s">
        <v>1471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71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ca="1" si="151"/>
        <v>Necromancy</v>
      </c>
      <c r="T562" s="9" t="str">
        <f t="shared" ca="1" si="152"/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23</v>
      </c>
      <c r="V562" s="9" t="str">
        <f ca="1">INDEX('Wand Mapping'!K:K, U562)</f>
        <v>wand_ai_210</v>
      </c>
      <c r="W562" s="9" t="str">
        <f t="shared" ca="1" si="153"/>
        <v>wand_ai_210_NE</v>
      </c>
      <c r="Z562" s="9" t="str">
        <f t="shared" ca="1" si="154"/>
        <v>wand_ai_210_NE</v>
      </c>
    </row>
    <row r="563" spans="1:26">
      <c r="A563" s="9" t="s">
        <v>615</v>
      </c>
      <c r="B563" s="9" t="s">
        <v>1880</v>
      </c>
      <c r="C563" s="9">
        <v>5</v>
      </c>
      <c r="D563" s="9">
        <v>9</v>
      </c>
      <c r="E563" s="9" t="str">
        <f t="shared" si="150"/>
        <v>BZ-X209</v>
      </c>
      <c r="F563" s="9" t="s">
        <v>1472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>
        <f>MATCH($A563, 'Spells By School'!F:F, 0)</f>
        <v>2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151"/>
        <v>Enchantment</v>
      </c>
      <c r="T563" s="9" t="str">
        <f t="shared" si="152"/>
        <v>EN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98</v>
      </c>
      <c r="V563" s="9" t="str">
        <f>INDEX('Wand Mapping'!K:K, U563)</f>
        <v>wand_ai_960</v>
      </c>
      <c r="W563" s="9" t="str">
        <f t="shared" si="153"/>
        <v>wand_ai_960_EN</v>
      </c>
      <c r="Z563" s="9" t="str">
        <f t="shared" si="154"/>
        <v>wand_ai_960_EN</v>
      </c>
    </row>
    <row r="564" spans="1:26">
      <c r="A564" s="9" t="s">
        <v>412</v>
      </c>
      <c r="B564" s="9" t="s">
        <v>1881</v>
      </c>
      <c r="C564" s="9">
        <v>5</v>
      </c>
      <c r="D564" s="9">
        <v>9</v>
      </c>
      <c r="E564" s="9" t="str">
        <f t="shared" si="150"/>
        <v>BZ-X309</v>
      </c>
      <c r="F564" s="9" t="s">
        <v>1473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45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ca="1" si="151"/>
        <v>Necromancy</v>
      </c>
      <c r="T564" s="9" t="str">
        <f t="shared" ca="1" si="152"/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67</v>
      </c>
      <c r="V564" s="9" t="str">
        <f ca="1">INDEX('Wand Mapping'!K:K, U564)</f>
        <v>wand_ai_650</v>
      </c>
      <c r="W564" s="9" t="str">
        <f t="shared" ca="1" si="153"/>
        <v>wand_ai_650_NE</v>
      </c>
      <c r="Z564" s="9" t="str">
        <f t="shared" ca="1" si="154"/>
        <v>wand_ai_650_NE</v>
      </c>
    </row>
    <row r="565" spans="1:26">
      <c r="A565" s="9" t="s">
        <v>583</v>
      </c>
      <c r="B565" s="9" t="s">
        <v>1884</v>
      </c>
      <c r="C565" s="9">
        <v>6</v>
      </c>
      <c r="D565" s="9">
        <v>12</v>
      </c>
      <c r="E565" s="9" t="str">
        <f t="shared" si="150"/>
        <v>BZ-X612</v>
      </c>
      <c r="F565" s="9" t="s">
        <v>1476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52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t="shared" si="151"/>
        <v>Conjuration</v>
      </c>
      <c r="T565" s="9" t="str">
        <f t="shared" si="152"/>
        <v>CO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93</v>
      </c>
      <c r="V565" s="9" t="str">
        <f>INDEX('Wand Mapping'!K:K, U565)</f>
        <v>wand_ai_910</v>
      </c>
      <c r="W565" s="9" t="str">
        <f t="shared" si="153"/>
        <v>wand_ai_910_CO</v>
      </c>
      <c r="Z565" s="9" t="str">
        <f t="shared" si="154"/>
        <v>wand_ai_910_CO</v>
      </c>
    </row>
    <row r="566" spans="1:26">
      <c r="A566" s="9" t="s">
        <v>119</v>
      </c>
      <c r="B566" s="9" t="s">
        <v>1885</v>
      </c>
      <c r="C566" s="9">
        <v>6</v>
      </c>
      <c r="D566" s="9">
        <v>12</v>
      </c>
      <c r="E566" s="9" t="str">
        <f t="shared" si="150"/>
        <v>BZ-X712</v>
      </c>
      <c r="F566" s="9" t="s">
        <v>1477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58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t="shared" si="151"/>
        <v>Invocation</v>
      </c>
      <c r="T566" s="9" t="str">
        <f t="shared" si="152"/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21</v>
      </c>
      <c r="V566" s="9" t="str">
        <f>INDEX('Wand Mapping'!K:K, U566)</f>
        <v>wand_ai_190</v>
      </c>
      <c r="W566" s="9" t="str">
        <f t="shared" si="153"/>
        <v>wand_ai_190_EV</v>
      </c>
      <c r="Z566" s="9" t="str">
        <f t="shared" si="154"/>
        <v>wand_ai_190_EV</v>
      </c>
    </row>
    <row r="567" spans="1:26">
      <c r="A567" s="9" t="s">
        <v>256</v>
      </c>
      <c r="B567" s="9" t="s">
        <v>1886</v>
      </c>
      <c r="C567" s="9">
        <v>6</v>
      </c>
      <c r="D567" s="9">
        <v>12</v>
      </c>
      <c r="E567" s="9" t="str">
        <f t="shared" si="150"/>
        <v>BZ-X812</v>
      </c>
      <c r="F567" s="9" t="s">
        <v>1478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22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t="shared" ca="1" si="151"/>
        <v>Necromancy</v>
      </c>
      <c r="T567" s="9" t="str">
        <f t="shared" ca="1" si="152"/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43</v>
      </c>
      <c r="V567" s="9" t="str">
        <f ca="1">INDEX('Wand Mapping'!K:K, U567)</f>
        <v>wand_ai_410</v>
      </c>
      <c r="W567" s="9" t="str">
        <f t="shared" ca="1" si="153"/>
        <v>wand_ai_410_NE</v>
      </c>
      <c r="Z567" s="9" t="str">
        <f t="shared" ca="1" si="154"/>
        <v>wand_ai_410_NE</v>
      </c>
    </row>
    <row r="568" spans="1:26">
      <c r="A568" s="9" t="s">
        <v>31</v>
      </c>
      <c r="B568" s="9" t="s">
        <v>1887</v>
      </c>
      <c r="C568" s="9">
        <v>6</v>
      </c>
      <c r="D568" s="9">
        <v>12</v>
      </c>
      <c r="E568" s="9" t="str">
        <f t="shared" si="150"/>
        <v>BZ-X912</v>
      </c>
      <c r="F568" s="9" t="s">
        <v>1479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>
        <f ca="1">MATCH($A568, 'Spells By School'!G:G, 0)</f>
        <v>65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t="shared" ca="1" si="151"/>
        <v>Necromancy</v>
      </c>
      <c r="T568" s="9" t="str">
        <f t="shared" ca="1" si="152"/>
        <v>NE</v>
      </c>
      <c r="U568" s="9">
        <f ca="1"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6</v>
      </c>
      <c r="V568" s="9" t="str">
        <f ca="1">INDEX('Wand Mapping'!K:K, U568)</f>
        <v>wand_ai_040</v>
      </c>
      <c r="W568" s="9" t="str">
        <f t="shared" ca="1" si="153"/>
        <v>wand_ai_040_NE</v>
      </c>
      <c r="Z568" s="9" t="str">
        <f t="shared" ca="1" si="154"/>
        <v>wand_ai_040_NE</v>
      </c>
    </row>
    <row r="569" spans="1:26">
      <c r="A569" s="9" t="s">
        <v>399</v>
      </c>
      <c r="B569" s="9" t="s">
        <v>1888</v>
      </c>
      <c r="C569" s="9">
        <v>6</v>
      </c>
      <c r="D569" s="9">
        <v>12</v>
      </c>
      <c r="E569" s="9" t="str">
        <f t="shared" si="150"/>
        <v>BZ-XA12</v>
      </c>
      <c r="F569" s="9" t="s">
        <v>1480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>
        <f ca="1">MATCH($A569, 'Spells By School'!G:G, 0)</f>
        <v>70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t="shared" ca="1" si="151"/>
        <v>Necromancy</v>
      </c>
      <c r="T569" s="9" t="str">
        <f t="shared" ca="1" si="152"/>
        <v>NE</v>
      </c>
      <c r="U569" s="9">
        <f ca="1"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65</v>
      </c>
      <c r="V569" s="9" t="str">
        <f ca="1">INDEX('Wand Mapping'!K:K, U569)</f>
        <v>wand_ai_630</v>
      </c>
      <c r="W569" s="9" t="str">
        <f t="shared" ca="1" si="153"/>
        <v>wand_ai_630_NE</v>
      </c>
      <c r="Z569" s="9" t="str">
        <f t="shared" ca="1" si="154"/>
        <v>wand_ai_630_NE</v>
      </c>
    </row>
    <row r="570" spans="1:26">
      <c r="A570" s="9" t="s">
        <v>24</v>
      </c>
      <c r="B570" s="9" t="s">
        <v>1889</v>
      </c>
      <c r="C570" s="9">
        <v>6</v>
      </c>
      <c r="D570" s="9">
        <v>12</v>
      </c>
      <c r="E570" s="9" t="str">
        <f t="shared" si="150"/>
        <v>BZ-XB12</v>
      </c>
      <c r="F570" s="9" t="s">
        <v>1481</v>
      </c>
      <c r="G570" s="9" t="s">
        <v>655</v>
      </c>
      <c r="H570" s="9" t="s">
        <v>656</v>
      </c>
      <c r="J570" s="9">
        <f>MATCH($A570, 'Spells By School'!A:A, 0)</f>
        <v>6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t="shared" si="151"/>
        <v>Abjuration</v>
      </c>
      <c r="T570" s="9" t="str">
        <f t="shared" si="152"/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5</v>
      </c>
      <c r="V570" s="9" t="str">
        <f>INDEX('Wand Mapping'!K:K, U570)</f>
        <v>wand_ai_030</v>
      </c>
      <c r="W570" s="9" t="str">
        <f t="shared" si="153"/>
        <v>wand_ai_030_AB</v>
      </c>
      <c r="Z570" s="9" t="str">
        <f t="shared" si="154"/>
        <v>wand_ai_030_AB</v>
      </c>
    </row>
    <row r="571" spans="1:26">
      <c r="A571" s="9" t="s">
        <v>338</v>
      </c>
      <c r="B571" s="9" t="s">
        <v>1890</v>
      </c>
      <c r="C571" s="9">
        <v>6</v>
      </c>
      <c r="D571" s="9">
        <v>12</v>
      </c>
      <c r="E571" s="9" t="str">
        <f t="shared" si="150"/>
        <v>BZ-XC12</v>
      </c>
      <c r="F571" s="9" t="s">
        <v>1482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42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t="shared" ca="1" si="151"/>
        <v>Necromancy</v>
      </c>
      <c r="T571" s="9" t="str">
        <f t="shared" ca="1" si="152"/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55</v>
      </c>
      <c r="V571" s="9" t="str">
        <f ca="1">INDEX('Wand Mapping'!K:K, U571)</f>
        <v>wand_ai_530</v>
      </c>
      <c r="W571" s="9" t="str">
        <f t="shared" ca="1" si="153"/>
        <v>wand_ai_530_NE</v>
      </c>
      <c r="Z571" s="9" t="str">
        <f t="shared" ca="1" si="154"/>
        <v>wand_ai_530_NE</v>
      </c>
    </row>
    <row r="572" spans="1:26">
      <c r="A572" s="9" t="s">
        <v>413</v>
      </c>
      <c r="B572" s="9" t="s">
        <v>1891</v>
      </c>
      <c r="C572" s="9">
        <v>6</v>
      </c>
      <c r="D572" s="9">
        <v>12</v>
      </c>
      <c r="E572" s="9" t="str">
        <f t="shared" si="150"/>
        <v>BZ-XD12</v>
      </c>
      <c r="F572" s="9" t="s">
        <v>1483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>
        <f>MATCH($A572, 'Spells By School'!H:H, 0)</f>
        <v>25</v>
      </c>
      <c r="R572" s="9" t="e">
        <f>MATCH($A572, 'Spells By School'!I:I, 0)</f>
        <v>#N/A</v>
      </c>
      <c r="S572" s="9" t="str">
        <f t="shared" ca="1" si="151"/>
        <v>Illusion</v>
      </c>
      <c r="T572" s="9" t="str">
        <f t="shared" ca="1" si="152"/>
        <v>IL</v>
      </c>
      <c r="U572" s="9">
        <f ca="1"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67</v>
      </c>
      <c r="V572" s="9" t="str">
        <f ca="1">INDEX('Wand Mapping'!K:K, U572)</f>
        <v>wand_ai_650</v>
      </c>
      <c r="W572" s="9" t="str">
        <f t="shared" ca="1" si="153"/>
        <v>wand_ai_650_IL</v>
      </c>
      <c r="Z572" s="9" t="str">
        <f t="shared" ca="1" si="154"/>
        <v>wand_ai_650_IL</v>
      </c>
    </row>
    <row r="573" spans="1:26">
      <c r="A573" s="9" t="s">
        <v>1484</v>
      </c>
      <c r="B573" s="9" t="s">
        <v>1892</v>
      </c>
      <c r="C573" s="9">
        <v>6</v>
      </c>
      <c r="D573" s="9">
        <v>12</v>
      </c>
      <c r="E573" s="9" t="str">
        <f t="shared" si="150"/>
        <v>BZ-XE12</v>
      </c>
      <c r="F573" s="9" t="s">
        <v>793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102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 t="shared" si="151"/>
        <v>Conjuration</v>
      </c>
      <c r="T573" s="9" t="str">
        <f t="shared" si="152"/>
        <v>CO</v>
      </c>
      <c r="U573" s="9" t="e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#N/A</v>
      </c>
      <c r="V573" s="9" t="e">
        <f>INDEX('Wand Mapping'!K:K, U573)</f>
        <v>#N/A</v>
      </c>
      <c r="W573" s="9" t="e">
        <f t="shared" si="153"/>
        <v>#N/A</v>
      </c>
      <c r="X573" s="60" t="s">
        <v>1957</v>
      </c>
      <c r="Z573" s="9" t="str">
        <f t="shared" si="154"/>
        <v>wand_ai_590_CO</v>
      </c>
    </row>
    <row r="574" spans="1:26">
      <c r="A574" s="9" t="s">
        <v>151</v>
      </c>
      <c r="B574" s="9" t="s">
        <v>1893</v>
      </c>
      <c r="C574" s="9">
        <v>6</v>
      </c>
      <c r="D574" s="9">
        <v>12</v>
      </c>
      <c r="E574" s="9" t="str">
        <f t="shared" si="150"/>
        <v>BZ-XF12</v>
      </c>
      <c r="F574" s="9" t="s">
        <v>1485</v>
      </c>
      <c r="G574" s="9" t="s">
        <v>655</v>
      </c>
      <c r="H574" s="9" t="s">
        <v>656</v>
      </c>
      <c r="J574" s="9">
        <f>MATCH($A574, 'Spells By School'!A:A, 0)</f>
        <v>14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t="shared" si="151"/>
        <v>Abjuration</v>
      </c>
      <c r="T574" s="9" t="str">
        <f t="shared" si="152"/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27</v>
      </c>
      <c r="V574" s="9" t="str">
        <f>INDEX('Wand Mapping'!K:K, U574)</f>
        <v>wand_ai_250</v>
      </c>
      <c r="W574" s="9" t="str">
        <f t="shared" si="153"/>
        <v>wand_ai_250_AB</v>
      </c>
      <c r="Z574" s="9" t="str">
        <f t="shared" si="154"/>
        <v>wand_ai_250_AB</v>
      </c>
    </row>
    <row r="575" spans="1:26">
      <c r="A575" s="9" t="s">
        <v>200</v>
      </c>
      <c r="B575" s="9" t="s">
        <v>1894</v>
      </c>
      <c r="C575" s="9">
        <v>6</v>
      </c>
      <c r="D575" s="9">
        <v>12</v>
      </c>
      <c r="E575" s="9" t="str">
        <f t="shared" si="150"/>
        <v>BZ-XG12</v>
      </c>
      <c r="F575" s="9" t="s">
        <v>1486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84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t="shared" si="151"/>
        <v>Invocation</v>
      </c>
      <c r="T575" s="9" t="str">
        <f t="shared" si="152"/>
        <v>EV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35</v>
      </c>
      <c r="V575" s="9" t="str">
        <f>INDEX('Wand Mapping'!K:K, U575)</f>
        <v>wand_ai_330</v>
      </c>
      <c r="W575" s="9" t="str">
        <f t="shared" si="153"/>
        <v>wand_ai_330_EV</v>
      </c>
      <c r="Z575" s="9" t="str">
        <f t="shared" si="154"/>
        <v>wand_ai_330_EV</v>
      </c>
    </row>
    <row r="576" spans="1:26">
      <c r="A576" s="9" t="s">
        <v>194</v>
      </c>
      <c r="B576" s="9" t="s">
        <v>1895</v>
      </c>
      <c r="C576" s="9">
        <v>6</v>
      </c>
      <c r="D576" s="9">
        <v>12</v>
      </c>
      <c r="E576" s="9" t="str">
        <f t="shared" si="150"/>
        <v>BZ-XH12</v>
      </c>
      <c r="F576" s="9" t="s">
        <v>1487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73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t="shared" si="151"/>
        <v>Invocation</v>
      </c>
      <c r="T576" s="9" t="str">
        <f t="shared" si="152"/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34</v>
      </c>
      <c r="V576" s="9" t="str">
        <f>INDEX('Wand Mapping'!K:K, U576)</f>
        <v>wand_ai_320</v>
      </c>
      <c r="W576" s="9" t="str">
        <f t="shared" si="153"/>
        <v>wand_ai_320_EV</v>
      </c>
      <c r="Z576" s="9" t="str">
        <f t="shared" si="154"/>
        <v>wand_ai_320_EV</v>
      </c>
    </row>
    <row r="577" spans="1:26">
      <c r="A577" s="9" t="s">
        <v>101</v>
      </c>
      <c r="B577" s="9" t="s">
        <v>1896</v>
      </c>
      <c r="C577" s="9">
        <v>7</v>
      </c>
      <c r="D577" s="9">
        <v>14</v>
      </c>
      <c r="E577" s="9" t="str">
        <f t="shared" si="150"/>
        <v>BZ-XI14</v>
      </c>
      <c r="F577" s="9" t="s">
        <v>1488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2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t="shared" si="151"/>
        <v>Invocation</v>
      </c>
      <c r="T577" s="9" t="str">
        <f t="shared" si="152"/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18</v>
      </c>
      <c r="V577" s="9" t="str">
        <f>INDEX('Wand Mapping'!K:K, U577)</f>
        <v>wand_ai_160</v>
      </c>
      <c r="W577" s="9" t="str">
        <f t="shared" si="153"/>
        <v>wand_ai_160_EV</v>
      </c>
      <c r="Z577" s="9" t="str">
        <f t="shared" si="154"/>
        <v>wand_ai_160_EV</v>
      </c>
    </row>
    <row r="578" spans="1:26">
      <c r="A578" s="9" t="s">
        <v>443</v>
      </c>
      <c r="B578" s="9" t="s">
        <v>1897</v>
      </c>
      <c r="C578" s="9">
        <v>7</v>
      </c>
      <c r="D578" s="9">
        <v>14</v>
      </c>
      <c r="E578" s="9" t="str">
        <f t="shared" si="150"/>
        <v>BZ-XJ14</v>
      </c>
      <c r="F578" s="9" t="s">
        <v>1489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>
        <f>MATCH($A578, 'Spells By School'!D:D, 0)</f>
        <v>81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t="shared" si="151"/>
        <v>Transmutation</v>
      </c>
      <c r="T578" s="9" t="str">
        <f t="shared" si="152"/>
        <v>TR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72</v>
      </c>
      <c r="V578" s="9" t="str">
        <f>INDEX('Wand Mapping'!K:K, U578)</f>
        <v>wand_ai_700</v>
      </c>
      <c r="W578" s="9" t="str">
        <f t="shared" si="153"/>
        <v>wand_ai_700_TR</v>
      </c>
      <c r="Z578" s="9" t="str">
        <f t="shared" si="154"/>
        <v>wand_ai_700_TR</v>
      </c>
    </row>
    <row r="579" spans="1:26">
      <c r="A579" s="9" t="s">
        <v>180</v>
      </c>
      <c r="B579" s="9" t="s">
        <v>1898</v>
      </c>
      <c r="C579" s="9">
        <v>7</v>
      </c>
      <c r="D579" s="9">
        <v>14</v>
      </c>
      <c r="E579" s="9" t="str">
        <f t="shared" si="150"/>
        <v>BZ-XK14</v>
      </c>
      <c r="F579" s="9" t="s">
        <v>1490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53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 t="shared" si="151"/>
        <v>Conjuration</v>
      </c>
      <c r="T579" s="9" t="str">
        <f t="shared" si="152"/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32</v>
      </c>
      <c r="V579" s="9" t="str">
        <f>INDEX('Wand Mapping'!K:K, U579)</f>
        <v>wand_ai_300</v>
      </c>
      <c r="W579" s="9" t="str">
        <f t="shared" si="153"/>
        <v>wand_ai_300_CO</v>
      </c>
      <c r="Z579" s="9" t="str">
        <f t="shared" si="154"/>
        <v>wand_ai_300_CO</v>
      </c>
    </row>
    <row r="580" spans="1:26">
      <c r="A580" s="9" t="s">
        <v>1494</v>
      </c>
      <c r="B580" s="9" t="s">
        <v>1899</v>
      </c>
      <c r="C580" s="9">
        <v>7</v>
      </c>
      <c r="D580" s="9">
        <v>14</v>
      </c>
      <c r="E580" s="9" t="str">
        <f t="shared" si="150"/>
        <v>BZ-XL14</v>
      </c>
      <c r="F580" s="9" t="s">
        <v>1491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85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 t="shared" si="151"/>
        <v>Invocation</v>
      </c>
      <c r="T580" s="9" t="str">
        <f t="shared" si="152"/>
        <v>EV</v>
      </c>
      <c r="U580" s="9" t="e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#N/A</v>
      </c>
      <c r="V580" s="9" t="e">
        <f>INDEX('Wand Mapping'!K:K, U580)</f>
        <v>#N/A</v>
      </c>
      <c r="W580" s="9" t="e">
        <f t="shared" si="153"/>
        <v>#N/A</v>
      </c>
      <c r="X580" s="60" t="s">
        <v>1961</v>
      </c>
      <c r="Z580" s="9" t="str">
        <f t="shared" si="154"/>
        <v>wand_ai_520_EV</v>
      </c>
    </row>
    <row r="581" spans="1:26">
      <c r="A581" s="9" t="s">
        <v>437</v>
      </c>
      <c r="B581" s="9" t="s">
        <v>1900</v>
      </c>
      <c r="C581" s="9">
        <v>7</v>
      </c>
      <c r="D581" s="9">
        <v>14</v>
      </c>
      <c r="E581" s="9" t="str">
        <f t="shared" si="150"/>
        <v>BZ-XM14</v>
      </c>
      <c r="F581" s="9" t="s">
        <v>1492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47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t="shared" si="151"/>
        <v>Invocation</v>
      </c>
      <c r="T581" s="9" t="str">
        <f t="shared" si="152"/>
        <v>EV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>INDEX('Wand Mapping'!K:K, U581)</f>
        <v>wand_ai_690</v>
      </c>
      <c r="W581" s="9" t="str">
        <f t="shared" si="153"/>
        <v>wand_ai_690_EV</v>
      </c>
      <c r="Z581" s="9" t="str">
        <f t="shared" si="154"/>
        <v>wand_ai_690_EV</v>
      </c>
    </row>
    <row r="582" spans="1:26">
      <c r="A582" s="9" t="s">
        <v>514</v>
      </c>
      <c r="B582" s="9" t="s">
        <v>1901</v>
      </c>
      <c r="C582" s="9">
        <v>7</v>
      </c>
      <c r="D582" s="9">
        <v>14</v>
      </c>
      <c r="E582" s="9" t="str">
        <f t="shared" si="150"/>
        <v>BZ-XN14</v>
      </c>
      <c r="F582" s="9" t="s">
        <v>1493</v>
      </c>
      <c r="G582" s="9" t="s">
        <v>655</v>
      </c>
      <c r="H582" s="9" t="s">
        <v>656</v>
      </c>
      <c r="J582" s="9">
        <f>MATCH($A582, 'Spells By School'!A:A, 0)</f>
        <v>65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 t="shared" si="151"/>
        <v>Abjuration</v>
      </c>
      <c r="T582" s="9" t="str">
        <f t="shared" si="152"/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83</v>
      </c>
      <c r="V582" s="9" t="str">
        <f>INDEX('Wand Mapping'!K:K, U582)</f>
        <v>wand_ai_810</v>
      </c>
      <c r="W582" s="9" t="str">
        <f t="shared" si="153"/>
        <v>wand_ai_810_AB</v>
      </c>
      <c r="Z582" s="9" t="str">
        <f t="shared" si="154"/>
        <v>wand_ai_810_AB</v>
      </c>
    </row>
    <row r="583" spans="1:26">
      <c r="A583" s="9" t="s">
        <v>271</v>
      </c>
      <c r="B583" s="9" t="s">
        <v>1903</v>
      </c>
      <c r="C583" s="9">
        <v>7</v>
      </c>
      <c r="D583" s="9">
        <v>14</v>
      </c>
      <c r="E583" s="9" t="str">
        <f t="shared" si="150"/>
        <v>BZ-XP14</v>
      </c>
      <c r="F583" s="9" t="s">
        <v>1496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>
        <f ca="1">MATCH($A583, 'Spells By School'!G:G, 0)</f>
        <v>68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 t="shared" ca="1" si="151"/>
        <v>Necromancy</v>
      </c>
      <c r="T583" s="9" t="str">
        <f t="shared" ca="1" si="152"/>
        <v>NE</v>
      </c>
      <c r="U583" s="9">
        <f ca="1"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45</v>
      </c>
      <c r="V583" s="9" t="str">
        <f ca="1">INDEX('Wand Mapping'!K:K, U583)</f>
        <v>wand_ai_430</v>
      </c>
      <c r="W583" s="9" t="str">
        <f t="shared" ca="1" si="153"/>
        <v>wand_ai_430_NE</v>
      </c>
      <c r="Z583" s="9" t="str">
        <f t="shared" ca="1" si="154"/>
        <v>wand_ai_430_NE</v>
      </c>
    </row>
    <row r="584" spans="1:26">
      <c r="A584" s="9" t="s">
        <v>448</v>
      </c>
      <c r="B584" s="9" t="s">
        <v>1904</v>
      </c>
      <c r="C584" s="9">
        <v>7</v>
      </c>
      <c r="D584" s="9">
        <v>14</v>
      </c>
      <c r="E584" s="9" t="str">
        <f t="shared" si="150"/>
        <v>BZ-XQ14</v>
      </c>
      <c r="F584" s="9" t="s">
        <v>1497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90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 t="shared" si="151"/>
        <v>Conjuration</v>
      </c>
      <c r="T584" s="9" t="str">
        <f t="shared" si="152"/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73</v>
      </c>
      <c r="V584" s="9" t="str">
        <f>INDEX('Wand Mapping'!K:K, U584)</f>
        <v>wand_ai_710</v>
      </c>
      <c r="W584" s="9" t="str">
        <f t="shared" si="153"/>
        <v>wand_ai_710_CO</v>
      </c>
      <c r="Z584" s="9" t="str">
        <f t="shared" si="154"/>
        <v>wand_ai_710_CO</v>
      </c>
    </row>
    <row r="585" spans="1:26">
      <c r="A585" s="9" t="s">
        <v>321</v>
      </c>
      <c r="B585" s="9" t="s">
        <v>1905</v>
      </c>
      <c r="C585" s="9">
        <v>7</v>
      </c>
      <c r="D585" s="9">
        <v>14</v>
      </c>
      <c r="E585" s="9" t="str">
        <f t="shared" si="150"/>
        <v>BZ-XR14</v>
      </c>
      <c r="F585" s="9" t="s">
        <v>1498</v>
      </c>
      <c r="G585" s="9" t="s">
        <v>655</v>
      </c>
      <c r="H585" s="9" t="s">
        <v>656</v>
      </c>
      <c r="J585" s="9">
        <f>MATCH($A585, 'Spells By School'!A:A, 0)</f>
        <v>25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t="shared" si="151"/>
        <v>Abjuration</v>
      </c>
      <c r="T585" s="9" t="str">
        <f t="shared" si="152"/>
        <v>AB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53</v>
      </c>
      <c r="V585" s="9" t="str">
        <f>INDEX('Wand Mapping'!K:K, U585)</f>
        <v>wand_ai_510</v>
      </c>
      <c r="W585" s="9" t="str">
        <f t="shared" si="153"/>
        <v>wand_ai_510_AB</v>
      </c>
      <c r="Z585" s="9" t="str">
        <f t="shared" si="154"/>
        <v>wand_ai_510_AB</v>
      </c>
    </row>
    <row r="586" spans="1:26">
      <c r="A586" s="9" t="s">
        <v>439</v>
      </c>
      <c r="B586" s="9" t="s">
        <v>1906</v>
      </c>
      <c r="C586" s="9">
        <v>7</v>
      </c>
      <c r="D586" s="9">
        <v>14</v>
      </c>
      <c r="E586" s="9" t="str">
        <f t="shared" si="150"/>
        <v>BZ-XS14</v>
      </c>
      <c r="F586" s="9" t="s">
        <v>1499</v>
      </c>
      <c r="G586" s="9" t="s">
        <v>655</v>
      </c>
      <c r="H586" s="9" t="s">
        <v>656</v>
      </c>
      <c r="J586" s="9" t="e">
        <f>MATCH($A586, 'Spells By School'!A:A, 0)</f>
        <v>#N/A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>
        <f ca="1">MATCH($A586, 'Spells By School'!G:G, 0)</f>
        <v>26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 t="shared" ca="1" si="151"/>
        <v>Necromancy</v>
      </c>
      <c r="T586" s="9" t="str">
        <f t="shared" ca="1" si="152"/>
        <v>NE</v>
      </c>
      <c r="U586" s="9">
        <f ca="1"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71</v>
      </c>
      <c r="V586" s="9" t="str">
        <f ca="1">INDEX('Wand Mapping'!K:K, U586)</f>
        <v>wand_ai_690</v>
      </c>
      <c r="W586" s="9" t="str">
        <f t="shared" ca="1" si="153"/>
        <v>wand_ai_690_NE</v>
      </c>
      <c r="Z586" s="9" t="str">
        <f t="shared" ca="1" si="154"/>
        <v>wand_ai_690_NE</v>
      </c>
    </row>
    <row r="587" spans="1:26">
      <c r="A587" s="9" t="s">
        <v>122</v>
      </c>
      <c r="B587" s="9" t="s">
        <v>1907</v>
      </c>
      <c r="C587" s="9">
        <v>7</v>
      </c>
      <c r="D587" s="9">
        <v>14</v>
      </c>
      <c r="E587" s="9" t="str">
        <f t="shared" ref="E587:E650" si="155">_xlfn.CONCAT(B587, RIGHT(_xlfn.CONCAT("0", D587), 2))</f>
        <v>BZ-XT14</v>
      </c>
      <c r="F587" s="9" t="s">
        <v>1500</v>
      </c>
      <c r="G587" s="9" t="s">
        <v>655</v>
      </c>
      <c r="H587" s="9" t="s">
        <v>656</v>
      </c>
      <c r="J587" s="9" t="e">
        <f>MATCH($A587, 'Spells By School'!A:A, 0)</f>
        <v>#N/A</v>
      </c>
      <c r="K587" s="9">
        <f>MATCH($A587, 'Spells By School'!B:B, 0)</f>
        <v>40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 t="shared" si="151"/>
        <v>Conjuration</v>
      </c>
      <c r="T587" s="9" t="str">
        <f t="shared" si="152"/>
        <v>CO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22</v>
      </c>
      <c r="V587" s="9" t="str">
        <f>INDEX('Wand Mapping'!K:K, U587)</f>
        <v>wand_ai_200</v>
      </c>
      <c r="W587" s="9" t="str">
        <f t="shared" si="153"/>
        <v>wand_ai_200_CO</v>
      </c>
      <c r="Z587" s="9" t="str">
        <f t="shared" si="154"/>
        <v>wand_ai_200_CO</v>
      </c>
    </row>
    <row r="588" spans="1:26">
      <c r="A588" s="9" t="s">
        <v>96</v>
      </c>
      <c r="B588" s="9" t="s">
        <v>1908</v>
      </c>
      <c r="C588" s="9">
        <v>7</v>
      </c>
      <c r="D588" s="9">
        <v>14</v>
      </c>
      <c r="E588" s="9" t="str">
        <f t="shared" si="155"/>
        <v>BZ-XU14</v>
      </c>
      <c r="F588" s="9" t="s">
        <v>1501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 t="e">
        <f>MATCH($A588, 'Spells By School'!D:D, 0)</f>
        <v>#N/A</v>
      </c>
      <c r="N588" s="9">
        <f>MATCH($A588, 'Spells By School'!E:E, 0)</f>
        <v>54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 t="shared" si="151"/>
        <v>Invocation</v>
      </c>
      <c r="T588" s="9" t="str">
        <f t="shared" si="152"/>
        <v>EV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17</v>
      </c>
      <c r="V588" s="9" t="str">
        <f>INDEX('Wand Mapping'!K:K, U588)</f>
        <v>wand_ai_150</v>
      </c>
      <c r="W588" s="9" t="str">
        <f t="shared" si="153"/>
        <v>wand_ai_150_EV</v>
      </c>
      <c r="Z588" s="9" t="str">
        <f t="shared" si="154"/>
        <v>wand_ai_150_EV</v>
      </c>
    </row>
    <row r="589" spans="1:26">
      <c r="A589" s="9" t="s">
        <v>633</v>
      </c>
      <c r="B589" s="9" t="s">
        <v>1909</v>
      </c>
      <c r="C589" s="9">
        <v>7</v>
      </c>
      <c r="D589" s="9">
        <v>14</v>
      </c>
      <c r="E589" s="9" t="str">
        <f t="shared" si="155"/>
        <v>BZ-XV14</v>
      </c>
      <c r="F589" s="9" t="s">
        <v>1502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71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 t="shared" si="151"/>
        <v>Conjuration</v>
      </c>
      <c r="T589" s="9" t="str">
        <f t="shared" si="152"/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101</v>
      </c>
      <c r="V589" s="9" t="str">
        <f>INDEX('Wand Mapping'!K:K, U589)</f>
        <v>wand_ai_990</v>
      </c>
      <c r="W589" s="9" t="str">
        <f t="shared" si="153"/>
        <v>wand_ai_990_CO</v>
      </c>
      <c r="Z589" s="9" t="str">
        <f t="shared" si="154"/>
        <v>wand_ai_990_CO</v>
      </c>
    </row>
    <row r="590" spans="1:26">
      <c r="A590" s="9" t="s">
        <v>630</v>
      </c>
      <c r="B590" s="9" t="s">
        <v>1910</v>
      </c>
      <c r="C590" s="9">
        <v>7</v>
      </c>
      <c r="D590" s="9">
        <v>14</v>
      </c>
      <c r="E590" s="9" t="str">
        <f t="shared" si="155"/>
        <v>BZ-XW14</v>
      </c>
      <c r="F590" s="9" t="s">
        <v>1503</v>
      </c>
      <c r="G590" s="9" t="s">
        <v>655</v>
      </c>
      <c r="H590" s="9" t="s">
        <v>656</v>
      </c>
      <c r="J590" s="9" t="e">
        <f>MATCH($A590, 'Spells By School'!A:A, 0)</f>
        <v>#N/A</v>
      </c>
      <c r="K590" s="9" t="e">
        <f>MATCH($A590, 'Spells By School'!B:B, 0)</f>
        <v>#N/A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>
        <f ca="1">MATCH($A590, 'Spells By School'!G:G, 0)</f>
        <v>78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 t="shared" ca="1" si="151"/>
        <v>Necromancy</v>
      </c>
      <c r="T590" s="9" t="str">
        <f t="shared" ca="1" si="152"/>
        <v>NE</v>
      </c>
      <c r="U590" s="9">
        <f ca="1"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100</v>
      </c>
      <c r="V590" s="9" t="str">
        <f ca="1">INDEX('Wand Mapping'!K:K, U590)</f>
        <v>wand_ai_980</v>
      </c>
      <c r="W590" s="9" t="str">
        <f t="shared" ca="1" si="153"/>
        <v>wand_ai_980_NE</v>
      </c>
      <c r="Z590" s="9" t="str">
        <f t="shared" ca="1" si="154"/>
        <v>wand_ai_980_NE</v>
      </c>
    </row>
    <row r="591" spans="1:26">
      <c r="A591" s="9" t="s">
        <v>210</v>
      </c>
      <c r="B591" s="9" t="s">
        <v>1911</v>
      </c>
      <c r="C591" s="9">
        <v>8</v>
      </c>
      <c r="D591" s="9">
        <v>16</v>
      </c>
      <c r="E591" s="9" t="str">
        <f t="shared" si="155"/>
        <v>BZ-XX16</v>
      </c>
      <c r="F591" s="9" t="s">
        <v>1504</v>
      </c>
      <c r="G591" s="9" t="s">
        <v>655</v>
      </c>
      <c r="H591" s="9" t="s">
        <v>656</v>
      </c>
      <c r="J591" s="9">
        <f>MATCH($A591, 'Spells By School'!A:A, 0)</f>
        <v>31</v>
      </c>
      <c r="K591" s="9" t="e">
        <f>MATCH($A591, 'Spells By School'!B:B, 0)</f>
        <v>#N/A</v>
      </c>
      <c r="L591" s="9" t="e">
        <f>MATCH($A591, 'Spells By School'!C:C, 0)</f>
        <v>#N/A</v>
      </c>
      <c r="M591" s="9" t="e">
        <f>MATCH($A591, 'Spells By School'!D:D, 0)</f>
        <v>#N/A</v>
      </c>
      <c r="N591" s="9" t="e">
        <f>MATCH($A591, 'Spells By School'!E:E, 0)</f>
        <v>#N/A</v>
      </c>
      <c r="O591" s="9" t="e">
        <f>MATCH($A591, 'Spells By School'!F:F, 0)</f>
        <v>#N/A</v>
      </c>
      <c r="P591" s="9" t="e">
        <f ca="1">MATCH($A591, 'Spells By School'!G:G, 0)</f>
        <v>#N/A</v>
      </c>
      <c r="Q591" s="9" t="e">
        <f>MATCH($A591, 'Spells By School'!H:H, 0)</f>
        <v>#N/A</v>
      </c>
      <c r="R591" s="9" t="e">
        <f>MATCH($A591, 'Spells By School'!I:I, 0)</f>
        <v>#N/A</v>
      </c>
      <c r="S591" s="9" t="str">
        <f t="shared" si="151"/>
        <v>Abjuration</v>
      </c>
      <c r="T591" s="9" t="str">
        <f t="shared" si="152"/>
        <v>AB</v>
      </c>
      <c r="U591" s="9">
        <f>IF(ISNA($J591), IF(ISNA($K591), IF(ISNA($L591), IF(ISNA($M591), IF(ISNA($N591), IF(ISNA($O591), IF(ISNA($P591), IF(ISNA($Q591), IF(ISNA($R591), "###error###", MATCH(A591, 'Wand Mapping'!J:J,0)),MATCH(A591, 'Wand Mapping'!I:I,0)),MATCH(A591, 'Wand Mapping'!H:H,0)),MATCH(A591, 'Wand Mapping'!G:G,0)),MATCH(A591, 'Wand Mapping'!F:F,0)),MATCH(A591, 'Wand Mapping'!E:E,0)),MATCH(A591, 'Wand Mapping'!D:D,0)),MATCH(A591, 'Wand Mapping'!C:C,0)),MATCH(A591, 'Wand Mapping'!B:B,0))</f>
        <v>37</v>
      </c>
      <c r="V591" s="9" t="str">
        <f>INDEX('Wand Mapping'!K:K, U591)</f>
        <v>wand_ai_350</v>
      </c>
      <c r="W591" s="9" t="str">
        <f t="shared" si="153"/>
        <v>wand_ai_350_AB</v>
      </c>
      <c r="Z591" s="9" t="str">
        <f t="shared" si="154"/>
        <v>wand_ai_350_AB</v>
      </c>
    </row>
    <row r="592" spans="1:26">
      <c r="A592" s="9" t="s">
        <v>511</v>
      </c>
      <c r="B592" s="9" t="s">
        <v>1912</v>
      </c>
      <c r="C592" s="9">
        <v>8</v>
      </c>
      <c r="D592" s="9">
        <v>16</v>
      </c>
      <c r="E592" s="9" t="str">
        <f t="shared" si="155"/>
        <v>BZ-XY16</v>
      </c>
      <c r="F592" s="9" t="s">
        <v>1505</v>
      </c>
      <c r="G592" s="9" t="s">
        <v>655</v>
      </c>
      <c r="H592" s="9" t="s">
        <v>656</v>
      </c>
      <c r="J592" s="9" t="e">
        <f>MATCH($A592, 'Spells By School'!A:A, 0)</f>
        <v>#N/A</v>
      </c>
      <c r="K592" s="9" t="e">
        <f>MATCH($A592, 'Spells By School'!B:B, 0)</f>
        <v>#N/A</v>
      </c>
      <c r="L592" s="9" t="e">
        <f>MATCH($A592, 'Spells By School'!C:C, 0)</f>
        <v>#N/A</v>
      </c>
      <c r="M592" s="9" t="e">
        <f>MATCH($A592, 'Spells By School'!D:D, 0)</f>
        <v>#N/A</v>
      </c>
      <c r="N592" s="9">
        <f>MATCH($A592, 'Spells By School'!E:E, 0)</f>
        <v>35</v>
      </c>
      <c r="O592" s="9" t="e">
        <f>MATCH($A592, 'Spells By School'!F:F, 0)</f>
        <v>#N/A</v>
      </c>
      <c r="P592" s="9" t="e">
        <f ca="1">MATCH($A592, 'Spells By School'!G:G, 0)</f>
        <v>#N/A</v>
      </c>
      <c r="Q592" s="9" t="e">
        <f>MATCH($A592, 'Spells By School'!H:H, 0)</f>
        <v>#N/A</v>
      </c>
      <c r="R592" s="9" t="e">
        <f>MATCH($A592, 'Spells By School'!I:I, 0)</f>
        <v>#N/A</v>
      </c>
      <c r="S592" s="9" t="str">
        <f t="shared" si="151"/>
        <v>Invocation</v>
      </c>
      <c r="T592" s="9" t="str">
        <f t="shared" si="152"/>
        <v>EV</v>
      </c>
      <c r="U592" s="9">
        <f>IF(ISNA($J592), IF(ISNA($K592), IF(ISNA($L592), IF(ISNA($M592), IF(ISNA($N592), IF(ISNA($O592), IF(ISNA($P592), IF(ISNA($Q592), IF(ISNA($R592), "###error###", MATCH(A592, 'Wand Mapping'!J:J,0)),MATCH(A592, 'Wand Mapping'!I:I,0)),MATCH(A592, 'Wand Mapping'!H:H,0)),MATCH(A592, 'Wand Mapping'!G:G,0)),MATCH(A592, 'Wand Mapping'!F:F,0)),MATCH(A592, 'Wand Mapping'!E:E,0)),MATCH(A592, 'Wand Mapping'!D:D,0)),MATCH(A592, 'Wand Mapping'!C:C,0)),MATCH(A592, 'Wand Mapping'!B:B,0))</f>
        <v>82</v>
      </c>
      <c r="V592" s="9" t="str">
        <f>INDEX('Wand Mapping'!K:K, U592)</f>
        <v>wand_ai_800</v>
      </c>
      <c r="W592" s="9" t="str">
        <f t="shared" si="153"/>
        <v>wand_ai_800_EV</v>
      </c>
      <c r="Z592" s="9" t="str">
        <f t="shared" si="154"/>
        <v>wand_ai_800_EV</v>
      </c>
    </row>
    <row r="593" spans="1:26">
      <c r="A593" s="9" t="s">
        <v>613</v>
      </c>
      <c r="B593" s="9" t="s">
        <v>1913</v>
      </c>
      <c r="C593" s="9">
        <v>8</v>
      </c>
      <c r="D593" s="9">
        <v>16</v>
      </c>
      <c r="E593" s="9" t="str">
        <f t="shared" si="155"/>
        <v>BZ-XZ16</v>
      </c>
      <c r="F593" s="9" t="s">
        <v>1506</v>
      </c>
      <c r="G593" s="9" t="s">
        <v>655</v>
      </c>
      <c r="H593" s="9" t="s">
        <v>656</v>
      </c>
      <c r="J593" s="9" t="e">
        <f>MATCH($A593, 'Spells By School'!A:A, 0)</f>
        <v>#N/A</v>
      </c>
      <c r="K593" s="9" t="e">
        <f>MATCH($A593, 'Spells By School'!B:B, 0)</f>
        <v>#N/A</v>
      </c>
      <c r="L593" s="9" t="e">
        <f>MATCH($A593, 'Spells By School'!C:C, 0)</f>
        <v>#N/A</v>
      </c>
      <c r="M593" s="9">
        <f>MATCH($A593, 'Spells By School'!D:D, 0)</f>
        <v>41</v>
      </c>
      <c r="N593" s="9" t="e">
        <f>MATCH($A593, 'Spells By School'!E:E, 0)</f>
        <v>#N/A</v>
      </c>
      <c r="O593" s="9" t="e">
        <f>MATCH($A593, 'Spells By School'!F:F, 0)</f>
        <v>#N/A</v>
      </c>
      <c r="P593" s="9" t="e">
        <f ca="1">MATCH($A593, 'Spells By School'!G:G, 0)</f>
        <v>#N/A</v>
      </c>
      <c r="Q593" s="9" t="e">
        <f>MATCH($A593, 'Spells By School'!H:H, 0)</f>
        <v>#N/A</v>
      </c>
      <c r="R593" s="9" t="e">
        <f>MATCH($A593, 'Spells By School'!I:I, 0)</f>
        <v>#N/A</v>
      </c>
      <c r="S593" s="9" t="str">
        <f t="shared" si="151"/>
        <v>Transmutation</v>
      </c>
      <c r="T593" s="9" t="str">
        <f t="shared" si="152"/>
        <v>TR</v>
      </c>
      <c r="U593" s="9">
        <f>IF(ISNA($J593), IF(ISNA($K593), IF(ISNA($L593), IF(ISNA($M593), IF(ISNA($N593), IF(ISNA($O593), IF(ISNA($P593), IF(ISNA($Q593), IF(ISNA($R593), "###error###", MATCH(A593, 'Wand Mapping'!J:J,0)),MATCH(A593, 'Wand Mapping'!I:I,0)),MATCH(A593, 'Wand Mapping'!H:H,0)),MATCH(A593, 'Wand Mapping'!G:G,0)),MATCH(A593, 'Wand Mapping'!F:F,0)),MATCH(A593, 'Wand Mapping'!E:E,0)),MATCH(A593, 'Wand Mapping'!D:D,0)),MATCH(A593, 'Wand Mapping'!C:C,0)),MATCH(A593, 'Wand Mapping'!B:B,0))</f>
        <v>98</v>
      </c>
      <c r="V593" s="9" t="str">
        <f>INDEX('Wand Mapping'!K:K, U593)</f>
        <v>wand_ai_960</v>
      </c>
      <c r="W593" s="9" t="str">
        <f t="shared" si="153"/>
        <v>wand_ai_960_TR</v>
      </c>
      <c r="Z593" s="9" t="str">
        <f t="shared" si="154"/>
        <v>wand_ai_960_TR</v>
      </c>
    </row>
    <row r="594" spans="1:26">
      <c r="A594" s="9" t="s">
        <v>575</v>
      </c>
      <c r="B594" s="9" t="s">
        <v>1914</v>
      </c>
      <c r="C594" s="9">
        <v>8</v>
      </c>
      <c r="D594" s="9">
        <v>16</v>
      </c>
      <c r="E594" s="9" t="str">
        <f t="shared" si="155"/>
        <v>BZ-Y_16</v>
      </c>
      <c r="F594" s="9" t="s">
        <v>1507</v>
      </c>
      <c r="G594" s="9" t="s">
        <v>655</v>
      </c>
      <c r="H594" s="9" t="s">
        <v>656</v>
      </c>
      <c r="J594" s="9" t="e">
        <f>MATCH($A594, 'Spells By School'!A:A, 0)</f>
        <v>#N/A</v>
      </c>
      <c r="K594" s="9">
        <f>MATCH($A594, 'Spells By School'!B:B, 0)</f>
        <v>54</v>
      </c>
      <c r="L594" s="9" t="e">
        <f>MATCH($A594, 'Spells By School'!C:C, 0)</f>
        <v>#N/A</v>
      </c>
      <c r="M594" s="9" t="e">
        <f>MATCH($A594, 'Spells By School'!D:D, 0)</f>
        <v>#N/A</v>
      </c>
      <c r="N594" s="9" t="e">
        <f>MATCH($A594, 'Spells By School'!E:E, 0)</f>
        <v>#N/A</v>
      </c>
      <c r="O594" s="9" t="e">
        <f>MATCH($A594, 'Spells By School'!F:F, 0)</f>
        <v>#N/A</v>
      </c>
      <c r="P594" s="9" t="e">
        <f ca="1">MATCH($A594, 'Spells By School'!G:G, 0)</f>
        <v>#N/A</v>
      </c>
      <c r="Q594" s="9" t="e">
        <f>MATCH($A594, 'Spells By School'!H:H, 0)</f>
        <v>#N/A</v>
      </c>
      <c r="R594" s="9" t="e">
        <f>MATCH($A594, 'Spells By School'!I:I, 0)</f>
        <v>#N/A</v>
      </c>
      <c r="S594" s="9" t="str">
        <f t="shared" si="151"/>
        <v>Conjuration</v>
      </c>
      <c r="T594" s="9" t="str">
        <f t="shared" si="152"/>
        <v>CO</v>
      </c>
      <c r="U594" s="9">
        <f>IF(ISNA($J594), IF(ISNA($K594), IF(ISNA($L594), IF(ISNA($M594), IF(ISNA($N594), IF(ISNA($O594), IF(ISNA($P594), IF(ISNA($Q594), IF(ISNA($R594), "###error###", MATCH(A594, 'Wand Mapping'!J:J,0)),MATCH(A594, 'Wand Mapping'!I:I,0)),MATCH(A594, 'Wand Mapping'!H:H,0)),MATCH(A594, 'Wand Mapping'!G:G,0)),MATCH(A594, 'Wand Mapping'!F:F,0)),MATCH(A594, 'Wand Mapping'!E:E,0)),MATCH(A594, 'Wand Mapping'!D:D,0)),MATCH(A594, 'Wand Mapping'!C:C,0)),MATCH(A594, 'Wand Mapping'!B:B,0))</f>
        <v>92</v>
      </c>
      <c r="V594" s="9" t="str">
        <f>INDEX('Wand Mapping'!K:K, U594)</f>
        <v>wand_ai_900</v>
      </c>
      <c r="W594" s="9" t="str">
        <f t="shared" si="153"/>
        <v>wand_ai_900_CO</v>
      </c>
      <c r="Z594" s="9" t="str">
        <f t="shared" si="154"/>
        <v>wand_ai_900_CO</v>
      </c>
    </row>
    <row r="595" spans="1:26">
      <c r="A595" s="9" t="s">
        <v>158</v>
      </c>
      <c r="B595" s="9" t="s">
        <v>1915</v>
      </c>
      <c r="C595" s="9">
        <v>9</v>
      </c>
      <c r="D595" s="9">
        <v>18</v>
      </c>
      <c r="E595" s="9" t="str">
        <f t="shared" si="155"/>
        <v>BZ-Y018</v>
      </c>
      <c r="F595" s="9" t="s">
        <v>1508</v>
      </c>
      <c r="G595" s="9" t="s">
        <v>655</v>
      </c>
      <c r="H595" s="9" t="s">
        <v>656</v>
      </c>
      <c r="J595" s="9" t="e">
        <f>MATCH($A595, 'Spells By School'!A:A, 0)</f>
        <v>#N/A</v>
      </c>
      <c r="K595" s="9">
        <f>MATCH($A595, 'Spells By School'!B:B, 0)</f>
        <v>55</v>
      </c>
      <c r="L595" s="9" t="e">
        <f>MATCH($A595, 'Spells By School'!C:C, 0)</f>
        <v>#N/A</v>
      </c>
      <c r="M595" s="9" t="e">
        <f>MATCH($A595, 'Spells By School'!D:D, 0)</f>
        <v>#N/A</v>
      </c>
      <c r="N595" s="9" t="e">
        <f>MATCH($A595, 'Spells By School'!E:E, 0)</f>
        <v>#N/A</v>
      </c>
      <c r="O595" s="9" t="e">
        <f>MATCH($A595, 'Spells By School'!F:F, 0)</f>
        <v>#N/A</v>
      </c>
      <c r="P595" s="9" t="e">
        <f ca="1">MATCH($A595, 'Spells By School'!G:G, 0)</f>
        <v>#N/A</v>
      </c>
      <c r="Q595" s="9" t="e">
        <f>MATCH($A595, 'Spells By School'!H:H, 0)</f>
        <v>#N/A</v>
      </c>
      <c r="R595" s="9" t="e">
        <f>MATCH($A595, 'Spells By School'!I:I, 0)</f>
        <v>#N/A</v>
      </c>
      <c r="S595" s="9" t="str">
        <f t="shared" si="151"/>
        <v>Conjuration</v>
      </c>
      <c r="T595" s="9" t="str">
        <f t="shared" si="152"/>
        <v>CO</v>
      </c>
      <c r="U595" s="9">
        <f>IF(ISNA($J595), IF(ISNA($K595), IF(ISNA($L595), IF(ISNA($M595), IF(ISNA($N595), IF(ISNA($O595), IF(ISNA($P595), IF(ISNA($Q595), IF(ISNA($R595), "###error###", MATCH(A595, 'Wand Mapping'!J:J,0)),MATCH(A595, 'Wand Mapping'!I:I,0)),MATCH(A595, 'Wand Mapping'!H:H,0)),MATCH(A595, 'Wand Mapping'!G:G,0)),MATCH(A595, 'Wand Mapping'!F:F,0)),MATCH(A595, 'Wand Mapping'!E:E,0)),MATCH(A595, 'Wand Mapping'!D:D,0)),MATCH(A595, 'Wand Mapping'!C:C,0)),MATCH(A595, 'Wand Mapping'!B:B,0))</f>
        <v>28</v>
      </c>
      <c r="V595" s="9" t="str">
        <f>INDEX('Wand Mapping'!K:K, U595)</f>
        <v>wand_ai_260</v>
      </c>
      <c r="W595" s="9" t="str">
        <f t="shared" si="153"/>
        <v>wand_ai_260_CO</v>
      </c>
      <c r="Z595" s="9" t="str">
        <f t="shared" si="154"/>
        <v>wand_ai_260_CO</v>
      </c>
    </row>
    <row r="596" spans="1:26">
      <c r="B596" s="73" t="s">
        <v>2081</v>
      </c>
    </row>
    <row r="597" spans="1:26">
      <c r="B597" s="73" t="s">
        <v>2082</v>
      </c>
    </row>
    <row r="598" spans="1:26">
      <c r="B598" s="73" t="s">
        <v>2083</v>
      </c>
    </row>
    <row r="599" spans="1:26">
      <c r="B599" s="73" t="s">
        <v>2084</v>
      </c>
    </row>
    <row r="600" spans="1:26">
      <c r="B600" s="73" t="s">
        <v>2085</v>
      </c>
    </row>
    <row r="601" spans="1:26">
      <c r="B601" s="73" t="s">
        <v>2086</v>
      </c>
    </row>
    <row r="602" spans="1:26">
      <c r="B602" s="73" t="s">
        <v>2087</v>
      </c>
    </row>
    <row r="603" spans="1:26">
      <c r="B603" s="73" t="s">
        <v>2088</v>
      </c>
    </row>
    <row r="604" spans="1:26">
      <c r="B604" s="73" t="s">
        <v>2089</v>
      </c>
    </row>
    <row r="605" spans="1:26">
      <c r="B605" s="73" t="s">
        <v>2090</v>
      </c>
    </row>
    <row r="606" spans="1:26">
      <c r="B606" s="73" t="s">
        <v>2091</v>
      </c>
    </row>
  </sheetData>
  <sortState xmlns:xlrd2="http://schemas.microsoft.com/office/spreadsheetml/2017/richdata2" ref="A305:BG355">
    <sortCondition ref="BD305:BD355"/>
    <sortCondition ref="B305:B355"/>
    <sortCondition ref="AN305:AN355"/>
    <sortCondition ref="A305:A355"/>
    <sortCondition ref="Z305:Z355"/>
    <sortCondition ref="S305:S355"/>
  </sortState>
  <phoneticPr fontId="20" type="noConversion"/>
  <pageMargins left="0.7" right="0.7" top="0.75" bottom="0.75" header="0.3" footer="0.3"/>
  <pageSetup orientation="portrait" horizontalDpi="0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2026-07-06T11:43:14Z</dcterms:modified>
</cp:coreProperties>
</file>