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Game Mods\Baldur's Gate\Caster Crafting\.research\"/>
    </mc:Choice>
  </mc:AlternateContent>
  <xr:revisionPtr revIDLastSave="0" documentId="13_ncr:1_{A3143CD8-E329-43AE-AA89-12B2AF6895FD}" xr6:coauthVersionLast="47" xr6:coauthVersionMax="47" xr10:uidLastSave="{00000000-0000-0000-0000-000000000000}"/>
  <bookViews>
    <workbookView xWindow="-110" yWindow="-110" windowWidth="19420" windowHeight="11620" firstSheet="7" activeTab="11" xr2:uid="{73FDBA9F-2EEA-4C02-A136-1EA93E7B6B65}"/>
  </bookViews>
  <sheets>
    <sheet name="Bullshit scroll price tinkering" sheetId="1" r:id="rId1"/>
    <sheet name="Arcane Spells" sheetId="2" r:id="rId2"/>
    <sheet name="Arcane Arrays BG1" sheetId="3" r:id="rId3"/>
    <sheet name="Arcane Arrays IWD" sheetId="4" r:id="rId4"/>
    <sheet name="Arcane Arrays PST" sheetId="5" r:id="rId5"/>
    <sheet name="Priest Spells" sheetId="6" r:id="rId6"/>
    <sheet name="Priest Arrays BG1" sheetId="7" r:id="rId7"/>
    <sheet name="Spell Boost Pivot" sheetId="12" r:id="rId8"/>
    <sheet name="Spell Boosts" sheetId="11" r:id="rId9"/>
    <sheet name="Potions" sheetId="8" r:id="rId10"/>
    <sheet name="Missing Potions" sheetId="10" r:id="rId11"/>
    <sheet name="Mapping Potions" sheetId="13" r:id="rId12"/>
    <sheet name="Potions (IWD2)" sheetId="9" r:id="rId13"/>
  </sheets>
  <calcPr calcId="191029"/>
  <pivotCaches>
    <pivotCache cacheId="0" r:id="rId1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51" i="13" l="1"/>
  <c r="F150" i="13"/>
  <c r="F149" i="13"/>
  <c r="F147" i="13"/>
  <c r="F146" i="13"/>
  <c r="F148" i="13"/>
  <c r="F144" i="13"/>
  <c r="F154" i="13"/>
  <c r="F153" i="13"/>
  <c r="F145" i="13"/>
  <c r="F143" i="13"/>
  <c r="F142" i="13"/>
  <c r="F140" i="13"/>
  <c r="F138" i="13"/>
  <c r="F123" i="13"/>
  <c r="F135" i="13"/>
  <c r="F137" i="13"/>
  <c r="F141" i="13"/>
  <c r="F139" i="13"/>
  <c r="F134" i="13"/>
  <c r="F133" i="13"/>
  <c r="F132" i="13"/>
  <c r="F131" i="13"/>
  <c r="F130" i="13"/>
  <c r="F129" i="13"/>
  <c r="F127" i="13"/>
  <c r="F126" i="13"/>
  <c r="F125" i="13"/>
  <c r="F124" i="13"/>
  <c r="F122" i="13"/>
  <c r="F120" i="13"/>
  <c r="F128" i="13"/>
  <c r="F119" i="13"/>
  <c r="F118" i="13"/>
  <c r="F115" i="13"/>
  <c r="F114" i="13"/>
  <c r="F109" i="13"/>
  <c r="F111" i="13"/>
  <c r="F108" i="13"/>
  <c r="F113" i="13"/>
  <c r="F112" i="13"/>
  <c r="F110" i="13"/>
  <c r="F107" i="13"/>
  <c r="F105" i="13"/>
  <c r="F103" i="13"/>
  <c r="F102" i="13"/>
  <c r="F100" i="13"/>
  <c r="F93" i="13"/>
  <c r="F5" i="13"/>
  <c r="F136" i="13"/>
  <c r="F121" i="13"/>
  <c r="F92" i="13"/>
  <c r="F117" i="13"/>
  <c r="F116" i="13"/>
  <c r="F106" i="13"/>
  <c r="F104" i="13"/>
  <c r="F101" i="13"/>
  <c r="F99" i="13"/>
  <c r="F95" i="13"/>
  <c r="F96" i="13"/>
  <c r="F94" i="13"/>
  <c r="F97" i="13"/>
  <c r="F98" i="13"/>
  <c r="F90" i="13"/>
  <c r="F89" i="13"/>
  <c r="F91" i="13"/>
  <c r="F88" i="13"/>
  <c r="F87" i="13"/>
  <c r="F85" i="13"/>
  <c r="F84" i="13"/>
  <c r="F83" i="13"/>
  <c r="F82" i="13"/>
  <c r="F81" i="13"/>
  <c r="F79" i="13"/>
  <c r="F77" i="13"/>
  <c r="F75" i="13"/>
  <c r="F73" i="13"/>
  <c r="F71" i="13"/>
  <c r="F69" i="13"/>
  <c r="F65" i="13"/>
  <c r="F68" i="13"/>
  <c r="F67" i="13"/>
  <c r="F66" i="13"/>
  <c r="F70" i="13"/>
  <c r="F86" i="13"/>
  <c r="F80" i="13"/>
  <c r="F78" i="13"/>
  <c r="F76" i="13"/>
  <c r="F74" i="13"/>
  <c r="F72" i="13"/>
  <c r="F56" i="13"/>
  <c r="F50" i="13"/>
  <c r="F44" i="13"/>
  <c r="F61" i="13"/>
  <c r="F59" i="13"/>
  <c r="F55" i="13"/>
  <c r="F53" i="13"/>
  <c r="F47" i="13"/>
  <c r="F46" i="13"/>
  <c r="F45" i="13"/>
  <c r="F64" i="13"/>
  <c r="F63" i="13"/>
  <c r="F62" i="13"/>
  <c r="F60" i="13"/>
  <c r="F58" i="13"/>
  <c r="F57" i="13"/>
  <c r="F54" i="13"/>
  <c r="F52" i="13"/>
  <c r="F51" i="13"/>
  <c r="F33" i="13"/>
  <c r="F32" i="13"/>
  <c r="F31" i="13"/>
  <c r="F29" i="13"/>
  <c r="F49" i="13"/>
  <c r="F48" i="13"/>
  <c r="F21" i="13"/>
  <c r="F43" i="13"/>
  <c r="F42" i="13"/>
  <c r="F41" i="13"/>
  <c r="F40" i="13"/>
  <c r="F39" i="13"/>
  <c r="F38" i="13"/>
  <c r="F37" i="13"/>
  <c r="F36" i="13"/>
  <c r="F34" i="13"/>
  <c r="F30" i="13"/>
  <c r="F28" i="13"/>
  <c r="F27" i="13"/>
  <c r="F10" i="13"/>
  <c r="F7" i="13"/>
  <c r="F6" i="13"/>
  <c r="F22" i="13"/>
  <c r="F24" i="13"/>
  <c r="F25" i="13"/>
  <c r="F35" i="13"/>
  <c r="F9" i="13"/>
  <c r="F26" i="13"/>
  <c r="F3" i="13"/>
  <c r="F23" i="13"/>
  <c r="F20" i="13"/>
  <c r="F19" i="13"/>
  <c r="F17" i="13"/>
  <c r="F16" i="13"/>
  <c r="F15" i="13"/>
  <c r="F14" i="13"/>
  <c r="F13" i="13"/>
  <c r="F12" i="13"/>
  <c r="F11" i="13"/>
  <c r="F8" i="13"/>
  <c r="F4" i="13"/>
  <c r="F2" i="13"/>
  <c r="F18" i="13"/>
  <c r="F152" i="13"/>
  <c r="J131" i="7"/>
  <c r="J132" i="7"/>
  <c r="J130" i="7"/>
  <c r="J111" i="7"/>
  <c r="J112" i="7"/>
  <c r="J113" i="7"/>
  <c r="J114" i="7"/>
  <c r="J115" i="7"/>
  <c r="J116" i="7"/>
  <c r="J117" i="7"/>
  <c r="J118" i="7"/>
  <c r="J120" i="7"/>
  <c r="J121" i="7"/>
  <c r="J123" i="7"/>
  <c r="J124" i="7"/>
  <c r="J125" i="7"/>
  <c r="J126" i="7"/>
  <c r="J127" i="7"/>
  <c r="J128" i="7"/>
  <c r="J110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94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77" i="7"/>
  <c r="J67" i="7"/>
  <c r="J68" i="7"/>
  <c r="J69" i="7"/>
  <c r="J70" i="7"/>
  <c r="J71" i="7"/>
  <c r="J72" i="7"/>
  <c r="J73" i="7"/>
  <c r="J74" i="7"/>
  <c r="J75" i="7"/>
  <c r="J66" i="7"/>
  <c r="J64" i="7"/>
  <c r="J63" i="7"/>
  <c r="J62" i="7"/>
  <c r="J61" i="7"/>
  <c r="J60" i="7"/>
  <c r="J57" i="7"/>
  <c r="J56" i="7"/>
  <c r="J55" i="7"/>
  <c r="J54" i="7"/>
  <c r="J53" i="7"/>
  <c r="J52" i="7"/>
  <c r="J51" i="7"/>
  <c r="J50" i="7"/>
  <c r="J49" i="7"/>
  <c r="J48" i="7"/>
  <c r="J47" i="7"/>
  <c r="J46" i="7"/>
  <c r="J44" i="7"/>
  <c r="J43" i="7"/>
  <c r="J42" i="7"/>
  <c r="J41" i="7"/>
  <c r="J40" i="7"/>
  <c r="J39" i="7"/>
  <c r="J38" i="7"/>
  <c r="J37" i="7"/>
  <c r="J36" i="7"/>
  <c r="J35" i="7"/>
  <c r="J34" i="7"/>
  <c r="J33" i="7"/>
  <c r="J32" i="7"/>
  <c r="J31" i="7"/>
  <c r="J30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15" i="7"/>
  <c r="I66" i="7"/>
  <c r="I132" i="7"/>
  <c r="I131" i="7"/>
  <c r="I130" i="7"/>
  <c r="J129" i="7"/>
  <c r="I129" i="7"/>
  <c r="I128" i="7"/>
  <c r="I127" i="7"/>
  <c r="I126" i="7"/>
  <c r="I125" i="7"/>
  <c r="I124" i="7"/>
  <c r="I123" i="7"/>
  <c r="I122" i="7"/>
  <c r="J13" i="7"/>
  <c r="I13" i="7"/>
  <c r="I121" i="7"/>
  <c r="I120" i="7"/>
  <c r="I119" i="7"/>
  <c r="I118" i="7"/>
  <c r="I117" i="7"/>
  <c r="I116" i="7"/>
  <c r="I115" i="7"/>
  <c r="I114" i="7"/>
  <c r="I113" i="7"/>
  <c r="I112" i="7"/>
  <c r="I111" i="7"/>
  <c r="I110" i="7"/>
  <c r="J109" i="7"/>
  <c r="I109" i="7"/>
  <c r="I108" i="7"/>
  <c r="I107" i="7"/>
  <c r="I106" i="7"/>
  <c r="I105" i="7"/>
  <c r="I104" i="7"/>
  <c r="I103" i="7"/>
  <c r="I102" i="7"/>
  <c r="I101" i="7"/>
  <c r="I100" i="7"/>
  <c r="I99" i="7"/>
  <c r="I98" i="7"/>
  <c r="I97" i="7"/>
  <c r="I96" i="7"/>
  <c r="I95" i="7"/>
  <c r="I94" i="7"/>
  <c r="J93" i="7"/>
  <c r="I93" i="7"/>
  <c r="I92" i="7"/>
  <c r="I91" i="7"/>
  <c r="I90" i="7"/>
  <c r="I89" i="7"/>
  <c r="I88" i="7"/>
  <c r="I87" i="7"/>
  <c r="I86" i="7"/>
  <c r="I85" i="7"/>
  <c r="I84" i="7"/>
  <c r="I83" i="7"/>
  <c r="J12" i="7"/>
  <c r="I12" i="7"/>
  <c r="J11" i="7"/>
  <c r="I11" i="7"/>
  <c r="I82" i="7"/>
  <c r="I81" i="7"/>
  <c r="I80" i="7"/>
  <c r="I79" i="7"/>
  <c r="I78" i="7"/>
  <c r="I77" i="7"/>
  <c r="J76" i="7"/>
  <c r="I76" i="7"/>
  <c r="I75" i="7"/>
  <c r="J10" i="7"/>
  <c r="I10" i="7"/>
  <c r="I74" i="7"/>
  <c r="I73" i="7"/>
  <c r="I72" i="7"/>
  <c r="I71" i="7"/>
  <c r="I70" i="7"/>
  <c r="I69" i="7"/>
  <c r="I68" i="7"/>
  <c r="I67" i="7"/>
  <c r="J9" i="7"/>
  <c r="I9" i="7"/>
  <c r="J8" i="7"/>
  <c r="I8" i="7"/>
  <c r="J7" i="7"/>
  <c r="I7" i="7"/>
  <c r="J6" i="7"/>
  <c r="I6" i="7"/>
  <c r="J5" i="7"/>
  <c r="I5" i="7"/>
  <c r="J4" i="7"/>
  <c r="I4" i="7"/>
  <c r="J3" i="7"/>
  <c r="I3" i="7"/>
  <c r="J65" i="7"/>
  <c r="I65" i="7"/>
  <c r="I64" i="7"/>
  <c r="I63" i="7"/>
  <c r="I62" i="7"/>
  <c r="I61" i="7"/>
  <c r="I60" i="7"/>
  <c r="I59" i="7"/>
  <c r="I58" i="7"/>
  <c r="I57" i="7"/>
  <c r="I56" i="7"/>
  <c r="I55" i="7"/>
  <c r="I54" i="7"/>
  <c r="I53" i="7"/>
  <c r="I52" i="7"/>
  <c r="I51" i="7"/>
  <c r="I50" i="7"/>
  <c r="I49" i="7"/>
  <c r="I48" i="7"/>
  <c r="I47" i="7"/>
  <c r="I46" i="7"/>
  <c r="J45" i="7"/>
  <c r="I45" i="7"/>
  <c r="I44" i="7"/>
  <c r="I43" i="7"/>
  <c r="I42" i="7"/>
  <c r="I41" i="7"/>
  <c r="I40" i="7"/>
  <c r="I39" i="7"/>
  <c r="I38" i="7"/>
  <c r="I37" i="7"/>
  <c r="I36" i="7"/>
  <c r="I35" i="7"/>
  <c r="I34" i="7"/>
  <c r="I33" i="7"/>
  <c r="I32" i="7"/>
  <c r="I31" i="7"/>
  <c r="I30" i="7"/>
  <c r="J29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G85" i="5"/>
  <c r="F85" i="5"/>
  <c r="G84" i="5"/>
  <c r="F84" i="5"/>
  <c r="G83" i="5"/>
  <c r="F83" i="5"/>
  <c r="G82" i="5"/>
  <c r="F82" i="5"/>
  <c r="G81" i="5"/>
  <c r="F81" i="5"/>
  <c r="G80" i="5"/>
  <c r="F80" i="5"/>
  <c r="G79" i="5"/>
  <c r="F79" i="5"/>
  <c r="G78" i="5"/>
  <c r="F78" i="5"/>
  <c r="G77" i="5"/>
  <c r="F77" i="5"/>
  <c r="G76" i="5"/>
  <c r="F76" i="5"/>
  <c r="G75" i="5"/>
  <c r="F75" i="5"/>
  <c r="G74" i="5"/>
  <c r="F74" i="5"/>
  <c r="G73" i="5"/>
  <c r="F73" i="5"/>
  <c r="G72" i="5"/>
  <c r="F72" i="5"/>
  <c r="G71" i="5"/>
  <c r="F71" i="5"/>
  <c r="G70" i="5"/>
  <c r="F70" i="5"/>
  <c r="G69" i="5"/>
  <c r="F69" i="5"/>
  <c r="G68" i="5"/>
  <c r="F68" i="5"/>
  <c r="G67" i="5"/>
  <c r="F67" i="5"/>
  <c r="G66" i="5"/>
  <c r="F66" i="5"/>
  <c r="G65" i="5"/>
  <c r="F65" i="5"/>
  <c r="G64" i="5"/>
  <c r="F64" i="5"/>
  <c r="G63" i="5"/>
  <c r="F63" i="5"/>
  <c r="G62" i="5"/>
  <c r="F62" i="5"/>
  <c r="G61" i="5"/>
  <c r="F61" i="5"/>
  <c r="G60" i="5"/>
  <c r="F60" i="5"/>
  <c r="G59" i="5"/>
  <c r="F59" i="5"/>
  <c r="G58" i="5"/>
  <c r="F58" i="5"/>
  <c r="G57" i="5"/>
  <c r="F57" i="5"/>
  <c r="G56" i="5"/>
  <c r="F56" i="5"/>
  <c r="G55" i="5"/>
  <c r="F55" i="5"/>
  <c r="G54" i="5"/>
  <c r="F54" i="5"/>
  <c r="G53" i="5"/>
  <c r="F53" i="5"/>
  <c r="G52" i="5"/>
  <c r="F52" i="5"/>
  <c r="G51" i="5"/>
  <c r="F51" i="5"/>
  <c r="G50" i="5"/>
  <c r="F50" i="5"/>
  <c r="G49" i="5"/>
  <c r="F49" i="5"/>
  <c r="G48" i="5"/>
  <c r="F48" i="5"/>
  <c r="G47" i="5"/>
  <c r="F47" i="5"/>
  <c r="G46" i="5"/>
  <c r="F46" i="5"/>
  <c r="G45" i="5"/>
  <c r="F45" i="5"/>
  <c r="G44" i="5"/>
  <c r="F44" i="5"/>
  <c r="G43" i="5"/>
  <c r="F43" i="5"/>
  <c r="G42" i="5"/>
  <c r="F42" i="5"/>
  <c r="G41" i="5"/>
  <c r="F41" i="5"/>
  <c r="G40" i="5"/>
  <c r="F40" i="5"/>
  <c r="G39" i="5"/>
  <c r="F39" i="5"/>
  <c r="G38" i="5"/>
  <c r="F38" i="5"/>
  <c r="G37" i="5"/>
  <c r="F37" i="5"/>
  <c r="G36" i="5"/>
  <c r="F36" i="5"/>
  <c r="G35" i="5"/>
  <c r="F35" i="5"/>
  <c r="G34" i="5"/>
  <c r="F34" i="5"/>
  <c r="G33" i="5"/>
  <c r="F33" i="5"/>
  <c r="G32" i="5"/>
  <c r="F32" i="5"/>
  <c r="G31" i="5"/>
  <c r="F31" i="5"/>
  <c r="G30" i="5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G17" i="5"/>
  <c r="F17" i="5"/>
  <c r="G16" i="5"/>
  <c r="F16" i="5"/>
  <c r="G15" i="5"/>
  <c r="F15" i="5"/>
  <c r="G14" i="5"/>
  <c r="F14" i="5"/>
  <c r="G13" i="5"/>
  <c r="F13" i="5"/>
  <c r="G12" i="5"/>
  <c r="F12" i="5"/>
  <c r="G11" i="5"/>
  <c r="F11" i="5"/>
  <c r="G10" i="5"/>
  <c r="F10" i="5"/>
  <c r="G9" i="5"/>
  <c r="F9" i="5"/>
  <c r="G8" i="5"/>
  <c r="F8" i="5"/>
  <c r="G7" i="5"/>
  <c r="F7" i="5"/>
  <c r="G6" i="5"/>
  <c r="F6" i="5"/>
  <c r="G5" i="5"/>
  <c r="F5" i="5"/>
  <c r="G4" i="5"/>
  <c r="F4" i="5"/>
  <c r="G3" i="5"/>
  <c r="F3" i="5"/>
  <c r="G151" i="4"/>
  <c r="F151" i="4"/>
  <c r="F228" i="4"/>
  <c r="G228" i="4"/>
  <c r="F229" i="4"/>
  <c r="G229" i="4"/>
  <c r="F230" i="4"/>
  <c r="G230" i="4"/>
  <c r="F231" i="4"/>
  <c r="G231" i="4"/>
  <c r="F232" i="4"/>
  <c r="G232" i="4"/>
  <c r="F233" i="4"/>
  <c r="G233" i="4"/>
  <c r="F234" i="4"/>
  <c r="G234" i="4"/>
  <c r="F235" i="4"/>
  <c r="G235" i="4"/>
  <c r="F236" i="4"/>
  <c r="G236" i="4"/>
  <c r="F237" i="4"/>
  <c r="G237" i="4"/>
  <c r="F238" i="4"/>
  <c r="G238" i="4"/>
  <c r="F239" i="4"/>
  <c r="G239" i="4"/>
  <c r="F240" i="4"/>
  <c r="G240" i="4"/>
  <c r="F241" i="4"/>
  <c r="G241" i="4"/>
  <c r="F242" i="4"/>
  <c r="G242" i="4"/>
  <c r="F243" i="4"/>
  <c r="G243" i="4"/>
  <c r="F244" i="4"/>
  <c r="G244" i="4"/>
  <c r="F245" i="4"/>
  <c r="G245" i="4"/>
  <c r="F246" i="4"/>
  <c r="G246" i="4"/>
  <c r="F247" i="4"/>
  <c r="G247" i="4"/>
  <c r="G227" i="4"/>
  <c r="F227" i="4"/>
  <c r="G226" i="4"/>
  <c r="F226" i="4"/>
  <c r="G225" i="4"/>
  <c r="F225" i="4"/>
  <c r="G224" i="4"/>
  <c r="F224" i="4"/>
  <c r="G223" i="4"/>
  <c r="F223" i="4"/>
  <c r="G222" i="4"/>
  <c r="F222" i="4"/>
  <c r="G221" i="4"/>
  <c r="F221" i="4"/>
  <c r="G220" i="4"/>
  <c r="F220" i="4"/>
  <c r="G219" i="4"/>
  <c r="F219" i="4"/>
  <c r="G218" i="4"/>
  <c r="F218" i="4"/>
  <c r="G217" i="4"/>
  <c r="F217" i="4"/>
  <c r="G216" i="4"/>
  <c r="F216" i="4"/>
  <c r="G215" i="4"/>
  <c r="F215" i="4"/>
  <c r="G214" i="4"/>
  <c r="F214" i="4"/>
  <c r="G213" i="4"/>
  <c r="F213" i="4"/>
  <c r="G212" i="4"/>
  <c r="F212" i="4"/>
  <c r="G211" i="4"/>
  <c r="F211" i="4"/>
  <c r="G210" i="4"/>
  <c r="F210" i="4"/>
  <c r="G209" i="4"/>
  <c r="F209" i="4"/>
  <c r="G208" i="4"/>
  <c r="F208" i="4"/>
  <c r="G207" i="4"/>
  <c r="F207" i="4"/>
  <c r="G206" i="4"/>
  <c r="F206" i="4"/>
  <c r="G205" i="4"/>
  <c r="F205" i="4"/>
  <c r="G204" i="4"/>
  <c r="F204" i="4"/>
  <c r="G203" i="4"/>
  <c r="F203" i="4"/>
  <c r="G202" i="4"/>
  <c r="F202" i="4"/>
  <c r="G201" i="4"/>
  <c r="F201" i="4"/>
  <c r="G200" i="4"/>
  <c r="F200" i="4"/>
  <c r="G199" i="4"/>
  <c r="F199" i="4"/>
  <c r="G198" i="4"/>
  <c r="F198" i="4"/>
  <c r="G197" i="4"/>
  <c r="F197" i="4"/>
  <c r="G196" i="4"/>
  <c r="F196" i="4"/>
  <c r="G195" i="4"/>
  <c r="F195" i="4"/>
  <c r="G194" i="4"/>
  <c r="F194" i="4"/>
  <c r="G193" i="4"/>
  <c r="F193" i="4"/>
  <c r="G192" i="4"/>
  <c r="F192" i="4"/>
  <c r="G191" i="4"/>
  <c r="F191" i="4"/>
  <c r="G190" i="4"/>
  <c r="F190" i="4"/>
  <c r="G189" i="4"/>
  <c r="F189" i="4"/>
  <c r="G188" i="4"/>
  <c r="F188" i="4"/>
  <c r="G187" i="4"/>
  <c r="F187" i="4"/>
  <c r="G186" i="4"/>
  <c r="F186" i="4"/>
  <c r="G185" i="4"/>
  <c r="F185" i="4"/>
  <c r="G184" i="4"/>
  <c r="F184" i="4"/>
  <c r="G183" i="4"/>
  <c r="F183" i="4"/>
  <c r="G182" i="4"/>
  <c r="F182" i="4"/>
  <c r="G181" i="4"/>
  <c r="F181" i="4"/>
  <c r="G180" i="4"/>
  <c r="F180" i="4"/>
  <c r="G179" i="4"/>
  <c r="F179" i="4"/>
  <c r="G178" i="4"/>
  <c r="F178" i="4"/>
  <c r="G177" i="4"/>
  <c r="F177" i="4"/>
  <c r="G176" i="4"/>
  <c r="F176" i="4"/>
  <c r="G175" i="4"/>
  <c r="F175" i="4"/>
  <c r="G174" i="4"/>
  <c r="F174" i="4"/>
  <c r="G173" i="4"/>
  <c r="F173" i="4"/>
  <c r="G172" i="4"/>
  <c r="F172" i="4"/>
  <c r="G171" i="4"/>
  <c r="F171" i="4"/>
  <c r="G170" i="4"/>
  <c r="F170" i="4"/>
  <c r="G169" i="4"/>
  <c r="F169" i="4"/>
  <c r="G168" i="4"/>
  <c r="F168" i="4"/>
  <c r="G167" i="4"/>
  <c r="F167" i="4"/>
  <c r="G166" i="4"/>
  <c r="F166" i="4"/>
  <c r="G165" i="4"/>
  <c r="F165" i="4"/>
  <c r="G164" i="4"/>
  <c r="F164" i="4"/>
  <c r="G163" i="4"/>
  <c r="F163" i="4"/>
  <c r="G162" i="4"/>
  <c r="F162" i="4"/>
  <c r="G161" i="4"/>
  <c r="F161" i="4"/>
  <c r="G160" i="4"/>
  <c r="F160" i="4"/>
  <c r="G159" i="4"/>
  <c r="F159" i="4"/>
  <c r="G158" i="4"/>
  <c r="F158" i="4"/>
  <c r="G157" i="4"/>
  <c r="F157" i="4"/>
  <c r="G156" i="4"/>
  <c r="F156" i="4"/>
  <c r="G155" i="4"/>
  <c r="F155" i="4"/>
  <c r="G154" i="4"/>
  <c r="F154" i="4"/>
  <c r="G153" i="4"/>
  <c r="F153" i="4"/>
  <c r="G152" i="4"/>
  <c r="F152" i="4"/>
  <c r="G150" i="4"/>
  <c r="F150" i="4"/>
  <c r="G149" i="4"/>
  <c r="F149" i="4"/>
  <c r="G148" i="4"/>
  <c r="F148" i="4"/>
  <c r="G147" i="4"/>
  <c r="F147" i="4"/>
  <c r="G146" i="4"/>
  <c r="F146" i="4"/>
  <c r="G145" i="4"/>
  <c r="F145" i="4"/>
  <c r="G144" i="4"/>
  <c r="F144" i="4"/>
  <c r="G143" i="4"/>
  <c r="F143" i="4"/>
  <c r="G142" i="4"/>
  <c r="F142" i="4"/>
  <c r="G141" i="4"/>
  <c r="F141" i="4"/>
  <c r="G140" i="4"/>
  <c r="F140" i="4"/>
  <c r="G139" i="4"/>
  <c r="F139" i="4"/>
  <c r="G138" i="4"/>
  <c r="F138" i="4"/>
  <c r="G137" i="4"/>
  <c r="F137" i="4"/>
  <c r="G136" i="4"/>
  <c r="F136" i="4"/>
  <c r="G135" i="4"/>
  <c r="F135" i="4"/>
  <c r="G134" i="4"/>
  <c r="F134" i="4"/>
  <c r="G133" i="4"/>
  <c r="F133" i="4"/>
  <c r="G132" i="4"/>
  <c r="F132" i="4"/>
  <c r="G131" i="4"/>
  <c r="F131" i="4"/>
  <c r="G130" i="4"/>
  <c r="F130" i="4"/>
  <c r="G129" i="4"/>
  <c r="F129" i="4"/>
  <c r="G128" i="4"/>
  <c r="F128" i="4"/>
  <c r="G127" i="4"/>
  <c r="F127" i="4"/>
  <c r="G126" i="4"/>
  <c r="F126" i="4"/>
  <c r="G125" i="4"/>
  <c r="F125" i="4"/>
  <c r="G124" i="4"/>
  <c r="F124" i="4"/>
  <c r="G123" i="4"/>
  <c r="F123" i="4"/>
  <c r="G122" i="4"/>
  <c r="F122" i="4"/>
  <c r="G121" i="4"/>
  <c r="F121" i="4"/>
  <c r="G120" i="4"/>
  <c r="F120" i="4"/>
  <c r="G119" i="4"/>
  <c r="F119" i="4"/>
  <c r="G118" i="4"/>
  <c r="F118" i="4"/>
  <c r="G117" i="4"/>
  <c r="F117" i="4"/>
  <c r="G116" i="4"/>
  <c r="F116" i="4"/>
  <c r="G115" i="4"/>
  <c r="F115" i="4"/>
  <c r="G114" i="4"/>
  <c r="F114" i="4"/>
  <c r="G113" i="4"/>
  <c r="F113" i="4"/>
  <c r="G112" i="4"/>
  <c r="F112" i="4"/>
  <c r="G111" i="4"/>
  <c r="F111" i="4"/>
  <c r="G110" i="4"/>
  <c r="F110" i="4"/>
  <c r="G109" i="4"/>
  <c r="F109" i="4"/>
  <c r="G108" i="4"/>
  <c r="F108" i="4"/>
  <c r="G107" i="4"/>
  <c r="F107" i="4"/>
  <c r="G106" i="4"/>
  <c r="F106" i="4"/>
  <c r="G105" i="4"/>
  <c r="F105" i="4"/>
  <c r="G104" i="4"/>
  <c r="F104" i="4"/>
  <c r="G103" i="4"/>
  <c r="F103" i="4"/>
  <c r="G102" i="4"/>
  <c r="F102" i="4"/>
  <c r="G101" i="4"/>
  <c r="F101" i="4"/>
  <c r="G100" i="4"/>
  <c r="F100" i="4"/>
  <c r="G99" i="4"/>
  <c r="F99" i="4"/>
  <c r="G98" i="4"/>
  <c r="F98" i="4"/>
  <c r="G97" i="4"/>
  <c r="F97" i="4"/>
  <c r="G96" i="4"/>
  <c r="F96" i="4"/>
  <c r="G95" i="4"/>
  <c r="F95" i="4"/>
  <c r="G94" i="4"/>
  <c r="F94" i="4"/>
  <c r="G93" i="4"/>
  <c r="F93" i="4"/>
  <c r="G92" i="4"/>
  <c r="F92" i="4"/>
  <c r="G91" i="4"/>
  <c r="F91" i="4"/>
  <c r="G90" i="4"/>
  <c r="F90" i="4"/>
  <c r="G89" i="4"/>
  <c r="F89" i="4"/>
  <c r="G88" i="4"/>
  <c r="F88" i="4"/>
  <c r="G87" i="4"/>
  <c r="F87" i="4"/>
  <c r="G86" i="4"/>
  <c r="F86" i="4"/>
  <c r="G85" i="4"/>
  <c r="F85" i="4"/>
  <c r="G84" i="4"/>
  <c r="F84" i="4"/>
  <c r="G83" i="4"/>
  <c r="F83" i="4"/>
  <c r="G82" i="4"/>
  <c r="F82" i="4"/>
  <c r="G81" i="4"/>
  <c r="F81" i="4"/>
  <c r="G80" i="4"/>
  <c r="F80" i="4"/>
  <c r="G79" i="4"/>
  <c r="F79" i="4"/>
  <c r="G78" i="4"/>
  <c r="F78" i="4"/>
  <c r="G77" i="4"/>
  <c r="F77" i="4"/>
  <c r="G76" i="4"/>
  <c r="F76" i="4"/>
  <c r="G75" i="4"/>
  <c r="F75" i="4"/>
  <c r="G74" i="4"/>
  <c r="F74" i="4"/>
  <c r="G73" i="4"/>
  <c r="F73" i="4"/>
  <c r="G72" i="4"/>
  <c r="F72" i="4"/>
  <c r="G71" i="4"/>
  <c r="F71" i="4"/>
  <c r="G70" i="4"/>
  <c r="F70" i="4"/>
  <c r="G69" i="4"/>
  <c r="F69" i="4"/>
  <c r="G68" i="4"/>
  <c r="F68" i="4"/>
  <c r="G67" i="4"/>
  <c r="F67" i="4"/>
  <c r="G66" i="4"/>
  <c r="F66" i="4"/>
  <c r="G65" i="4"/>
  <c r="F65" i="4"/>
  <c r="G64" i="4"/>
  <c r="F64" i="4"/>
  <c r="G63" i="4"/>
  <c r="F63" i="4"/>
  <c r="G62" i="4"/>
  <c r="F62" i="4"/>
  <c r="G61" i="4"/>
  <c r="F61" i="4"/>
  <c r="G60" i="4"/>
  <c r="F60" i="4"/>
  <c r="G59" i="4"/>
  <c r="F59" i="4"/>
  <c r="G58" i="4"/>
  <c r="F58" i="4"/>
  <c r="G57" i="4"/>
  <c r="F57" i="4"/>
  <c r="G56" i="4"/>
  <c r="F56" i="4"/>
  <c r="G55" i="4"/>
  <c r="F55" i="4"/>
  <c r="G54" i="4"/>
  <c r="F54" i="4"/>
  <c r="G53" i="4"/>
  <c r="F53" i="4"/>
  <c r="G52" i="4"/>
  <c r="F52" i="4"/>
  <c r="G51" i="4"/>
  <c r="F51" i="4"/>
  <c r="G50" i="4"/>
  <c r="F50" i="4"/>
  <c r="G49" i="4"/>
  <c r="F49" i="4"/>
  <c r="G48" i="4"/>
  <c r="F48" i="4"/>
  <c r="G47" i="4"/>
  <c r="F47" i="4"/>
  <c r="G46" i="4"/>
  <c r="F46" i="4"/>
  <c r="G45" i="4"/>
  <c r="F45" i="4"/>
  <c r="G44" i="4"/>
  <c r="F44" i="4"/>
  <c r="G43" i="4"/>
  <c r="F43" i="4"/>
  <c r="G42" i="4"/>
  <c r="F42" i="4"/>
  <c r="G41" i="4"/>
  <c r="F41" i="4"/>
  <c r="G40" i="4"/>
  <c r="F40" i="4"/>
  <c r="G39" i="4"/>
  <c r="F39" i="4"/>
  <c r="G38" i="4"/>
  <c r="F38" i="4"/>
  <c r="G37" i="4"/>
  <c r="F37" i="4"/>
  <c r="G36" i="4"/>
  <c r="F36" i="4"/>
  <c r="G35" i="4"/>
  <c r="F35" i="4"/>
  <c r="G34" i="4"/>
  <c r="F34" i="4"/>
  <c r="G33" i="4"/>
  <c r="F33" i="4"/>
  <c r="G32" i="4"/>
  <c r="F32" i="4"/>
  <c r="G31" i="4"/>
  <c r="F31" i="4"/>
  <c r="G30" i="4"/>
  <c r="F30" i="4"/>
  <c r="G29" i="4"/>
  <c r="F29" i="4"/>
  <c r="G28" i="4"/>
  <c r="F28" i="4"/>
  <c r="G27" i="4"/>
  <c r="F27" i="4"/>
  <c r="G26" i="4"/>
  <c r="F26" i="4"/>
  <c r="G25" i="4"/>
  <c r="F25" i="4"/>
  <c r="G24" i="4"/>
  <c r="F24" i="4"/>
  <c r="G23" i="4"/>
  <c r="F23" i="4"/>
  <c r="G22" i="4"/>
  <c r="F22" i="4"/>
  <c r="G21" i="4"/>
  <c r="F21" i="4"/>
  <c r="G20" i="4"/>
  <c r="F20" i="4"/>
  <c r="G19" i="4"/>
  <c r="F19" i="4"/>
  <c r="G18" i="4"/>
  <c r="F18" i="4"/>
  <c r="G17" i="4"/>
  <c r="F17" i="4"/>
  <c r="G16" i="4"/>
  <c r="F16" i="4"/>
  <c r="G15" i="4"/>
  <c r="F15" i="4"/>
  <c r="G14" i="4"/>
  <c r="F14" i="4"/>
  <c r="G13" i="4"/>
  <c r="F13" i="4"/>
  <c r="G12" i="4"/>
  <c r="F12" i="4"/>
  <c r="G11" i="4"/>
  <c r="F11" i="4"/>
  <c r="G10" i="4"/>
  <c r="F10" i="4"/>
  <c r="G9" i="4"/>
  <c r="F9" i="4"/>
  <c r="G8" i="4"/>
  <c r="F8" i="4"/>
  <c r="G7" i="4"/>
  <c r="F7" i="4"/>
  <c r="G6" i="4"/>
  <c r="F6" i="4"/>
  <c r="G5" i="4"/>
  <c r="F5" i="4"/>
  <c r="G4" i="4"/>
  <c r="F4" i="4"/>
  <c r="G3" i="4"/>
  <c r="F3" i="4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AK248" i="2"/>
  <c r="AK247" i="2"/>
  <c r="AK246" i="2"/>
  <c r="AK245" i="2"/>
  <c r="AK244" i="2"/>
  <c r="AK243" i="2"/>
  <c r="AK242" i="2"/>
  <c r="AK240" i="2"/>
  <c r="AK239" i="2"/>
  <c r="AK227" i="2"/>
  <c r="AK226" i="2"/>
  <c r="AK225" i="2"/>
  <c r="AK224" i="2"/>
  <c r="AK223" i="2"/>
  <c r="AK222" i="2"/>
  <c r="AK221" i="2"/>
  <c r="AK220" i="2"/>
  <c r="AK219" i="2"/>
  <c r="AK209" i="2"/>
  <c r="AK208" i="2"/>
  <c r="AK207" i="2"/>
  <c r="AK206" i="2"/>
  <c r="AK205" i="2"/>
  <c r="AK204" i="2"/>
  <c r="AK203" i="2"/>
  <c r="AK202" i="2"/>
  <c r="AK201" i="2"/>
  <c r="AK200" i="2"/>
  <c r="AK199" i="2"/>
  <c r="AK198" i="2"/>
  <c r="AK197" i="2"/>
  <c r="AK196" i="2"/>
  <c r="AK195" i="2"/>
  <c r="AK194" i="2"/>
  <c r="AK193" i="2"/>
  <c r="AK192" i="2"/>
  <c r="AK187" i="2"/>
  <c r="AK186" i="2"/>
  <c r="AK185" i="2"/>
  <c r="AK184" i="2"/>
  <c r="AK183" i="2"/>
  <c r="AK181" i="2"/>
  <c r="AK180" i="2"/>
  <c r="AK179" i="2"/>
  <c r="AK178" i="2"/>
  <c r="AK177" i="2"/>
  <c r="AK176" i="2"/>
  <c r="AK175" i="2"/>
  <c r="AK174" i="2"/>
  <c r="AK173" i="2"/>
  <c r="AK172" i="2"/>
  <c r="AK171" i="2"/>
  <c r="AK170" i="2"/>
  <c r="AK169" i="2"/>
  <c r="AK168" i="2"/>
  <c r="AK167" i="2"/>
  <c r="AK166" i="2"/>
  <c r="AK165" i="2"/>
  <c r="AK164" i="2"/>
  <c r="AK163" i="2"/>
  <c r="AK162" i="2"/>
  <c r="AK160" i="2"/>
  <c r="AK158" i="2"/>
  <c r="AK148" i="2"/>
  <c r="AK147" i="2"/>
  <c r="AK146" i="2"/>
  <c r="AK145" i="2"/>
  <c r="AK144" i="2"/>
  <c r="AK143" i="2"/>
  <c r="AK142" i="2"/>
  <c r="AK141" i="2"/>
  <c r="AK140" i="2"/>
  <c r="AK138" i="2"/>
  <c r="AK137" i="2"/>
  <c r="AK136" i="2"/>
  <c r="AK135" i="2"/>
  <c r="AK134" i="2"/>
  <c r="AK133" i="2"/>
  <c r="AK132" i="2"/>
  <c r="AK131" i="2"/>
  <c r="AK130" i="2"/>
  <c r="AK129" i="2"/>
  <c r="AK127" i="2"/>
  <c r="AK126" i="2"/>
  <c r="AK125" i="2"/>
  <c r="AK123" i="2"/>
  <c r="AK117" i="2"/>
  <c r="AK116" i="2"/>
  <c r="AK115" i="2"/>
  <c r="AK114" i="2"/>
  <c r="AK113" i="2"/>
  <c r="AK112" i="2"/>
  <c r="AK111" i="2"/>
  <c r="AK110" i="2"/>
  <c r="AK109" i="2"/>
  <c r="AK108" i="2"/>
  <c r="AK107" i="2"/>
  <c r="AK106" i="2"/>
  <c r="AK103" i="2"/>
  <c r="AK102" i="2"/>
  <c r="AK101" i="2"/>
  <c r="AK100" i="2"/>
  <c r="AK99" i="2"/>
  <c r="AK97" i="2"/>
  <c r="AK96" i="2"/>
  <c r="AK95" i="2"/>
  <c r="AK94" i="2"/>
  <c r="AK93" i="2"/>
  <c r="AK91" i="2"/>
  <c r="AK90" i="2"/>
  <c r="AK83" i="2"/>
  <c r="AK82" i="2"/>
  <c r="AK81" i="2"/>
  <c r="AK80" i="2"/>
  <c r="AK79" i="2"/>
  <c r="AK78" i="2"/>
  <c r="AK77" i="2"/>
  <c r="AK76" i="2"/>
  <c r="AK74" i="2"/>
  <c r="AK73" i="2"/>
  <c r="AK72" i="2"/>
  <c r="AK71" i="2"/>
  <c r="AK70" i="2"/>
  <c r="AK69" i="2"/>
  <c r="AK68" i="2"/>
  <c r="AK66" i="2"/>
  <c r="AK65" i="2"/>
  <c r="AK64" i="2"/>
  <c r="AK63" i="2"/>
  <c r="AK62" i="2"/>
  <c r="AK59" i="2"/>
  <c r="AK57" i="2"/>
  <c r="AK56" i="2"/>
  <c r="AK55" i="2"/>
  <c r="AK54" i="2"/>
  <c r="AK53" i="2"/>
  <c r="AK52" i="2"/>
  <c r="AK51" i="2"/>
  <c r="AK50" i="2"/>
  <c r="AK49" i="2"/>
  <c r="AK48" i="2"/>
  <c r="AK47" i="2"/>
  <c r="AK46" i="2"/>
  <c r="AK44" i="2"/>
  <c r="AK43" i="2"/>
  <c r="AK42" i="2"/>
  <c r="AK41" i="2"/>
  <c r="AK40" i="2"/>
  <c r="AK39" i="2"/>
  <c r="AK38" i="2"/>
  <c r="AK36" i="2"/>
  <c r="AK35" i="2"/>
  <c r="AK34" i="2"/>
  <c r="AK32" i="2"/>
  <c r="AK30" i="2"/>
  <c r="AK15" i="2"/>
  <c r="AK16" i="2"/>
  <c r="AK17" i="2"/>
  <c r="AK18" i="2"/>
  <c r="AK19" i="2"/>
  <c r="AK20" i="2"/>
  <c r="AK21" i="2"/>
  <c r="AK22" i="2"/>
  <c r="AK23" i="2"/>
  <c r="AK24" i="2"/>
  <c r="AK26" i="2"/>
  <c r="AK4" i="2"/>
  <c r="AK5" i="2"/>
  <c r="AK6" i="2"/>
  <c r="AK7" i="2"/>
  <c r="AK9" i="2"/>
  <c r="AK10" i="2"/>
  <c r="AK12" i="2"/>
  <c r="AK14" i="2"/>
  <c r="AK3" i="2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" i="1"/>
  <c r="J3" i="1"/>
  <c r="J4" i="1"/>
  <c r="J5" i="1"/>
  <c r="J6" i="1"/>
  <c r="J7" i="1"/>
  <c r="J8" i="1"/>
  <c r="J9" i="1"/>
  <c r="J10" i="1"/>
  <c r="J11" i="1"/>
  <c r="J2" i="1"/>
  <c r="I3" i="1"/>
  <c r="I4" i="1"/>
  <c r="I5" i="1"/>
  <c r="I6" i="1"/>
  <c r="I7" i="1"/>
  <c r="I8" i="1"/>
  <c r="I9" i="1"/>
  <c r="I10" i="1"/>
  <c r="I11" i="1"/>
  <c r="I2" i="1"/>
  <c r="H11" i="1"/>
  <c r="H4" i="1"/>
  <c r="H5" i="1"/>
  <c r="H6" i="1"/>
  <c r="H7" i="1"/>
  <c r="H8" i="1"/>
  <c r="H9" i="1"/>
  <c r="H10" i="1"/>
  <c r="H2" i="1"/>
  <c r="H3" i="1"/>
  <c r="F11" i="1"/>
  <c r="F2" i="1"/>
  <c r="F3" i="1"/>
  <c r="F4" i="1"/>
  <c r="F5" i="1"/>
  <c r="F6" i="1"/>
  <c r="F7" i="1"/>
  <c r="F8" i="1"/>
  <c r="F9" i="1"/>
  <c r="F10" i="1"/>
</calcChain>
</file>

<file path=xl/sharedStrings.xml><?xml version="1.0" encoding="utf-8"?>
<sst xmlns="http://schemas.openxmlformats.org/spreadsheetml/2006/main" count="11523" uniqueCount="2140">
  <si>
    <t>Caster Level</t>
  </si>
  <si>
    <t>Spell Level</t>
  </si>
  <si>
    <t>Cost</t>
  </si>
  <si>
    <t>Class</t>
  </si>
  <si>
    <t>Mage</t>
  </si>
  <si>
    <t>CL*100*SL</t>
  </si>
  <si>
    <t>100*CL*SL</t>
  </si>
  <si>
    <t>Cleric</t>
  </si>
  <si>
    <t>Druid</t>
  </si>
  <si>
    <t>Greater Restoration</t>
  </si>
  <si>
    <t>3e</t>
  </si>
  <si>
    <t>3ex3</t>
  </si>
  <si>
    <t>CL^2</t>
  </si>
  <si>
    <t>SL *2 * CL * 100</t>
  </si>
  <si>
    <t>SL *2 * CL * 50</t>
  </si>
  <si>
    <t>Interpolate</t>
  </si>
  <si>
    <t>Field</t>
  </si>
  <si>
    <t>Arcane</t>
  </si>
  <si>
    <t>SPWI101</t>
  </si>
  <si>
    <t>Grease</t>
  </si>
  <si>
    <t>SPWI102</t>
  </si>
  <si>
    <t>SPWI103</t>
  </si>
  <si>
    <t>SPWI104</t>
  </si>
  <si>
    <t>SPWI105</t>
  </si>
  <si>
    <t>SPWI106</t>
  </si>
  <si>
    <t>SPWI107</t>
  </si>
  <si>
    <t>SPWI108</t>
  </si>
  <si>
    <t>SPWI109</t>
  </si>
  <si>
    <t>SPWI110</t>
  </si>
  <si>
    <t>SPWI111</t>
  </si>
  <si>
    <t>SPWI112</t>
  </si>
  <si>
    <t>SPWI113</t>
  </si>
  <si>
    <t>SPWI114</t>
  </si>
  <si>
    <t>SPWI115</t>
  </si>
  <si>
    <t>SPWI116</t>
  </si>
  <si>
    <t>SPWI117</t>
  </si>
  <si>
    <t>SPWI118</t>
  </si>
  <si>
    <t>SPWI119</t>
  </si>
  <si>
    <t>Armor</t>
  </si>
  <si>
    <t>Burning Hands</t>
  </si>
  <si>
    <t>Charm Person</t>
  </si>
  <si>
    <t>Color Spray</t>
  </si>
  <si>
    <t>Blindness</t>
  </si>
  <si>
    <t>Friends</t>
  </si>
  <si>
    <t>Protection from Petrification</t>
  </si>
  <si>
    <t>Identify</t>
  </si>
  <si>
    <t>Infravision</t>
  </si>
  <si>
    <t>Magic Missile</t>
  </si>
  <si>
    <t>Protection from Evil</t>
  </si>
  <si>
    <t>Shield</t>
  </si>
  <si>
    <t>Shocking Grasp</t>
  </si>
  <si>
    <t>Sleep</t>
  </si>
  <si>
    <t>Chill Touch</t>
  </si>
  <si>
    <t>Chromatic Orb</t>
  </si>
  <si>
    <t>Larloch's Minor Drain</t>
  </si>
  <si>
    <t>Level</t>
  </si>
  <si>
    <t>Code</t>
  </si>
  <si>
    <t>Name</t>
  </si>
  <si>
    <t>SPWI201</t>
  </si>
  <si>
    <t>SPWI202</t>
  </si>
  <si>
    <t>SPWI203</t>
  </si>
  <si>
    <t>SPWI204</t>
  </si>
  <si>
    <t>SPWI205</t>
  </si>
  <si>
    <t>SPWI206</t>
  </si>
  <si>
    <t>SPWI207</t>
  </si>
  <si>
    <t>SPWI208</t>
  </si>
  <si>
    <t>SPWI209</t>
  </si>
  <si>
    <t>SPWI210</t>
  </si>
  <si>
    <t>SPWI211</t>
  </si>
  <si>
    <t>SPWI212</t>
  </si>
  <si>
    <t>SPWI213</t>
  </si>
  <si>
    <t>SPWI214</t>
  </si>
  <si>
    <t>SPWI215</t>
  </si>
  <si>
    <t>SPWI216</t>
  </si>
  <si>
    <t>SPWI217</t>
  </si>
  <si>
    <t>SPWI218</t>
  </si>
  <si>
    <t>SPWI219</t>
  </si>
  <si>
    <t>Blur</t>
  </si>
  <si>
    <t>Detect Evil</t>
  </si>
  <si>
    <t>Detect Invisibility</t>
  </si>
  <si>
    <t>Horror</t>
  </si>
  <si>
    <t>Invisibility</t>
  </si>
  <si>
    <t>Knock</t>
  </si>
  <si>
    <t>Know Alignment</t>
  </si>
  <si>
    <t>Luck</t>
  </si>
  <si>
    <t>Resist Fear</t>
  </si>
  <si>
    <t>Melf's Acid Arrow</t>
  </si>
  <si>
    <t>Mirror Image</t>
  </si>
  <si>
    <t>Stinking Cloud</t>
  </si>
  <si>
    <t>Strength</t>
  </si>
  <si>
    <t>Web</t>
  </si>
  <si>
    <t>Agannazar's Scorcher</t>
  </si>
  <si>
    <t>Ghoul Touch</t>
  </si>
  <si>
    <t>Vocalize</t>
  </si>
  <si>
    <t>SPWI301</t>
  </si>
  <si>
    <t>SPWI302</t>
  </si>
  <si>
    <t>SPWI303</t>
  </si>
  <si>
    <t>SPWI304</t>
  </si>
  <si>
    <t>SPWI305</t>
  </si>
  <si>
    <t>SPWI306</t>
  </si>
  <si>
    <t>SPWI307</t>
  </si>
  <si>
    <t>SPWI308</t>
  </si>
  <si>
    <t>SPWI309</t>
  </si>
  <si>
    <t>SPWI310</t>
  </si>
  <si>
    <t>SPWI311</t>
  </si>
  <si>
    <t>SPWI312</t>
  </si>
  <si>
    <t>SPWI313</t>
  </si>
  <si>
    <t>SPWI314</t>
  </si>
  <si>
    <t>SPWI315</t>
  </si>
  <si>
    <t>SPWI316</t>
  </si>
  <si>
    <t>SPWI317</t>
  </si>
  <si>
    <t>Clairvoyance</t>
  </si>
  <si>
    <t>Dispel Magic</t>
  </si>
  <si>
    <t>Fireball</t>
  </si>
  <si>
    <t>Haste</t>
  </si>
  <si>
    <t>Hold Person</t>
  </si>
  <si>
    <t>Lightning Bolt</t>
  </si>
  <si>
    <t>Monster Summoning 1</t>
  </si>
  <si>
    <t>Non Detection</t>
  </si>
  <si>
    <t>Protection from Normal Missiles</t>
  </si>
  <si>
    <t>Slow</t>
  </si>
  <si>
    <t>Skull Trap</t>
  </si>
  <si>
    <t>Vampiric Touch</t>
  </si>
  <si>
    <t>Wraith Form</t>
  </si>
  <si>
    <t>Dire Charm</t>
  </si>
  <si>
    <t>Ghost Armor</t>
  </si>
  <si>
    <t>SPWI401</t>
  </si>
  <si>
    <t>Confusion</t>
  </si>
  <si>
    <t>SPWI402</t>
  </si>
  <si>
    <t>SPWI403</t>
  </si>
  <si>
    <t>SPWI404</t>
  </si>
  <si>
    <t>SPWI405</t>
  </si>
  <si>
    <t>SPWI406</t>
  </si>
  <si>
    <t>SPWI407</t>
  </si>
  <si>
    <t>SPWI408</t>
  </si>
  <si>
    <t>SPWI409</t>
  </si>
  <si>
    <t>SPWI410</t>
  </si>
  <si>
    <t>SPWI411</t>
  </si>
  <si>
    <t>SPWI412</t>
  </si>
  <si>
    <t>SPWI413</t>
  </si>
  <si>
    <t>SPWI414</t>
  </si>
  <si>
    <t>SPWI415</t>
  </si>
  <si>
    <t>SPWI416</t>
  </si>
  <si>
    <t>Dimension Door</t>
  </si>
  <si>
    <t>Ice Storm</t>
  </si>
  <si>
    <t>Improved Invisibility</t>
  </si>
  <si>
    <t>Minor Globe of Invulnerability</t>
  </si>
  <si>
    <t>Monster Summoning 2</t>
  </si>
  <si>
    <t>Wall of Fire</t>
  </si>
  <si>
    <t>Remove Curse</t>
  </si>
  <si>
    <t>Emotion</t>
  </si>
  <si>
    <t>Greater Malison</t>
  </si>
  <si>
    <t>Otiluke's Resilient Sphere</t>
  </si>
  <si>
    <t>Spirit Armor</t>
  </si>
  <si>
    <t>Polymorph Other</t>
  </si>
  <si>
    <t>Polymorph Self</t>
  </si>
  <si>
    <t>SPWI501</t>
  </si>
  <si>
    <t>SPWI502</t>
  </si>
  <si>
    <t>SPWI503</t>
  </si>
  <si>
    <t>SPWI504</t>
  </si>
  <si>
    <t>SPWI505</t>
  </si>
  <si>
    <t>SPWI506</t>
  </si>
  <si>
    <t>SPWI507</t>
  </si>
  <si>
    <t>SPWI508</t>
  </si>
  <si>
    <t>SPWI509</t>
  </si>
  <si>
    <t>Animate Dead</t>
  </si>
  <si>
    <t>Cloudkill</t>
  </si>
  <si>
    <t>Cloud Kill</t>
  </si>
  <si>
    <t>Cone of Cold</t>
  </si>
  <si>
    <t>Monster Summoning 3</t>
  </si>
  <si>
    <t>Shadow Door</t>
  </si>
  <si>
    <t>Domination</t>
  </si>
  <si>
    <t>Hold Monster</t>
  </si>
  <si>
    <t>Chaos</t>
  </si>
  <si>
    <t>Feeblemind</t>
  </si>
  <si>
    <t>BG1: TotSC</t>
  </si>
  <si>
    <t>SPELL.IDS</t>
  </si>
  <si>
    <t>Hold Portal ?!</t>
  </si>
  <si>
    <t>Y</t>
  </si>
  <si>
    <t>Fog Cloud ?!</t>
  </si>
  <si>
    <t>Wizard Lock ?!</t>
  </si>
  <si>
    <t>Invisibility 10' Radius ?!</t>
  </si>
  <si>
    <t>Fire Shield ?!</t>
  </si>
  <si>
    <t>Stone Skin</t>
  </si>
  <si>
    <t>SPWI601</t>
  </si>
  <si>
    <t>SPWI602</t>
  </si>
  <si>
    <t>SPWI603</t>
  </si>
  <si>
    <t>SPWI604</t>
  </si>
  <si>
    <t>SPWI605</t>
  </si>
  <si>
    <t>Invisible Stalker</t>
  </si>
  <si>
    <t>Globe of Invulnerability</t>
  </si>
  <si>
    <t>Flesh to Stone</t>
  </si>
  <si>
    <t>Death Spell</t>
  </si>
  <si>
    <t>IWD: TotLM</t>
  </si>
  <si>
    <t>SPWI220</t>
  </si>
  <si>
    <t>SPWI221</t>
  </si>
  <si>
    <t>SPWI222</t>
  </si>
  <si>
    <t>Snilloc's Snowball Swarm</t>
  </si>
  <si>
    <t>Decastave</t>
  </si>
  <si>
    <t>SPWI223</t>
  </si>
  <si>
    <t>Cat's Grace</t>
  </si>
  <si>
    <t>Icelance</t>
  </si>
  <si>
    <t>Lance of Disruption</t>
  </si>
  <si>
    <t>SPWI318</t>
  </si>
  <si>
    <t>SPWI319</t>
  </si>
  <si>
    <t>Emotion: Hopelessness</t>
  </si>
  <si>
    <t>SPWI417</t>
  </si>
  <si>
    <t>SPWI418</t>
  </si>
  <si>
    <t>SPWI419</t>
  </si>
  <si>
    <t>SPWI420</t>
  </si>
  <si>
    <t>SPWI421</t>
  </si>
  <si>
    <t>SPWI422</t>
  </si>
  <si>
    <t>SPWI423</t>
  </si>
  <si>
    <t>SPWI424</t>
  </si>
  <si>
    <t>Beltyn's Burning Blood</t>
  </si>
  <si>
    <t>Shadow Monsters</t>
  </si>
  <si>
    <t>Emotion: Courage</t>
  </si>
  <si>
    <t>Emotion: Fear</t>
  </si>
  <si>
    <t>Emotion: Hope</t>
  </si>
  <si>
    <t>Mordenkainen's Force Missiles</t>
  </si>
  <si>
    <t>Shout</t>
  </si>
  <si>
    <t>Vitriolic Sphere</t>
  </si>
  <si>
    <t>Scroll?</t>
  </si>
  <si>
    <t>Scroll</t>
  </si>
  <si>
    <t>SPWI510</t>
  </si>
  <si>
    <t>SPWI511</t>
  </si>
  <si>
    <t>SPWI512</t>
  </si>
  <si>
    <t>SPWI513</t>
  </si>
  <si>
    <t>SPWI514</t>
  </si>
  <si>
    <t>SPWI515</t>
  </si>
  <si>
    <t>SPWI516</t>
  </si>
  <si>
    <t>SPWI517</t>
  </si>
  <si>
    <t>SPWI518</t>
  </si>
  <si>
    <t>SPWI519</t>
  </si>
  <si>
    <t>Shroud of Flame</t>
  </si>
  <si>
    <t>Demi-Shadow Monsters</t>
  </si>
  <si>
    <t>Summon Shadow</t>
  </si>
  <si>
    <t>Conjure Fire Elemental</t>
  </si>
  <si>
    <t>Conjure Earth Elemental</t>
  </si>
  <si>
    <t>Conjure Water Elemental</t>
  </si>
  <si>
    <t>Contact Other Plane</t>
  </si>
  <si>
    <t>Lower Resistance</t>
  </si>
  <si>
    <t>Sunfire</t>
  </si>
  <si>
    <t>SPWI606</t>
  </si>
  <si>
    <t>SPWI607</t>
  </si>
  <si>
    <t>SPWI608</t>
  </si>
  <si>
    <t>SPWI609</t>
  </si>
  <si>
    <t>SPWI610</t>
  </si>
  <si>
    <t>SPWI611</t>
  </si>
  <si>
    <t>SPWI612</t>
  </si>
  <si>
    <t>SPWI613</t>
  </si>
  <si>
    <t>SPWI614</t>
  </si>
  <si>
    <t>SPWI615</t>
  </si>
  <si>
    <t>SPWI616</t>
  </si>
  <si>
    <t>SPWI617</t>
  </si>
  <si>
    <t>SPWI618</t>
  </si>
  <si>
    <t>SPWI619</t>
  </si>
  <si>
    <t>SPWI620</t>
  </si>
  <si>
    <t>Antimagic Shell</t>
  </si>
  <si>
    <t>Chain Lightning</t>
  </si>
  <si>
    <t>Death Fog</t>
  </si>
  <si>
    <t>Disintigrate</t>
  </si>
  <si>
    <t>Lich Touch</t>
  </si>
  <si>
    <t>Monster Summoning 4</t>
  </si>
  <si>
    <t>Otiluke's Freezing Sphere</t>
  </si>
  <si>
    <t>Shades</t>
  </si>
  <si>
    <t>Power Word Silence</t>
  </si>
  <si>
    <t>Darts of Bone</t>
  </si>
  <si>
    <t>Soul Eater</t>
  </si>
  <si>
    <t>Trollish Fortitude</t>
  </si>
  <si>
    <t>SPWI701</t>
  </si>
  <si>
    <t>SPWI702</t>
  </si>
  <si>
    <t>SPWI703</t>
  </si>
  <si>
    <t>SPWI704</t>
  </si>
  <si>
    <t>SPWI705</t>
  </si>
  <si>
    <t>SPWI706</t>
  </si>
  <si>
    <t>SPWI707</t>
  </si>
  <si>
    <t>SPWI708</t>
  </si>
  <si>
    <t>SPWI709</t>
  </si>
  <si>
    <t>SPWI710</t>
  </si>
  <si>
    <t>SPWI711</t>
  </si>
  <si>
    <t>Finger of Death</t>
  </si>
  <si>
    <t>Monster Summoning 5</t>
  </si>
  <si>
    <t>Mordenkainen's Sword</t>
  </si>
  <si>
    <t>Power Word, Stun</t>
  </si>
  <si>
    <t>Prismatic Spray</t>
  </si>
  <si>
    <t>Malavon's Rage</t>
  </si>
  <si>
    <t>Acid Storm</t>
  </si>
  <si>
    <t>Mass Invisibility</t>
  </si>
  <si>
    <t>Seven Eyes</t>
  </si>
  <si>
    <t>Suffocate</t>
  </si>
  <si>
    <t>SPWI801</t>
  </si>
  <si>
    <t>SPWI802</t>
  </si>
  <si>
    <t>SPWI803</t>
  </si>
  <si>
    <t>SPWI804</t>
  </si>
  <si>
    <t>SPWI805</t>
  </si>
  <si>
    <t>SPWI806</t>
  </si>
  <si>
    <t>SPWI807</t>
  </si>
  <si>
    <t>SPWI808</t>
  </si>
  <si>
    <t>Incendiary Cloud</t>
  </si>
  <si>
    <t>Monster Summoning 6</t>
  </si>
  <si>
    <t>Mind Blank</t>
  </si>
  <si>
    <t>Abi-Dalzim's Horrid Wilting</t>
  </si>
  <si>
    <t>Great Shout</t>
  </si>
  <si>
    <t>Iron Body</t>
  </si>
  <si>
    <t>Power Word, Blind</t>
  </si>
  <si>
    <t>PWI901</t>
  </si>
  <si>
    <t>PWI902</t>
  </si>
  <si>
    <t>PWI903</t>
  </si>
  <si>
    <t>PWI904</t>
  </si>
  <si>
    <t>Monster Summoning 7</t>
  </si>
  <si>
    <t>Power Word, Kill</t>
  </si>
  <si>
    <t>Malavon's Corrosive Fog</t>
  </si>
  <si>
    <t>N</t>
  </si>
  <si>
    <t>Stone to Flesh</t>
  </si>
  <si>
    <t>Tenser's Transformation</t>
  </si>
  <si>
    <t>PS:T</t>
  </si>
  <si>
    <t>SCRL1B</t>
  </si>
  <si>
    <t>SCRL1C</t>
  </si>
  <si>
    <t>SCRL1D</t>
  </si>
  <si>
    <t>SCRL1E</t>
  </si>
  <si>
    <t>Flame Arrow</t>
  </si>
  <si>
    <t>SCRL1F</t>
  </si>
  <si>
    <t>SCRL1H</t>
  </si>
  <si>
    <t>SCRL1I</t>
  </si>
  <si>
    <t>SCRL1L</t>
  </si>
  <si>
    <t>SCRL1M</t>
  </si>
  <si>
    <t>SCRL1N</t>
  </si>
  <si>
    <t>SCRL1P</t>
  </si>
  <si>
    <t>SCRL1S</t>
  </si>
  <si>
    <t>SCRL1G</t>
  </si>
  <si>
    <t>SCRL1K</t>
  </si>
  <si>
    <t>SCRL1O</t>
  </si>
  <si>
    <t>SCRL1Q</t>
  </si>
  <si>
    <t>SCRL1T</t>
  </si>
  <si>
    <t>SCRL1U</t>
  </si>
  <si>
    <t>1CRL1V</t>
  </si>
  <si>
    <t>SCRL1Y</t>
  </si>
  <si>
    <t>SCRL1Z</t>
  </si>
  <si>
    <t>SCRL12A</t>
  </si>
  <si>
    <t>SCRL2D</t>
  </si>
  <si>
    <t>SCRL2E</t>
  </si>
  <si>
    <t>SCRL2F</t>
  </si>
  <si>
    <t>SCRL2G</t>
  </si>
  <si>
    <t>SCRL3G</t>
  </si>
  <si>
    <t>SCRL66</t>
  </si>
  <si>
    <t>SCRL67</t>
  </si>
  <si>
    <t>SCRL68</t>
  </si>
  <si>
    <t>SCRL69</t>
  </si>
  <si>
    <t>SCRL70</t>
  </si>
  <si>
    <t>SCRL71</t>
  </si>
  <si>
    <t>SCRL72</t>
  </si>
  <si>
    <t>SCRL73</t>
  </si>
  <si>
    <t>SCRL75</t>
  </si>
  <si>
    <t>SCRL76</t>
  </si>
  <si>
    <t>SCRL77</t>
  </si>
  <si>
    <t>SCRL3H, SCRL78</t>
  </si>
  <si>
    <t>SCRL79</t>
  </si>
  <si>
    <t>SCRL80</t>
  </si>
  <si>
    <t>SCRL81</t>
  </si>
  <si>
    <t>SCRL82</t>
  </si>
  <si>
    <t>SCRL83</t>
  </si>
  <si>
    <t>SCRL84</t>
  </si>
  <si>
    <t>SCRL85</t>
  </si>
  <si>
    <t>SCRL86</t>
  </si>
  <si>
    <t>SCRL87</t>
  </si>
  <si>
    <t>SCRL89</t>
  </si>
  <si>
    <t>SCRL90</t>
  </si>
  <si>
    <t>SCRL91</t>
  </si>
  <si>
    <t>SCRL92</t>
  </si>
  <si>
    <t>SCRL93</t>
  </si>
  <si>
    <t>SCRL94</t>
  </si>
  <si>
    <t>SCRL95</t>
  </si>
  <si>
    <t>SCRL96</t>
  </si>
  <si>
    <t>SCRL97</t>
  </si>
  <si>
    <t>SCRL98</t>
  </si>
  <si>
    <t>SCRL99</t>
  </si>
  <si>
    <t>SCSHAD</t>
  </si>
  <si>
    <t>SCEMOT</t>
  </si>
  <si>
    <t>SCMORD</t>
  </si>
  <si>
    <t>SCSHDS</t>
  </si>
  <si>
    <t>SCSHRO</t>
  </si>
  <si>
    <t>SCSNILL</t>
  </si>
  <si>
    <t>SCSPIR</t>
  </si>
  <si>
    <t>SCSSHA</t>
  </si>
  <si>
    <t>SCSTF</t>
  </si>
  <si>
    <t>SCSTON</t>
  </si>
  <si>
    <t>SCSTOR</t>
  </si>
  <si>
    <t>SCSTUN</t>
  </si>
  <si>
    <t>SCTENS</t>
  </si>
  <si>
    <t>SPWI223A</t>
  </si>
  <si>
    <t>SPWI319X</t>
  </si>
  <si>
    <t>SPWI422X</t>
  </si>
  <si>
    <t>SPWI423X</t>
  </si>
  <si>
    <t>SPWI424X</t>
  </si>
  <si>
    <t>SPWI517X</t>
  </si>
  <si>
    <t>SPWI518X</t>
  </si>
  <si>
    <t>SPWI519X</t>
  </si>
  <si>
    <t>SPWI618X</t>
  </si>
  <si>
    <t>SPWI619X</t>
  </si>
  <si>
    <t>SPWI620X</t>
  </si>
  <si>
    <t>SPWI710X</t>
  </si>
  <si>
    <t>SPWI711X</t>
  </si>
  <si>
    <t>SPWI805X</t>
  </si>
  <si>
    <t>SPWI806X</t>
  </si>
  <si>
    <t>SPWI807X</t>
  </si>
  <si>
    <t>SPWI808X</t>
  </si>
  <si>
    <t>SCBLANK</t>
  </si>
  <si>
    <t>SCACID</t>
  </si>
  <si>
    <t>SCAMS</t>
  </si>
  <si>
    <t>SCCEE</t>
  </si>
  <si>
    <t>SCCFE</t>
  </si>
  <si>
    <t>SCCHAO</t>
  </si>
  <si>
    <t>SCCLITE</t>
  </si>
  <si>
    <t>SCCOUR</t>
  </si>
  <si>
    <t>SCCWE</t>
  </si>
  <si>
    <t>SCDECA</t>
  </si>
  <si>
    <t>SCDFOG</t>
  </si>
  <si>
    <t>SCDISI</t>
  </si>
  <si>
    <t>SCGLOB</t>
  </si>
  <si>
    <t>SCLICH</t>
  </si>
  <si>
    <t>SCOTIL</t>
  </si>
  <si>
    <t>SCDMS</t>
  </si>
  <si>
    <t>SCDOMI</t>
  </si>
  <si>
    <t>SCFEEB</t>
  </si>
  <si>
    <t>SCDSPEL</t>
  </si>
  <si>
    <t>SCFEAR</t>
  </si>
  <si>
    <t>SCFING</t>
  </si>
  <si>
    <t>SCMALA</t>
  </si>
  <si>
    <t>SCFTS</t>
  </si>
  <si>
    <t>SCHMON</t>
  </si>
  <si>
    <t>SCHOPE</t>
  </si>
  <si>
    <t>SCICE</t>
  </si>
  <si>
    <t>SCINCIN</t>
  </si>
  <si>
    <t>SCISTAL</t>
  </si>
  <si>
    <t>SCKILL</t>
  </si>
  <si>
    <t>SCMALI</t>
  </si>
  <si>
    <t>SCMINVI</t>
  </si>
  <si>
    <t>SCMONIV</t>
  </si>
  <si>
    <t>SCMSV</t>
  </si>
  <si>
    <t>SCMSVI</t>
  </si>
  <si>
    <t>SCMSVII</t>
  </si>
  <si>
    <t>SCOFS</t>
  </si>
  <si>
    <t>SCPRISM</t>
  </si>
  <si>
    <t>SCPWS</t>
  </si>
  <si>
    <t>SCREM</t>
  </si>
  <si>
    <t>SCBLOO</t>
  </si>
  <si>
    <t>N/A</t>
  </si>
  <si>
    <t>SCRL1R</t>
  </si>
  <si>
    <t>SCRL1V</t>
  </si>
  <si>
    <t>SCRL2A</t>
  </si>
  <si>
    <t>SCRL2H</t>
  </si>
  <si>
    <t>SCRL5G</t>
  </si>
  <si>
    <t>SCRL5H</t>
  </si>
  <si>
    <t>SCRL5I</t>
  </si>
  <si>
    <t>SCRL5J</t>
  </si>
  <si>
    <t>SCRL5K</t>
  </si>
  <si>
    <t>SCRL5L</t>
  </si>
  <si>
    <t>SCRL5M</t>
  </si>
  <si>
    <t>SCRL5N</t>
  </si>
  <si>
    <t>SCRL5O</t>
  </si>
  <si>
    <t>SCRL5P</t>
  </si>
  <si>
    <t>SCRL5Q</t>
  </si>
  <si>
    <t>SPWI120</t>
  </si>
  <si>
    <t>SPWI121</t>
  </si>
  <si>
    <t>Minor Embalming</t>
  </si>
  <si>
    <t>Fist of Iron</t>
  </si>
  <si>
    <t>Pacify</t>
  </si>
  <si>
    <t>Missile of Patience</t>
  </si>
  <si>
    <t>Tongues of Flame</t>
  </si>
  <si>
    <t>Seeking Flames</t>
  </si>
  <si>
    <t>Scripture of Steel</t>
  </si>
  <si>
    <t>Vilquar's Eye</t>
  </si>
  <si>
    <t>Reign of Anger</t>
  </si>
  <si>
    <t>Submerge the Will</t>
  </si>
  <si>
    <t>Adder's Kiss</t>
  </si>
  <si>
    <t>Black-Barbed Curse</t>
  </si>
  <si>
    <t>Black-Barbed Shield</t>
  </si>
  <si>
    <t>Blood Bridge</t>
  </si>
  <si>
    <t>Greater Embalming</t>
  </si>
  <si>
    <t>Ice Knife</t>
  </si>
  <si>
    <t>Pain Mirror</t>
  </si>
  <si>
    <t>Swarm Curse</t>
  </si>
  <si>
    <t>Ignus' Terror</t>
  </si>
  <si>
    <t>Infernal Orb</t>
  </si>
  <si>
    <t>Power of One</t>
  </si>
  <si>
    <t>Ball Lightning</t>
  </si>
  <si>
    <t>Cloak of Warding</t>
  </si>
  <si>
    <t>Elysium's Tears</t>
  </si>
  <si>
    <t>Hold Undead</t>
  </si>
  <si>
    <t>Tasha's Unbearable Derisive Laughter</t>
  </si>
  <si>
    <t>Ax of Torment</t>
  </si>
  <si>
    <t>Zerthimon's Focus</t>
  </si>
  <si>
    <t>Infernal Shield</t>
  </si>
  <si>
    <t>Fiery Rain</t>
  </si>
  <si>
    <t>Balance In All Things</t>
  </si>
  <si>
    <t>Blacksphere</t>
  </si>
  <si>
    <t>Force Missiles</t>
  </si>
  <si>
    <t>Improved Strength</t>
  </si>
  <si>
    <t>Shroud of Shadows</t>
  </si>
  <si>
    <t>Elemental Strike</t>
  </si>
  <si>
    <t>Enoll Eva's Duplication</t>
  </si>
  <si>
    <t>Desert Hell</t>
  </si>
  <si>
    <t>Fire and Ice</t>
  </si>
  <si>
    <t>Howl of Pandemonium</t>
  </si>
  <si>
    <t>Chain Lightning Storm</t>
  </si>
  <si>
    <t>Blade Storm</t>
  </si>
  <si>
    <t>Guardian Mantle</t>
  </si>
  <si>
    <t>Stygian Ice Storm</t>
  </si>
  <si>
    <t>Meteor Storm Bombardment</t>
  </si>
  <si>
    <t>Deathbolt</t>
  </si>
  <si>
    <t>Ignus' Fury</t>
  </si>
  <si>
    <t>Mechanus' Cannon</t>
  </si>
  <si>
    <t>SPWI901</t>
  </si>
  <si>
    <t>SPWI902</t>
  </si>
  <si>
    <t>SPWI903</t>
  </si>
  <si>
    <t>SPWI904</t>
  </si>
  <si>
    <t>SPWI905</t>
  </si>
  <si>
    <t>SPWI906</t>
  </si>
  <si>
    <t>SPWI907</t>
  </si>
  <si>
    <t>SPWI908</t>
  </si>
  <si>
    <t>SPWI909</t>
  </si>
  <si>
    <t>SPWI910</t>
  </si>
  <si>
    <t>SPWI911</t>
  </si>
  <si>
    <t>SPWI912</t>
  </si>
  <si>
    <t>SPWI913</t>
  </si>
  <si>
    <t>SPWI914</t>
  </si>
  <si>
    <t>Celestial Host</t>
  </si>
  <si>
    <t>Conflagration</t>
  </si>
  <si>
    <t>Elysium's Fires</t>
  </si>
  <si>
    <t>Abyssal Fury</t>
  </si>
  <si>
    <t>Rune of Torment</t>
  </si>
  <si>
    <t>RECIPE02</t>
  </si>
  <si>
    <t>RECIPE01, SPWI101</t>
  </si>
  <si>
    <t>RECIPE03, SPWI204</t>
  </si>
  <si>
    <t>IGNUS01</t>
  </si>
  <si>
    <t>CIRCLE02</t>
  </si>
  <si>
    <t>CIRCLE03</t>
  </si>
  <si>
    <t>CIRCLE04</t>
  </si>
  <si>
    <t xml:space="preserve"> --ignus only</t>
  </si>
  <si>
    <t xml:space="preserve"> --dak'kon only</t>
  </si>
  <si>
    <t>IGNUS02</t>
  </si>
  <si>
    <t>IGNUS04</t>
  </si>
  <si>
    <t>CIRCLE05</t>
  </si>
  <si>
    <t>IGNU03</t>
  </si>
  <si>
    <t>CIRCLE06</t>
  </si>
  <si>
    <t>SPWI102, BREAST1/2</t>
  </si>
  <si>
    <t>BG2</t>
  </si>
  <si>
    <t>SPWI122</t>
  </si>
  <si>
    <t>SPWI123</t>
  </si>
  <si>
    <t>SPWI124</t>
  </si>
  <si>
    <t>SPWI125</t>
  </si>
  <si>
    <t>Reflected Image</t>
  </si>
  <si>
    <t>Find Familiar</t>
  </si>
  <si>
    <t>Spook</t>
  </si>
  <si>
    <t>SPWI224</t>
  </si>
  <si>
    <t>Power Word Sleep</t>
  </si>
  <si>
    <t>Ray of Enfeeblement</t>
  </si>
  <si>
    <t>Chaos Shield*</t>
  </si>
  <si>
    <t>Deafness</t>
  </si>
  <si>
    <t>Glitterdust</t>
  </si>
  <si>
    <t>Minor Spell Deflection</t>
  </si>
  <si>
    <t>Protection from Fire</t>
  </si>
  <si>
    <t>Protection from Cold</t>
  </si>
  <si>
    <t>Spell Thrust</t>
  </si>
  <si>
    <t>Detect Illusion</t>
  </si>
  <si>
    <t>Melf's Minute Meteors</t>
  </si>
  <si>
    <t>Remove Magic</t>
  </si>
  <si>
    <t>SPWI320</t>
  </si>
  <si>
    <t>SPWI321</t>
  </si>
  <si>
    <t>SPWI322</t>
  </si>
  <si>
    <t>SPWI323</t>
  </si>
  <si>
    <t>SPWI324</t>
  </si>
  <si>
    <t>SPWI325</t>
  </si>
  <si>
    <t>SPWI326</t>
  </si>
  <si>
    <t>Fire Shield (Blue)</t>
  </si>
  <si>
    <t>SPWI425</t>
  </si>
  <si>
    <t>Enchanted Weapon</t>
  </si>
  <si>
    <t>Fire Shield (Red)</t>
  </si>
  <si>
    <t>Secret Word</t>
  </si>
  <si>
    <t>Minor Sequencer</t>
  </si>
  <si>
    <t>Teleport Field</t>
  </si>
  <si>
    <t>Spider Spawn</t>
  </si>
  <si>
    <t>Farsight</t>
  </si>
  <si>
    <t>Wizard Eye</t>
  </si>
  <si>
    <t>Spell Immunity</t>
  </si>
  <si>
    <t>Protection from Normal Weapons</t>
  </si>
  <si>
    <t>Protection from Electricity</t>
  </si>
  <si>
    <t>Breach</t>
  </si>
  <si>
    <t>SPWI520</t>
  </si>
  <si>
    <t>SPWI521</t>
  </si>
  <si>
    <t>SPWI522</t>
  </si>
  <si>
    <t>SPWI523</t>
  </si>
  <si>
    <t>Oracle</t>
  </si>
  <si>
    <t>Conjure Lesser Fire Elemental</t>
  </si>
  <si>
    <t>Conjure Lesser Earth Elemental</t>
  </si>
  <si>
    <t>Phantom Blade</t>
  </si>
  <si>
    <t>Spell Shield</t>
  </si>
  <si>
    <t>Conjure Lesser Air Elemental</t>
  </si>
  <si>
    <t>Protection from Acid</t>
  </si>
  <si>
    <t>Minor Spell Turning</t>
  </si>
  <si>
    <t>Protection from Magical Energy</t>
  </si>
  <si>
    <t>Mislead</t>
  </si>
  <si>
    <t>Pierce Magic</t>
  </si>
  <si>
    <t>True Sight</t>
  </si>
  <si>
    <t>Protection from Magical Weapons</t>
  </si>
  <si>
    <t>Improved Haste</t>
  </si>
  <si>
    <t>Contingency</t>
  </si>
  <si>
    <t>Spell Deflection</t>
  </si>
  <si>
    <t>Wyvern Call</t>
  </si>
  <si>
    <t>Conjure Air Elemental</t>
  </si>
  <si>
    <t>SPWI621</t>
  </si>
  <si>
    <t>SPWI622</t>
  </si>
  <si>
    <t>SPWI623</t>
  </si>
  <si>
    <t>SPWI624</t>
  </si>
  <si>
    <t>SPWI625</t>
  </si>
  <si>
    <t>Carrion Summons</t>
  </si>
  <si>
    <t>Summon Nishruu</t>
  </si>
  <si>
    <t>SPWI712</t>
  </si>
  <si>
    <t>SPWI713</t>
  </si>
  <si>
    <t>SPWI714</t>
  </si>
  <si>
    <t>SPWI715</t>
  </si>
  <si>
    <t>SPWI716</t>
  </si>
  <si>
    <t>SPWI717</t>
  </si>
  <si>
    <t>SPWI718</t>
  </si>
  <si>
    <t>SPWI719</t>
  </si>
  <si>
    <t>SPWI720</t>
  </si>
  <si>
    <t>SPWI721</t>
  </si>
  <si>
    <t>SPWI722</t>
  </si>
  <si>
    <t>SPWI723</t>
  </si>
  <si>
    <t>Spell Turning</t>
  </si>
  <si>
    <t>Protection from the Elements</t>
  </si>
  <si>
    <t>Project Image</t>
  </si>
  <si>
    <t>Ruby Ray of Reversal</t>
  </si>
  <si>
    <t>Khelben's Warding Whip</t>
  </si>
  <si>
    <t>Cacofiend</t>
  </si>
  <si>
    <t>Mantle</t>
  </si>
  <si>
    <t>Spell Sequencer</t>
  </si>
  <si>
    <t>Sphere of Chaos</t>
  </si>
  <si>
    <t>Delayed Blast Fireball</t>
  </si>
  <si>
    <t>Summon Efreeti</t>
  </si>
  <si>
    <t>Summon Djinni</t>
  </si>
  <si>
    <t>Summon Hakeashar</t>
  </si>
  <si>
    <t>Control Undead</t>
  </si>
  <si>
    <t>Limited Wish</t>
  </si>
  <si>
    <t>Improved Chaos Shield*</t>
  </si>
  <si>
    <t>SPWI809</t>
  </si>
  <si>
    <t>SPWI810</t>
  </si>
  <si>
    <t>SPWI811</t>
  </si>
  <si>
    <t>SPWI812</t>
  </si>
  <si>
    <t>SPWI813</t>
  </si>
  <si>
    <t>SPWI814</t>
  </si>
  <si>
    <t>SPWI815</t>
  </si>
  <si>
    <t>SPWI816</t>
  </si>
  <si>
    <t>SPWI817</t>
  </si>
  <si>
    <t>SPWI818</t>
  </si>
  <si>
    <t>Protection from Energy</t>
  </si>
  <si>
    <t>Simulacrum</t>
  </si>
  <si>
    <t>Pierce Shield</t>
  </si>
  <si>
    <t>Summon Fiend</t>
  </si>
  <si>
    <t>Improved Mantle</t>
  </si>
  <si>
    <t>Spell Trigger</t>
  </si>
  <si>
    <t>Symbol, Fear</t>
  </si>
  <si>
    <t>Maze</t>
  </si>
  <si>
    <t>Power Word Blind</t>
  </si>
  <si>
    <t>Symbol, Death</t>
  </si>
  <si>
    <t>Symbol, Stun</t>
  </si>
  <si>
    <t>Bigby's Clenched Fist</t>
  </si>
  <si>
    <t>SPWI915</t>
  </si>
  <si>
    <t>SPWI916</t>
  </si>
  <si>
    <t>SPWI917</t>
  </si>
  <si>
    <t>SPWI918</t>
  </si>
  <si>
    <t>SPWI919</t>
  </si>
  <si>
    <t>SPWI920</t>
  </si>
  <si>
    <t>SPWI921</t>
  </si>
  <si>
    <t>SPWI922</t>
  </si>
  <si>
    <t>SPWI923</t>
  </si>
  <si>
    <t>SPWI924</t>
  </si>
  <si>
    <t>SPWI925</t>
  </si>
  <si>
    <t>Spell Trap</t>
  </si>
  <si>
    <t>Spellstrike</t>
  </si>
  <si>
    <t>Gate</t>
  </si>
  <si>
    <t>Absolute Immunity</t>
  </si>
  <si>
    <t>Chain Contingency</t>
  </si>
  <si>
    <t>Time Stop</t>
  </si>
  <si>
    <t>Imprisonment</t>
  </si>
  <si>
    <t>Meteor Swarm</t>
  </si>
  <si>
    <t>Wail of the Banshee</t>
  </si>
  <si>
    <t>Energy Drain</t>
  </si>
  <si>
    <t>Black Blade of Disaster</t>
  </si>
  <si>
    <t>Shapechange</t>
  </si>
  <si>
    <t>Freedom</t>
  </si>
  <si>
    <t>Bigby's Crushing Hand</t>
  </si>
  <si>
    <t>Wish</t>
  </si>
  <si>
    <t>Energy Blades</t>
  </si>
  <si>
    <t>Improved Alacrity</t>
  </si>
  <si>
    <t>Dragon's Breath</t>
  </si>
  <si>
    <t>Summon Planetar</t>
  </si>
  <si>
    <t>Summon Dark Planetar</t>
  </si>
  <si>
    <t>Comet</t>
  </si>
  <si>
    <t>SCRL1W</t>
  </si>
  <si>
    <t>SCRL1X</t>
  </si>
  <si>
    <t>SCRL2B</t>
  </si>
  <si>
    <t>SCRL5T</t>
  </si>
  <si>
    <t>SCRL5U</t>
  </si>
  <si>
    <t>SCRL6D</t>
  </si>
  <si>
    <t>SCRL6E</t>
  </si>
  <si>
    <t>SCRL6G</t>
  </si>
  <si>
    <t>SCRL6H</t>
  </si>
  <si>
    <t>SCRL6I</t>
  </si>
  <si>
    <t>SCRL6J</t>
  </si>
  <si>
    <t>SCRL6K</t>
  </si>
  <si>
    <t>SCRL6L</t>
  </si>
  <si>
    <t>SCRL6M</t>
  </si>
  <si>
    <t>SCRL6N</t>
  </si>
  <si>
    <t>SCRL6O</t>
  </si>
  <si>
    <t>SCRL6P</t>
  </si>
  <si>
    <t>SCRL6Q</t>
  </si>
  <si>
    <t>SCRL6R</t>
  </si>
  <si>
    <t>SCRL6S</t>
  </si>
  <si>
    <t>SCRL6T</t>
  </si>
  <si>
    <t>SCRL6U</t>
  </si>
  <si>
    <t>SCRL6V</t>
  </si>
  <si>
    <t>SCRL6W</t>
  </si>
  <si>
    <t>SCRL6X</t>
  </si>
  <si>
    <t>SCRL6Y</t>
  </si>
  <si>
    <t>SCRL6Z</t>
  </si>
  <si>
    <t>SCRL7B</t>
  </si>
  <si>
    <t>SCRL7C</t>
  </si>
  <si>
    <t>SCRL7D</t>
  </si>
  <si>
    <t>SCRL7E</t>
  </si>
  <si>
    <t>SCRL7F</t>
  </si>
  <si>
    <t>SCRL7G</t>
  </si>
  <si>
    <t>SCRL7H</t>
  </si>
  <si>
    <t>SCRL7I</t>
  </si>
  <si>
    <t>SCRL7J</t>
  </si>
  <si>
    <t>SCRL7K</t>
  </si>
  <si>
    <t>SCRL7L</t>
  </si>
  <si>
    <t>SCRL7M</t>
  </si>
  <si>
    <t>SCRL7O</t>
  </si>
  <si>
    <t>SCRL7P</t>
  </si>
  <si>
    <t>SCRL7Q</t>
  </si>
  <si>
    <t>SCRL7U</t>
  </si>
  <si>
    <t>SCRL7R</t>
  </si>
  <si>
    <t>SCRL7S</t>
  </si>
  <si>
    <t>SCRL7T</t>
  </si>
  <si>
    <t>SCRL7V</t>
  </si>
  <si>
    <t>SCRL7W</t>
  </si>
  <si>
    <t>SCRL7X</t>
  </si>
  <si>
    <t>SCRL7Y</t>
  </si>
  <si>
    <t>SCRL7Z</t>
  </si>
  <si>
    <t>SCRL8A</t>
  </si>
  <si>
    <t>SCRL8B</t>
  </si>
  <si>
    <t>SCRL8C</t>
  </si>
  <si>
    <t>SCRL8D</t>
  </si>
  <si>
    <t>SCRL8E</t>
  </si>
  <si>
    <t>SCRL8F</t>
  </si>
  <si>
    <t>SCRL8G</t>
  </si>
  <si>
    <t>SCRL8H</t>
  </si>
  <si>
    <t>SCRL8I</t>
  </si>
  <si>
    <t>SCRL8J</t>
  </si>
  <si>
    <t>SCRL8L</t>
  </si>
  <si>
    <t>SCRL8M</t>
  </si>
  <si>
    <t>SCRL8N</t>
  </si>
  <si>
    <t>SCRL8O</t>
  </si>
  <si>
    <t>SCRL8P</t>
  </si>
  <si>
    <t>SCRL8Q</t>
  </si>
  <si>
    <t>SCRL8R</t>
  </si>
  <si>
    <t>SCRL8S</t>
  </si>
  <si>
    <t>SCRL8T</t>
  </si>
  <si>
    <t>SCRL8U</t>
  </si>
  <si>
    <t>SCRL8V</t>
  </si>
  <si>
    <t>SCRL8W</t>
  </si>
  <si>
    <t>SCRL8X</t>
  </si>
  <si>
    <t>SCRL8Y</t>
  </si>
  <si>
    <t>SCRL8Z</t>
  </si>
  <si>
    <t>SCRL9A</t>
  </si>
  <si>
    <t>SCRL9B</t>
  </si>
  <si>
    <t>SCRL9C</t>
  </si>
  <si>
    <t>SCRL9D</t>
  </si>
  <si>
    <t>SCRL9E</t>
  </si>
  <si>
    <t>SCRL9F</t>
  </si>
  <si>
    <t>SCRL9G</t>
  </si>
  <si>
    <t>SCRL9H</t>
  </si>
  <si>
    <t>SCRL9J</t>
  </si>
  <si>
    <t>SCRL9L</t>
  </si>
  <si>
    <t>SCRL9M</t>
  </si>
  <si>
    <t>SCRL9N</t>
  </si>
  <si>
    <t>SCRL9P</t>
  </si>
  <si>
    <t>SCRL9Q</t>
  </si>
  <si>
    <t>SCRL9R</t>
  </si>
  <si>
    <t>SCRL9S</t>
  </si>
  <si>
    <t>SCRL9T</t>
  </si>
  <si>
    <t>SCRL9U</t>
  </si>
  <si>
    <t>SCRL9V</t>
  </si>
  <si>
    <t>SCRL9W</t>
  </si>
  <si>
    <t>SCRL9X</t>
  </si>
  <si>
    <t>SCRL9Y</t>
  </si>
  <si>
    <t>SCRL9Z</t>
  </si>
  <si>
    <t>SCRLA1</t>
  </si>
  <si>
    <t>SCRLA3</t>
  </si>
  <si>
    <t>SCRLA2</t>
  </si>
  <si>
    <t>SCRLA4</t>
  </si>
  <si>
    <t>SCRLA5</t>
  </si>
  <si>
    <t>SCRLA6</t>
  </si>
  <si>
    <t>SCRLA7</t>
  </si>
  <si>
    <t>Contagion</t>
  </si>
  <si>
    <t>SCRLA8</t>
  </si>
  <si>
    <t>SCRL6E, SCRLAI</t>
  </si>
  <si>
    <t>SCRL5G, SCRLAK</t>
  </si>
  <si>
    <t>SCRLAM;SCRLAO</t>
  </si>
  <si>
    <t>SCRLAN;SCRLAP</t>
  </si>
  <si>
    <t>SCRLAL;SCRLAR</t>
  </si>
  <si>
    <t>SCRLAJ;SCRLAQ</t>
  </si>
  <si>
    <t>SCRLB1</t>
  </si>
  <si>
    <t>SCRLB2</t>
  </si>
  <si>
    <t>SCRLB4</t>
  </si>
  <si>
    <t>Nahal's Reckless Dweomer*</t>
  </si>
  <si>
    <t>--HLA--</t>
  </si>
  <si>
    <t>BG1:EE</t>
  </si>
  <si>
    <t>SPWI126</t>
  </si>
  <si>
    <t>BDSCRL1A</t>
  </si>
  <si>
    <t>Dancing Lights</t>
  </si>
  <si>
    <t>BDSCRL2A</t>
  </si>
  <si>
    <t>SPWI225</t>
  </si>
  <si>
    <t>SPWI226</t>
  </si>
  <si>
    <t>SPWI227</t>
  </si>
  <si>
    <t>SPWI228</t>
  </si>
  <si>
    <t>Darkness 15' Radius</t>
  </si>
  <si>
    <t>SCRL1J</t>
  </si>
  <si>
    <t>Non-Detection</t>
  </si>
  <si>
    <t>Invisibility 10' Radius</t>
  </si>
  <si>
    <t>Protection From The Elements</t>
  </si>
  <si>
    <t>BG2:EE</t>
  </si>
  <si>
    <t>PS:T:EE</t>
  </si>
  <si>
    <t>IWD:EE</t>
  </si>
  <si>
    <t>Expeditious Retreat</t>
  </si>
  <si>
    <t>SPWI126X</t>
  </si>
  <si>
    <t>SPWI327</t>
  </si>
  <si>
    <t>SPWI328</t>
  </si>
  <si>
    <t>SPWI426</t>
  </si>
  <si>
    <t>SPWI427</t>
  </si>
  <si>
    <t>SPWI428</t>
  </si>
  <si>
    <t>SPWI429</t>
  </si>
  <si>
    <t>SPWI430</t>
  </si>
  <si>
    <t>SPWI431</t>
  </si>
  <si>
    <t>SPWI432</t>
  </si>
  <si>
    <t>SPWI524</t>
  </si>
  <si>
    <t>SPWI525</t>
  </si>
  <si>
    <t>SPWI526</t>
  </si>
  <si>
    <t>SPWI527</t>
  </si>
  <si>
    <t>SPWI528</t>
  </si>
  <si>
    <t>SPWI529</t>
  </si>
  <si>
    <t>SPWI530</t>
  </si>
  <si>
    <t>SPWI531</t>
  </si>
  <si>
    <t>SPWI532</t>
  </si>
  <si>
    <t>SPWI533</t>
  </si>
  <si>
    <t>SPWI534</t>
  </si>
  <si>
    <t>SCCAE</t>
  </si>
  <si>
    <t>SPWI626</t>
  </si>
  <si>
    <t>SPWI627</t>
  </si>
  <si>
    <t>SPWI628</t>
  </si>
  <si>
    <t>SPWI629</t>
  </si>
  <si>
    <t>SPWI630</t>
  </si>
  <si>
    <t>SPWI631</t>
  </si>
  <si>
    <t>SPWI632</t>
  </si>
  <si>
    <t>SPWI724</t>
  </si>
  <si>
    <t>SPWI725</t>
  </si>
  <si>
    <t>SPWI726</t>
  </si>
  <si>
    <t>IWD2</t>
  </si>
  <si>
    <t>Mage Armor</t>
  </si>
  <si>
    <t>Eagle's Splendor</t>
  </si>
  <si>
    <t>Mionor Mirror Image</t>
  </si>
  <si>
    <t>Ice Dagger</t>
  </si>
  <si>
    <t>Summon Monster I</t>
  </si>
  <si>
    <t>Bull's Strength</t>
  </si>
  <si>
    <t>Gedlee's Electric Loop</t>
  </si>
  <si>
    <t>Death Armor</t>
  </si>
  <si>
    <t>Summon Monster II</t>
  </si>
  <si>
    <t>SPWI229</t>
  </si>
  <si>
    <t>SPWI230</t>
  </si>
  <si>
    <t>Monster Summoning III</t>
  </si>
  <si>
    <t>Protection from Arrows</t>
  </si>
  <si>
    <t>Halt Undead</t>
  </si>
  <si>
    <t>Invisibility Sphere</t>
  </si>
  <si>
    <t>Blink</t>
  </si>
  <si>
    <t>Emotion: Despair</t>
  </si>
  <si>
    <t>Malison</t>
  </si>
  <si>
    <t>Shadow Conjuration</t>
  </si>
  <si>
    <t>Emotion: Rage</t>
  </si>
  <si>
    <t>Dominate Person</t>
  </si>
  <si>
    <t>Greater Shadow Conjuration</t>
  </si>
  <si>
    <t>Lesser Planar Binding: Fire Elemental</t>
  </si>
  <si>
    <t>Lesser Planar Binding: Water Elemental</t>
  </si>
  <si>
    <t>Lesser Planar Binding: Earth Elemental</t>
  </si>
  <si>
    <t>Lesser Planar Binding: Air Elemental</t>
  </si>
  <si>
    <t>Dismissal</t>
  </si>
  <si>
    <t>Lutzaen's Frequent Jaunt</t>
  </si>
  <si>
    <t>Acid Fog</t>
  </si>
  <si>
    <t>Circle of Death</t>
  </si>
  <si>
    <t>Summon Invisible Stalker</t>
  </si>
  <si>
    <t>Planar Binding: Air Elemental</t>
  </si>
  <si>
    <t>Mass Haste</t>
  </si>
  <si>
    <t>Planar Binding: Fire Elemental</t>
  </si>
  <si>
    <t>Planar Binding: Earth Elemental</t>
  </si>
  <si>
    <t>Planar Binding: Water Elemental</t>
  </si>
  <si>
    <t>Translocation Trick</t>
  </si>
  <si>
    <t>Elemental Barrier</t>
  </si>
  <si>
    <t>Banishment</t>
  </si>
  <si>
    <t>Vipergout</t>
  </si>
  <si>
    <t>Fiery Cloud</t>
  </si>
  <si>
    <t>Monster Summoning 8</t>
  </si>
  <si>
    <t>Horrid Wilting</t>
  </si>
  <si>
    <t>Flaying</t>
  </si>
  <si>
    <t>Monster Summoning 9</t>
  </si>
  <si>
    <t>Aegis</t>
  </si>
  <si>
    <t>Executioner's Eyes</t>
  </si>
  <si>
    <t>Mass Dominate</t>
  </si>
  <si>
    <t>PWI905</t>
  </si>
  <si>
    <t>PWI906</t>
  </si>
  <si>
    <t>PWI907</t>
  </si>
  <si>
    <t>PWI908</t>
  </si>
  <si>
    <t>PWI909</t>
  </si>
  <si>
    <t>PWI910</t>
  </si>
  <si>
    <t>PWI911</t>
  </si>
  <si>
    <t>Spell List</t>
  </si>
  <si>
    <t>SCRLAI</t>
  </si>
  <si>
    <t>Scroll Registry</t>
  </si>
  <si>
    <t>SCRL78</t>
  </si>
  <si>
    <t>SCRL6F, SCRLAI (no hits)</t>
  </si>
  <si>
    <t>SCRL6F</t>
  </si>
  <si>
    <t>SCRLAJ</t>
  </si>
  <si>
    <t>SCRLAJ;SCRLAQ (No hits)</t>
  </si>
  <si>
    <t>SCRLAN;SCRLAP (No hits)</t>
  </si>
  <si>
    <t>SCRLAM;SCRLAO (No hits)</t>
  </si>
  <si>
    <t>SCRLAN</t>
  </si>
  <si>
    <t>SCRLAM</t>
  </si>
  <si>
    <t>SCMSIV</t>
  </si>
  <si>
    <t>SPPR101</t>
  </si>
  <si>
    <t>Divine</t>
  </si>
  <si>
    <t>Bless</t>
  </si>
  <si>
    <t>Command</t>
  </si>
  <si>
    <t>Cure Light Wounds</t>
  </si>
  <si>
    <t>Entangle</t>
  </si>
  <si>
    <t>Magic Stone</t>
  </si>
  <si>
    <t>Protection From Evil</t>
  </si>
  <si>
    <t>Remove Fear</t>
  </si>
  <si>
    <t>Sanctuary</t>
  </si>
  <si>
    <t>SPPR102</t>
  </si>
  <si>
    <t>SPPR103</t>
  </si>
  <si>
    <t>SPPR104</t>
  </si>
  <si>
    <t>SPPR105</t>
  </si>
  <si>
    <t>SPPR106</t>
  </si>
  <si>
    <t>SPPR107</t>
  </si>
  <si>
    <t>SPPR108</t>
  </si>
  <si>
    <t>SPPR109</t>
  </si>
  <si>
    <t>Shillelagh</t>
  </si>
  <si>
    <t>Aid</t>
  </si>
  <si>
    <t>SPPR110</t>
  </si>
  <si>
    <t>SPPR201</t>
  </si>
  <si>
    <t>Barkskin</t>
  </si>
  <si>
    <t>Chant</t>
  </si>
  <si>
    <t>Charm Person or Mammal</t>
  </si>
  <si>
    <t>Find Traps</t>
  </si>
  <si>
    <t>Good Berries</t>
  </si>
  <si>
    <t>Resist Fire/Cold</t>
  </si>
  <si>
    <t>Silence 15' Radius</t>
  </si>
  <si>
    <t>Spiritual Hammer</t>
  </si>
  <si>
    <t>Draw Upon Holy Might</t>
  </si>
  <si>
    <t>SPPR202</t>
  </si>
  <si>
    <t>SPPR203</t>
  </si>
  <si>
    <t>SPPR204</t>
  </si>
  <si>
    <t>SPPR205</t>
  </si>
  <si>
    <t>SPPR206</t>
  </si>
  <si>
    <t>SPPR207</t>
  </si>
  <si>
    <t>SPPR208</t>
  </si>
  <si>
    <t>SPPR209</t>
  </si>
  <si>
    <t>SPPR210</t>
  </si>
  <si>
    <t>SPPR211</t>
  </si>
  <si>
    <t>SPPR212</t>
  </si>
  <si>
    <t>SPPR213</t>
  </si>
  <si>
    <t>Flame Blade</t>
  </si>
  <si>
    <t>SPPR214</t>
  </si>
  <si>
    <t>Call Lightning</t>
  </si>
  <si>
    <t>Glyph of Warding</t>
  </si>
  <si>
    <t>Hold Animal</t>
  </si>
  <si>
    <t>Remove Paralysis</t>
  </si>
  <si>
    <t>Invisibility Purge</t>
  </si>
  <si>
    <t>Miscast Magic</t>
  </si>
  <si>
    <t>Rigid Thinking</t>
  </si>
  <si>
    <t>Strength of One</t>
  </si>
  <si>
    <t>SPPR301</t>
  </si>
  <si>
    <t>SPPR302</t>
  </si>
  <si>
    <t>SPPR303</t>
  </si>
  <si>
    <t>SPPR304</t>
  </si>
  <si>
    <t>SPPR305</t>
  </si>
  <si>
    <t>SPPR306</t>
  </si>
  <si>
    <t>SPPR307</t>
  </si>
  <si>
    <t>SPPR308</t>
  </si>
  <si>
    <t>SPPR309</t>
  </si>
  <si>
    <t>SPPR310</t>
  </si>
  <si>
    <t>SPPR311</t>
  </si>
  <si>
    <t>SPPR312</t>
  </si>
  <si>
    <t>Cure Serious Wounds</t>
  </si>
  <si>
    <t>SPPR401</t>
  </si>
  <si>
    <t>Animal Summoning 1</t>
  </si>
  <si>
    <t>Free Action</t>
  </si>
  <si>
    <t>Neutralize Poison</t>
  </si>
  <si>
    <t>Mental Domination</t>
  </si>
  <si>
    <t>Defensive Harmony</t>
  </si>
  <si>
    <t>SPPR402</t>
  </si>
  <si>
    <t>SPPR403</t>
  </si>
  <si>
    <t>SPPR404</t>
  </si>
  <si>
    <t>SPPR405</t>
  </si>
  <si>
    <t>SPPR406</t>
  </si>
  <si>
    <t>SPPR407</t>
  </si>
  <si>
    <t>SPPR408</t>
  </si>
  <si>
    <t>Protection from Lightning</t>
  </si>
  <si>
    <t>Protection from Evil 10' Radius</t>
  </si>
  <si>
    <t>Animal Summoning 2</t>
  </si>
  <si>
    <t>Cure Critical Wounds</t>
  </si>
  <si>
    <t>Flame Strike</t>
  </si>
  <si>
    <t>Raise Dead</t>
  </si>
  <si>
    <t>Champion's Strength</t>
  </si>
  <si>
    <t>Chaotic Commands</t>
  </si>
  <si>
    <t>SPPR501</t>
  </si>
  <si>
    <t>SPPR502</t>
  </si>
  <si>
    <t>SPPR503</t>
  </si>
  <si>
    <t>SPPR504</t>
  </si>
  <si>
    <t>SPPR505</t>
  </si>
  <si>
    <t>SPPR506</t>
  </si>
  <si>
    <t>SPPR507</t>
  </si>
  <si>
    <t>SPPR508</t>
  </si>
  <si>
    <t>True Seeing</t>
  </si>
  <si>
    <t>True Seeing (IDS)</t>
  </si>
  <si>
    <t>Wall of Fire (IDS)</t>
  </si>
  <si>
    <t>Curse</t>
  </si>
  <si>
    <t>Cause Light Wounds</t>
  </si>
  <si>
    <t>Sunscorch</t>
  </si>
  <si>
    <t>SPPR111</t>
  </si>
  <si>
    <t>SPPR112</t>
  </si>
  <si>
    <t>SPPR113</t>
  </si>
  <si>
    <t>SPPR215</t>
  </si>
  <si>
    <t>Cure Moderate Wounds</t>
  </si>
  <si>
    <t>Alicorn Lance</t>
  </si>
  <si>
    <t>Beast Claw</t>
  </si>
  <si>
    <t>Cause Moderate Wounds</t>
  </si>
  <si>
    <t>SPPR216</t>
  </si>
  <si>
    <t>SPPR217</t>
  </si>
  <si>
    <t>SPPR218</t>
  </si>
  <si>
    <t>Prayer</t>
  </si>
  <si>
    <t>Cure Disease</t>
  </si>
  <si>
    <t>Cause Disease</t>
  </si>
  <si>
    <t>Exaltation</t>
  </si>
  <si>
    <t>Moonblade</t>
  </si>
  <si>
    <t>Circle of Bones</t>
  </si>
  <si>
    <t>Spike Growth</t>
  </si>
  <si>
    <t>Cloudburst</t>
  </si>
  <si>
    <t>Mold Touch</t>
  </si>
  <si>
    <t>Storm Shell</t>
  </si>
  <si>
    <t>Holy Smite</t>
  </si>
  <si>
    <t>Unholy Blight</t>
  </si>
  <si>
    <t>SPPR313</t>
  </si>
  <si>
    <t>SPPR314</t>
  </si>
  <si>
    <t>SPPR315</t>
  </si>
  <si>
    <t>SPPR316</t>
  </si>
  <si>
    <t>SPPR317</t>
  </si>
  <si>
    <t>SPPR318</t>
  </si>
  <si>
    <t>SPPR319</t>
  </si>
  <si>
    <t>SPPR320</t>
  </si>
  <si>
    <t>SPPR321</t>
  </si>
  <si>
    <t>SPPR322</t>
  </si>
  <si>
    <t>SPPR323</t>
  </si>
  <si>
    <t>SPPR324</t>
  </si>
  <si>
    <t>SPPR325</t>
  </si>
  <si>
    <t>Cloak of Fear</t>
  </si>
  <si>
    <t>Giant Insect</t>
  </si>
  <si>
    <t>Produce Fire</t>
  </si>
  <si>
    <t>Static Charge</t>
  </si>
  <si>
    <t>Recitation</t>
  </si>
  <si>
    <t>Blood Rage</t>
  </si>
  <si>
    <t>Cause Serious Wounds</t>
  </si>
  <si>
    <t>Cloud of Pestilence</t>
  </si>
  <si>
    <t>Poison</t>
  </si>
  <si>
    <t>Unfailing Endurance</t>
  </si>
  <si>
    <t>Star Metal Cudgel</t>
  </si>
  <si>
    <t>Smashing Wave</t>
  </si>
  <si>
    <t>Thorn Spray</t>
  </si>
  <si>
    <t>Wall of Moonlight</t>
  </si>
  <si>
    <t>SPPR409</t>
  </si>
  <si>
    <t>SPPR410</t>
  </si>
  <si>
    <t>SPPR411</t>
  </si>
  <si>
    <t>SPPR412</t>
  </si>
  <si>
    <t>SPPR413</t>
  </si>
  <si>
    <t>SPPR414</t>
  </si>
  <si>
    <t>SPPR415</t>
  </si>
  <si>
    <t>SPPR416</t>
  </si>
  <si>
    <t>SPPR417</t>
  </si>
  <si>
    <t>SPPR418</t>
  </si>
  <si>
    <t>SPPR419</t>
  </si>
  <si>
    <t>SPPR420</t>
  </si>
  <si>
    <t>SPPR421</t>
  </si>
  <si>
    <t>SPPR422</t>
  </si>
  <si>
    <t>SPPR423</t>
  </si>
  <si>
    <t>Insect Plague</t>
  </si>
  <si>
    <t>Righteous Wrath of the Faithful</t>
  </si>
  <si>
    <t>Spike Stones</t>
  </si>
  <si>
    <t>Cause Critical Wounds</t>
  </si>
  <si>
    <t>Shield of Lathander</t>
  </si>
  <si>
    <t>Slay Living</t>
  </si>
  <si>
    <t>Undead Ward</t>
  </si>
  <si>
    <t>Animal Rage</t>
  </si>
  <si>
    <t>Greater Command</t>
  </si>
  <si>
    <t>Magic Resistance</t>
  </si>
  <si>
    <t>SPPR509</t>
  </si>
  <si>
    <t>SPPR510</t>
  </si>
  <si>
    <t>SPPR511</t>
  </si>
  <si>
    <t>SPPR512</t>
  </si>
  <si>
    <t>SPPR513</t>
  </si>
  <si>
    <t>SPPR514</t>
  </si>
  <si>
    <t>SPPR515</t>
  </si>
  <si>
    <t>SPPR516</t>
  </si>
  <si>
    <t>SPPR517</t>
  </si>
  <si>
    <t>SPPR518</t>
  </si>
  <si>
    <t>SPPR519</t>
  </si>
  <si>
    <t>SPPR601</t>
  </si>
  <si>
    <t>Animal Summoning 3</t>
  </si>
  <si>
    <t>Fire Seeds</t>
  </si>
  <si>
    <t>Heal</t>
  </si>
  <si>
    <t>Sol's Searing Orb</t>
  </si>
  <si>
    <t>Entropy Shield</t>
  </si>
  <si>
    <t>Blade Barrier</t>
  </si>
  <si>
    <t>Harm</t>
  </si>
  <si>
    <t>Spiritual Wrath</t>
  </si>
  <si>
    <t>Whirlwind</t>
  </si>
  <si>
    <t>SPPR602</t>
  </si>
  <si>
    <t>SPPR603</t>
  </si>
  <si>
    <t>SPPR604</t>
  </si>
  <si>
    <t>SPPR605</t>
  </si>
  <si>
    <t>SPPR606</t>
  </si>
  <si>
    <t>SPPR607</t>
  </si>
  <si>
    <t>SPPR608</t>
  </si>
  <si>
    <t>SPPR609</t>
  </si>
  <si>
    <t>SPPR610</t>
  </si>
  <si>
    <t>SPPR611</t>
  </si>
  <si>
    <t>SPPR612</t>
  </si>
  <si>
    <t>SPPR613</t>
  </si>
  <si>
    <t>SPPR701</t>
  </si>
  <si>
    <t>SPPR702</t>
  </si>
  <si>
    <t>Creeping Doom</t>
  </si>
  <si>
    <t>Fire Storm</t>
  </si>
  <si>
    <t>Sunray</t>
  </si>
  <si>
    <t>Resurrection</t>
  </si>
  <si>
    <t>Symbol of Pain</t>
  </si>
  <si>
    <t>Symbol of Hopelessness</t>
  </si>
  <si>
    <t>Impervious Sanctity of Mind</t>
  </si>
  <si>
    <t>Destruction</t>
  </si>
  <si>
    <t>Greater Shield of Lathander</t>
  </si>
  <si>
    <t>Earthquake</t>
  </si>
  <si>
    <t>Mist of Eldath</t>
  </si>
  <si>
    <t>Holy Word</t>
  </si>
  <si>
    <t>Unholy Word</t>
  </si>
  <si>
    <t>Stalker</t>
  </si>
  <si>
    <t>SPPR703</t>
  </si>
  <si>
    <t>SPPR704</t>
  </si>
  <si>
    <t>SPPR705</t>
  </si>
  <si>
    <t>SPPR706</t>
  </si>
  <si>
    <t>SPPR707</t>
  </si>
  <si>
    <t>SPPR708</t>
  </si>
  <si>
    <t>SPPR709</t>
  </si>
  <si>
    <t>SPPR710</t>
  </si>
  <si>
    <t>SPPR711</t>
  </si>
  <si>
    <t>SPPR712</t>
  </si>
  <si>
    <t>SPPR713</t>
  </si>
  <si>
    <t>SPPR714</t>
  </si>
  <si>
    <t>SPPR715</t>
  </si>
  <si>
    <t>SPPR716</t>
  </si>
  <si>
    <t>SPPR717</t>
  </si>
  <si>
    <t>SPPR718</t>
  </si>
  <si>
    <t>SPPR719</t>
  </si>
  <si>
    <t>SPPR720</t>
  </si>
  <si>
    <t>SPPR721</t>
  </si>
  <si>
    <t>SPPR722</t>
  </si>
  <si>
    <t>SPPR723</t>
  </si>
  <si>
    <t>Blessing</t>
  </si>
  <si>
    <t>Halo of Lesser Revelation</t>
  </si>
  <si>
    <t>Flamewalk</t>
  </si>
  <si>
    <t>Speak With Dead</t>
  </si>
  <si>
    <t>Armor of Faith</t>
  </si>
  <si>
    <t>Doom</t>
  </si>
  <si>
    <t>Cure Medium Wounds</t>
  </si>
  <si>
    <t>Zone of Sweet Air</t>
  </si>
  <si>
    <t>Summon Insects</t>
  </si>
  <si>
    <t>Death Ward</t>
  </si>
  <si>
    <t>Call Woodland Beings</t>
  </si>
  <si>
    <t>Holy Power</t>
  </si>
  <si>
    <t>Negative Plane Protection</t>
  </si>
  <si>
    <t>Lesser Restoration</t>
  </si>
  <si>
    <t>RESTORE</t>
  </si>
  <si>
    <t>Righteous Magic</t>
  </si>
  <si>
    <t>Mass Cure</t>
  </si>
  <si>
    <t>Repulse Undead</t>
  </si>
  <si>
    <t>Pixie Dust</t>
  </si>
  <si>
    <t>Arial Servant</t>
  </si>
  <si>
    <t>Conjure Animals</t>
  </si>
  <si>
    <t>False Dawn</t>
  </si>
  <si>
    <t>Dolorous Decay</t>
  </si>
  <si>
    <t>Wondrous Recall</t>
  </si>
  <si>
    <t>Bolt of Glory</t>
  </si>
  <si>
    <t>Physical Mirror</t>
  </si>
  <si>
    <t>SPPR614</t>
  </si>
  <si>
    <t>Shield of the Archons</t>
  </si>
  <si>
    <t>Nature's Beauty</t>
  </si>
  <si>
    <t>Regeneration</t>
  </si>
  <si>
    <t>Quest</t>
  </si>
  <si>
    <t>Storm of Vengeance</t>
  </si>
  <si>
    <t>Elemental Summoning</t>
  </si>
  <si>
    <t>Greater Elemental Summoning</t>
  </si>
  <si>
    <t>Globe of Blades</t>
  </si>
  <si>
    <t>Summon Deva</t>
  </si>
  <si>
    <t>Summon Fallen Deva</t>
  </si>
  <si>
    <t>Implosion</t>
  </si>
  <si>
    <t>Mass Raise Dead</t>
  </si>
  <si>
    <t>Aura of Flaming Death</t>
  </si>
  <si>
    <t>Fire Elemental Transformation</t>
  </si>
  <si>
    <t>Earth Elemental Transformation</t>
  </si>
  <si>
    <t>SPPR724</t>
  </si>
  <si>
    <t>SPPR725</t>
  </si>
  <si>
    <t>SPPR726</t>
  </si>
  <si>
    <t>SPPR727</t>
  </si>
  <si>
    <t>SPPR728</t>
  </si>
  <si>
    <t>SPPR729</t>
  </si>
  <si>
    <t>SPPR730</t>
  </si>
  <si>
    <t>SPPR731</t>
  </si>
  <si>
    <t>SPPR732</t>
  </si>
  <si>
    <t>SCRL56</t>
  </si>
  <si>
    <t>SCRL58</t>
  </si>
  <si>
    <t>SCRL59</t>
  </si>
  <si>
    <t>SCRL5A</t>
  </si>
  <si>
    <t>SCRL5B</t>
  </si>
  <si>
    <t>SCRL5C</t>
  </si>
  <si>
    <t>SCRL5D</t>
  </si>
  <si>
    <t>SCRL5E</t>
  </si>
  <si>
    <t>SCRL5F</t>
  </si>
  <si>
    <t>SCRLSD</t>
  </si>
  <si>
    <t>SPPR150</t>
  </si>
  <si>
    <t>Spirit Ward</t>
  </si>
  <si>
    <t>SPPR250</t>
  </si>
  <si>
    <t>Writhing Fog</t>
  </si>
  <si>
    <t>SPPR350</t>
  </si>
  <si>
    <t>Spiritual Clarity</t>
  </si>
  <si>
    <t>SPPR450</t>
  </si>
  <si>
    <t>Spirit Fire</t>
  </si>
  <si>
    <t>SPPR550</t>
  </si>
  <si>
    <t>Recall Spirit</t>
  </si>
  <si>
    <t>SPPR650</t>
  </si>
  <si>
    <t>Spiritual Lock</t>
  </si>
  <si>
    <t>SPPR750</t>
  </si>
  <si>
    <t>Ethereal Gate</t>
  </si>
  <si>
    <t>Ethereal Retribution</t>
  </si>
  <si>
    <t>SPPR751</t>
  </si>
  <si>
    <t>SPPR114</t>
  </si>
  <si>
    <t>SPPR115</t>
  </si>
  <si>
    <t>SPPR116</t>
  </si>
  <si>
    <t>Faerie Fire</t>
  </si>
  <si>
    <t>Divine+A45:D46</t>
  </si>
  <si>
    <t>SPPR219</t>
  </si>
  <si>
    <t>Resist Fire and Cold</t>
  </si>
  <si>
    <t>SPPR220</t>
  </si>
  <si>
    <t>SPPR326</t>
  </si>
  <si>
    <t>SPPR327</t>
  </si>
  <si>
    <t>Cause Medium Wounds</t>
  </si>
  <si>
    <t>Favor of Ilmater</t>
  </si>
  <si>
    <t>SPPR328</t>
  </si>
  <si>
    <t>SPPR329</t>
  </si>
  <si>
    <t>SPPR330</t>
  </si>
  <si>
    <t>SPPR331</t>
  </si>
  <si>
    <t>Summon Lizard Men</t>
  </si>
  <si>
    <t>Summon Trolls</t>
  </si>
  <si>
    <t>SPPR424</t>
  </si>
  <si>
    <t>SPPR425</t>
  </si>
  <si>
    <t>SPPR426</t>
  </si>
  <si>
    <t>SPPR427</t>
  </si>
  <si>
    <t>SPPR428</t>
  </si>
  <si>
    <t>Shield of Lothander</t>
  </si>
  <si>
    <t>Mass Cause Light Wounds</t>
  </si>
  <si>
    <t>SPPR520</t>
  </si>
  <si>
    <t>SPPR521</t>
  </si>
  <si>
    <t>SPPR522</t>
  </si>
  <si>
    <t>SPPR523</t>
  </si>
  <si>
    <t>SPPR615</t>
  </si>
  <si>
    <t>SPPR616</t>
  </si>
  <si>
    <t>SPPR617</t>
  </si>
  <si>
    <t>SPPR618</t>
  </si>
  <si>
    <t>SPPR619</t>
  </si>
  <si>
    <t>SPPR733</t>
  </si>
  <si>
    <t>SPPR734</t>
  </si>
  <si>
    <t>SPPR735</t>
  </si>
  <si>
    <t>SPPR736</t>
  </si>
  <si>
    <t>SPPR737</t>
  </si>
  <si>
    <t>SPPR738</t>
  </si>
  <si>
    <t>SPPR739</t>
  </si>
  <si>
    <t>SPPR740</t>
  </si>
  <si>
    <t>Greater Shield of Lothander</t>
  </si>
  <si>
    <t>Wither</t>
  </si>
  <si>
    <t>Goodberry</t>
  </si>
  <si>
    <t>Heavenly Inferno (Poquelin)</t>
  </si>
  <si>
    <t>Bane</t>
  </si>
  <si>
    <t>Inflict Light Wounds</t>
  </si>
  <si>
    <t>Frost Fingers</t>
  </si>
  <si>
    <t>SPPR117</t>
  </si>
  <si>
    <t>Summon Nature's Ally 1</t>
  </si>
  <si>
    <t>Minor Elemental Barrier</t>
  </si>
  <si>
    <t>Silence</t>
  </si>
  <si>
    <t>Delay Poison</t>
  </si>
  <si>
    <t>Spiritual Weapon</t>
  </si>
  <si>
    <t>Slow Poison</t>
  </si>
  <si>
    <t>Inflict Moderate Wounds</t>
  </si>
  <si>
    <t>Remove Fatigue</t>
  </si>
  <si>
    <t>Rainstorm</t>
  </si>
  <si>
    <t>Tortoise Shell</t>
  </si>
  <si>
    <t>Summon Sature's Ally 2</t>
  </si>
  <si>
    <t>SPPR221</t>
  </si>
  <si>
    <t>SPPR222</t>
  </si>
  <si>
    <t>SPPR223</t>
  </si>
  <si>
    <t>SPPR224</t>
  </si>
  <si>
    <t>SPPR225</t>
  </si>
  <si>
    <t>SPPR226</t>
  </si>
  <si>
    <t>Moon Motes</t>
  </si>
  <si>
    <t>Remove Disease</t>
  </si>
  <si>
    <t>Negative Energy Protection</t>
  </si>
  <si>
    <t>Summon Nature's Ally 3</t>
  </si>
  <si>
    <t>Summon Nature's Ally 4</t>
  </si>
  <si>
    <t>Freedom of Movement</t>
  </si>
  <si>
    <t>Magic Circle Against Evil</t>
  </si>
  <si>
    <t>Giant Vermin</t>
  </si>
  <si>
    <t>Inflict Serious Wounds</t>
  </si>
  <si>
    <t>Restoration</t>
  </si>
  <si>
    <t>Ice Blade</t>
  </si>
  <si>
    <t>SPPR429</t>
  </si>
  <si>
    <t>Summon Nature's Ally 5</t>
  </si>
  <si>
    <t>Inflict Critical Wounds</t>
  </si>
  <si>
    <t>Spell Resistance</t>
  </si>
  <si>
    <t>Iron Skins</t>
  </si>
  <si>
    <t>Healing Circle</t>
  </si>
  <si>
    <t>Snakebite</t>
  </si>
  <si>
    <t>SPPR524</t>
  </si>
  <si>
    <t>Summon Nature's Ally 6</t>
  </si>
  <si>
    <t>Circle of Blades</t>
  </si>
  <si>
    <t>Divine Shell</t>
  </si>
  <si>
    <t>Sunbeam</t>
  </si>
  <si>
    <t>Impervious Sanctity of the Mind</t>
  </si>
  <si>
    <t>Tremor</t>
  </si>
  <si>
    <t>Blasphemy</t>
  </si>
  <si>
    <t>Shambler</t>
  </si>
  <si>
    <t>Symbol of Death</t>
  </si>
  <si>
    <t>Symbol of Fear</t>
  </si>
  <si>
    <t>Symbol of Stunning</t>
  </si>
  <si>
    <t>Aura of Vitality</t>
  </si>
  <si>
    <t>SPPR801</t>
  </si>
  <si>
    <t>Holy Aura</t>
  </si>
  <si>
    <t>Mass Heal</t>
  </si>
  <si>
    <t>SPPR802</t>
  </si>
  <si>
    <t>SPPR850</t>
  </si>
  <si>
    <t>Summon Nature's Ally 8</t>
  </si>
  <si>
    <t>Summon Nature's Ally 7</t>
  </si>
  <si>
    <t>Elemental Legion</t>
  </si>
  <si>
    <t>Summon Nature's Ally 9</t>
  </si>
  <si>
    <t>SPPR901</t>
  </si>
  <si>
    <t>SPPR950</t>
  </si>
  <si>
    <t>Divine?</t>
  </si>
  <si>
    <t>Nature?</t>
  </si>
  <si>
    <t>SCRL61</t>
  </si>
  <si>
    <t>SCRL62</t>
  </si>
  <si>
    <t>SCRL63</t>
  </si>
  <si>
    <t>Alignment</t>
  </si>
  <si>
    <t>Good Berry</t>
  </si>
  <si>
    <t>!Good</t>
  </si>
  <si>
    <t>!Lawful</t>
  </si>
  <si>
    <t>!Good, !Neutral…</t>
  </si>
  <si>
    <t>!evil</t>
  </si>
  <si>
    <t>!Evil</t>
  </si>
  <si>
    <t>!Evil, !Neutral…</t>
  </si>
  <si>
    <t>!Good; !Neutral…</t>
  </si>
  <si>
    <t>SPPR199</t>
  </si>
  <si>
    <t>Protection From Good</t>
  </si>
  <si>
    <t>!good</t>
  </si>
  <si>
    <t>!Good; !...Neutral</t>
  </si>
  <si>
    <t>Mass Cure Light Wounds</t>
  </si>
  <si>
    <t>!Good; ! … Neutral</t>
  </si>
  <si>
    <t>!Evil; !...Neutral</t>
  </si>
  <si>
    <t>Symbol. Pain</t>
  </si>
  <si>
    <t>Symbol, Hopelessness</t>
  </si>
  <si>
    <t>!Evil, ! … Neutral</t>
  </si>
  <si>
    <t>Bard</t>
  </si>
  <si>
    <t>Paladin</t>
  </si>
  <si>
    <t>Ranger</t>
  </si>
  <si>
    <t>Sorcerer</t>
  </si>
  <si>
    <t>Wizard</t>
  </si>
  <si>
    <t>Q</t>
  </si>
  <si>
    <t>~BZ!D1301~, ~SPPR313~, ~Divine~, ~3~, ~1~, ~BZ!D13I~, ~0~, ~0~, ~1~, ~0~, ~0~, ~1~, ~0~, ~1~, ~1~, ~0~, ~1~, ~1~, ~1~ =&gt; ~~    //Holy Smite</t>
  </si>
  <si>
    <t>~BZ!D1401~, ~SPPR314~, ~Divine~, ~3~, ~1~, ~BZ!D14I~, ~0~, ~0~, ~1~, ~0~, ~0~, ~1~, ~0~, ~0~, ~1~, ~1~, ~1~, ~1~, ~1~ =&gt; ~~    //Unholy Blight</t>
  </si>
  <si>
    <t>~BZ!H1001~, ~SPPR710~, ~Divine~, ~7~, ~1~, ~BZ!H10I~, ~0~, ~0~, ~1~, ~0~, ~0~, ~1~, ~0~, ~1~, ~1~, ~0~, ~1~, ~1~, ~1~ =&gt; ~~    //Holy Word</t>
  </si>
  <si>
    <t>~BZ!H1501~, ~SPPR715~, ~Divine~, ~7~, ~1~, ~BZ!H15I~, ~0~, ~0~, ~1~, ~0~, ~0~, ~1~, ~0~, ~0~, ~1~, ~1~, ~1~, ~1~, ~1~ =&gt; ~~    //Unholy Word</t>
  </si>
  <si>
    <t>Existing Potions</t>
  </si>
  <si>
    <t>Item Code</t>
  </si>
  <si>
    <t>Games</t>
  </si>
  <si>
    <t>BG1</t>
  </si>
  <si>
    <t>IWD</t>
  </si>
  <si>
    <t>PST</t>
  </si>
  <si>
    <t>POTN02</t>
  </si>
  <si>
    <t>POTN03</t>
  </si>
  <si>
    <t>POTN04</t>
  </si>
  <si>
    <t>POTN05</t>
  </si>
  <si>
    <t>POTN06</t>
  </si>
  <si>
    <t>POTN07</t>
  </si>
  <si>
    <t>POTN08</t>
  </si>
  <si>
    <t>POTN09</t>
  </si>
  <si>
    <t>POTN10</t>
  </si>
  <si>
    <t>POTN11</t>
  </si>
  <si>
    <t>POTN12</t>
  </si>
  <si>
    <t>POTN13</t>
  </si>
  <si>
    <t>POTN14</t>
  </si>
  <si>
    <t>POTN15</t>
  </si>
  <si>
    <t>POTN16</t>
  </si>
  <si>
    <t>POTN17</t>
  </si>
  <si>
    <t>POTN18</t>
  </si>
  <si>
    <t>POTN19</t>
  </si>
  <si>
    <t>POTN20</t>
  </si>
  <si>
    <t>POTN21</t>
  </si>
  <si>
    <t>POTN22</t>
  </si>
  <si>
    <t>POTN23</t>
  </si>
  <si>
    <t>POTN24</t>
  </si>
  <si>
    <t>POTN25</t>
  </si>
  <si>
    <t>POTN26</t>
  </si>
  <si>
    <t>POTN27</t>
  </si>
  <si>
    <t>POTN28</t>
  </si>
  <si>
    <t>POTN29</t>
  </si>
  <si>
    <t>POTN30</t>
  </si>
  <si>
    <t>POTN31</t>
  </si>
  <si>
    <t>POTN32</t>
  </si>
  <si>
    <t>POTN33</t>
  </si>
  <si>
    <t>POTN34</t>
  </si>
  <si>
    <t>POTN35</t>
  </si>
  <si>
    <t>POTN36</t>
  </si>
  <si>
    <t>POTN37</t>
  </si>
  <si>
    <t>POTN38</t>
  </si>
  <si>
    <t>POTN39</t>
  </si>
  <si>
    <t>POTN40</t>
  </si>
  <si>
    <t>POTN41</t>
  </si>
  <si>
    <t>POTN42</t>
  </si>
  <si>
    <t>POTN43</t>
  </si>
  <si>
    <t>POTN44</t>
  </si>
  <si>
    <t>POTN45</t>
  </si>
  <si>
    <t>POTN46</t>
  </si>
  <si>
    <t>POTN47</t>
  </si>
  <si>
    <t>POTN48</t>
  </si>
  <si>
    <t>POTN49</t>
  </si>
  <si>
    <t>POTN50</t>
  </si>
  <si>
    <t>POTN51</t>
  </si>
  <si>
    <t>POTN52</t>
  </si>
  <si>
    <t>Potion of Fire Resistance</t>
  </si>
  <si>
    <t>Potion of Hill Giant Strength</t>
  </si>
  <si>
    <t>Potion of Frost Giant Strength</t>
  </si>
  <si>
    <t>Potion of Fire Giant Strength</t>
  </si>
  <si>
    <t>Potion of Cloud Giant Strength</t>
  </si>
  <si>
    <t>Potion of Storm Giant Strength</t>
  </si>
  <si>
    <t>Potion of Healing</t>
  </si>
  <si>
    <t>Potion of Heroism</t>
  </si>
  <si>
    <t>Potion of Invisibility</t>
  </si>
  <si>
    <t>Effects</t>
  </si>
  <si>
    <t>Spell?</t>
  </si>
  <si>
    <t>Potion of Invulnerability</t>
  </si>
  <si>
    <t>Potion of Stone Giant Strength</t>
  </si>
  <si>
    <t>Oil of Fiery Burning</t>
  </si>
  <si>
    <t>Oil of Speed</t>
  </si>
  <si>
    <t>Cursed?</t>
  </si>
  <si>
    <t>Red Potion</t>
  </si>
  <si>
    <t>Violet Potion</t>
  </si>
  <si>
    <t>Elixer of Health</t>
  </si>
  <si>
    <t>Potion of Absorption</t>
  </si>
  <si>
    <t>Potion of Agility</t>
  </si>
  <si>
    <t>Antidote</t>
  </si>
  <si>
    <t>Potion of Clarity</t>
  </si>
  <si>
    <t>Potion of Cold Resistance</t>
  </si>
  <si>
    <t>Potion of Defense</t>
  </si>
  <si>
    <t>Potion of Explosions</t>
  </si>
  <si>
    <t>Potion of Fire Breath</t>
  </si>
  <si>
    <t>Potion of Fortitude</t>
  </si>
  <si>
    <t>Potion of Genius</t>
  </si>
  <si>
    <t>Potion of Infravision</t>
  </si>
  <si>
    <t>Potion of Insulation</t>
  </si>
  <si>
    <t>Potion of Magic Blocking</t>
  </si>
  <si>
    <t>Potion of Magic Protection</t>
  </si>
  <si>
    <t>Potion of Magic Shielding</t>
  </si>
  <si>
    <t>Potion of Master Thievery</t>
  </si>
  <si>
    <t>Potion of Mind Focusing</t>
  </si>
  <si>
    <t>Potion of Mirrored Eyes</t>
  </si>
  <si>
    <t>Potion of Perception</t>
  </si>
  <si>
    <t>Potion of Power</t>
  </si>
  <si>
    <t>Potion of Regeneration</t>
  </si>
  <si>
    <t>Potion of Insight</t>
  </si>
  <si>
    <t>Potion of Strength</t>
  </si>
  <si>
    <t>Potion of Freedom</t>
  </si>
  <si>
    <t>Potion of Stone Form</t>
  </si>
  <si>
    <t>Marek Antidote</t>
  </si>
  <si>
    <t>Mysterious Liquid</t>
  </si>
  <si>
    <t>Potion of Extra Healing</t>
  </si>
  <si>
    <t>POTN53</t>
  </si>
  <si>
    <t>POTN54</t>
  </si>
  <si>
    <t>POTN55</t>
  </si>
  <si>
    <t>POTN56</t>
  </si>
  <si>
    <t>POTN57</t>
  </si>
  <si>
    <t>POTN58</t>
  </si>
  <si>
    <t>POTN59</t>
  </si>
  <si>
    <t>POTN60</t>
  </si>
  <si>
    <t>Potion of Superior Healing</t>
  </si>
  <si>
    <t>Potion of Persuasiveness</t>
  </si>
  <si>
    <t>Blinding Powder</t>
  </si>
  <si>
    <t>POTN99</t>
  </si>
  <si>
    <t>FR + 50%</t>
  </si>
  <si>
    <t>STR 19</t>
  </si>
  <si>
    <t>STR 21</t>
  </si>
  <si>
    <t>STR 22</t>
  </si>
  <si>
    <t>STR 23</t>
  </si>
  <si>
    <t>STR 24</t>
  </si>
  <si>
    <t>STR 20</t>
  </si>
  <si>
    <t>+9 HP</t>
  </si>
  <si>
    <t>HP + 10%; THAC0 x 90%</t>
  </si>
  <si>
    <t>AC 0; Saves +5</t>
  </si>
  <si>
    <t>Misc</t>
  </si>
  <si>
    <t>Cure disease; +10 HP</t>
  </si>
  <si>
    <t>AC +10 vs crushing</t>
  </si>
  <si>
    <t>DEX 18</t>
  </si>
  <si>
    <t>Cure Poison</t>
  </si>
  <si>
    <t>No charm, etc.</t>
  </si>
  <si>
    <t>CR +50%</t>
  </si>
  <si>
    <t>Feblemindedness</t>
  </si>
  <si>
    <t>AC 0</t>
  </si>
  <si>
    <t>Drunk</t>
  </si>
  <si>
    <t>Scorcher</t>
  </si>
  <si>
    <t>Con 18</t>
  </si>
  <si>
    <t>INT +4</t>
  </si>
  <si>
    <t>ER + 50%</t>
  </si>
  <si>
    <t>MR +50%</t>
  </si>
  <si>
    <t>Immune 5th and lower</t>
  </si>
  <si>
    <t>DR: + 50%; auto saves</t>
  </si>
  <si>
    <t>open locks, pickpockets + 40%</t>
  </si>
  <si>
    <t>INT +3; DEX +3</t>
  </si>
  <si>
    <t>Immune to petrification/gaze</t>
  </si>
  <si>
    <t>Thieves +20%</t>
  </si>
  <si>
    <t>Death</t>
  </si>
  <si>
    <t>MISC</t>
  </si>
  <si>
    <t>Regen 2 HP</t>
  </si>
  <si>
    <t>WIS 18</t>
  </si>
  <si>
    <t>STR 18</t>
  </si>
  <si>
    <t>Free action</t>
  </si>
  <si>
    <t>Cure poison</t>
  </si>
  <si>
    <t>Poison; con dmg</t>
  </si>
  <si>
    <t>HP +27</t>
  </si>
  <si>
    <t>HP + 40</t>
  </si>
  <si>
    <t>CHA +4</t>
  </si>
  <si>
    <t>ADISEASE</t>
  </si>
  <si>
    <t>Mummy's Tea</t>
  </si>
  <si>
    <t>FLAMOIL</t>
  </si>
  <si>
    <t>Flaming Oil</t>
  </si>
  <si>
    <t>Spell</t>
  </si>
  <si>
    <t>Prot. Normal Missiles</t>
  </si>
  <si>
    <t>Fire Shield Blue</t>
  </si>
  <si>
    <t>Fire Shield Red</t>
  </si>
  <si>
    <t>Globe Invulnerability</t>
  </si>
  <si>
    <t>Stoneskin</t>
  </si>
  <si>
    <t>Resilient Sphere</t>
  </si>
  <si>
    <t>Prot. Normal Weapons</t>
  </si>
  <si>
    <t>Immunity: magic school</t>
  </si>
  <si>
    <t>tenser's transformation</t>
  </si>
  <si>
    <t>Prot. The elements</t>
  </si>
  <si>
    <t>Spell trap</t>
  </si>
  <si>
    <t>absolute immunity</t>
  </si>
  <si>
    <t>improved alacrity</t>
  </si>
  <si>
    <t>Strenght of One</t>
  </si>
  <si>
    <t>Shield of the archons</t>
  </si>
  <si>
    <t>Aura of flaming death</t>
  </si>
  <si>
    <t>Champions Strength</t>
  </si>
  <si>
    <t>Reflect Attack</t>
  </si>
  <si>
    <t>Ghostwalk</t>
  </si>
  <si>
    <t>Fly</t>
  </si>
  <si>
    <t>Displacement</t>
  </si>
  <si>
    <t>Legend Lore</t>
  </si>
  <si>
    <t>Major Mirror Image</t>
  </si>
  <si>
    <t xml:space="preserve">Ghostform </t>
  </si>
  <si>
    <t>Gedlee's Electric Barrier</t>
  </si>
  <si>
    <t xml:space="preserve">Omnipresence </t>
  </si>
  <si>
    <t>Extend Vision</t>
  </si>
  <si>
    <t>Perfect Invisibility</t>
  </si>
  <si>
    <t>Attain Perfection</t>
  </si>
  <si>
    <t>Eclectic Recall</t>
  </si>
  <si>
    <t>Mental Agility</t>
  </si>
  <si>
    <t xml:space="preserve">Camouflage </t>
  </si>
  <si>
    <t>Snake's Swiftness</t>
  </si>
  <si>
    <t>Turning Weapon</t>
  </si>
  <si>
    <t>Searing Smite</t>
  </si>
  <si>
    <t xml:space="preserve">Ghostwalk </t>
  </si>
  <si>
    <t>Wind Shots</t>
  </si>
  <si>
    <t>Piercing Shots</t>
  </si>
  <si>
    <t>Expose to the Elements</t>
  </si>
  <si>
    <t>Sphere of Security</t>
  </si>
  <si>
    <t>Antiharm Shell</t>
  </si>
  <si>
    <t>Protection From Non-Silver Weapons</t>
  </si>
  <si>
    <t>Colossal Growth</t>
  </si>
  <si>
    <t>Mod</t>
  </si>
  <si>
    <t>Core</t>
  </si>
  <si>
    <t>Tradition</t>
  </si>
  <si>
    <t>Protection from fire, etc.</t>
  </si>
  <si>
    <t>Cure light wounds</t>
  </si>
  <si>
    <t>Cure Disease/Cure Medium wounds</t>
  </si>
  <si>
    <t>A's Scorcher</t>
  </si>
  <si>
    <t>Protection from Electricity, others</t>
  </si>
  <si>
    <t>Cure Critical Wounds + Cure Serious</t>
  </si>
  <si>
    <t>Champion's Strength + level</t>
  </si>
  <si>
    <t>Magic resistance + level (20)</t>
  </si>
  <si>
    <t>Find Traps + Knock + Luck</t>
  </si>
  <si>
    <t>Mage Armor + Spirit Armor + Ghost Armor</t>
  </si>
  <si>
    <t>Champion's Strength + level + cause disease + Contagion</t>
  </si>
  <si>
    <t>Magic resistance + Ray of enfeeblement + rigid thinking + champions strength + confusion + feeblemind</t>
  </si>
  <si>
    <t>Detect Illusion + True Sight</t>
  </si>
  <si>
    <t>Protection from Petrification + Stone to Flesh</t>
  </si>
  <si>
    <t>Saves +3/DEX -3</t>
  </si>
  <si>
    <t>Cat's Grace * or Draw Upon Holy Might</t>
  </si>
  <si>
    <t>Trollish Fortitude * or Draw Upon Holy Might</t>
  </si>
  <si>
    <t>Burning hands</t>
  </si>
  <si>
    <t xml:space="preserve">Draw Upon Holy Might + </t>
  </si>
  <si>
    <t>; DUHM + level; DUHM</t>
  </si>
  <si>
    <t>; DUHMh + level; DUHM</t>
  </si>
  <si>
    <t>; DUHM; DUHM</t>
  </si>
  <si>
    <t xml:space="preserve">Stength or Chamption's Strength or </t>
  </si>
  <si>
    <t>Shield + prtoection from (magical) energy</t>
  </si>
  <si>
    <t>Aid / Knock / Find Traps / Bless</t>
  </si>
  <si>
    <t>Rogue's Potion of Frost Giant</t>
  </si>
  <si>
    <t>protection from normal weapons; Armor of faith; protect elec</t>
  </si>
  <si>
    <t>WAND16</t>
  </si>
  <si>
    <t>Potion of Icedust</t>
  </si>
  <si>
    <t>Prot. Fire</t>
  </si>
  <si>
    <t>OHDPotn1</t>
  </si>
  <si>
    <t>Potion of clairvoyance</t>
  </si>
  <si>
    <t>See invisible</t>
  </si>
  <si>
    <t>Detect Invisible; true seeing; invisibility purge</t>
  </si>
  <si>
    <t>Chant; Barkskin!</t>
  </si>
  <si>
    <t>Maybe</t>
  </si>
  <si>
    <t>Processed</t>
  </si>
  <si>
    <t>Boosts</t>
  </si>
  <si>
    <t>Armor of faith</t>
  </si>
  <si>
    <t>DR +X %</t>
  </si>
  <si>
    <t>Saves +1</t>
  </si>
  <si>
    <t>STR +X</t>
  </si>
  <si>
    <t>DEX +X</t>
  </si>
  <si>
    <t>CON +X</t>
  </si>
  <si>
    <t>+X temp HP</t>
  </si>
  <si>
    <t>Thac0 bonus</t>
  </si>
  <si>
    <t>AC +X</t>
  </si>
  <si>
    <t>CHA +X</t>
  </si>
  <si>
    <t>Thieving skills +5%</t>
  </si>
  <si>
    <t>Wraithform</t>
  </si>
  <si>
    <t>Fireshield (Blue)</t>
  </si>
  <si>
    <t>Fireshield (Red)</t>
  </si>
  <si>
    <t>Row Labels</t>
  </si>
  <si>
    <t>Grand Total</t>
  </si>
  <si>
    <t>Column Labels</t>
  </si>
  <si>
    <t>Count of Boosts</t>
  </si>
  <si>
    <t>MR +X%</t>
  </si>
  <si>
    <t>CR + X%</t>
  </si>
  <si>
    <t>FR + X%</t>
  </si>
  <si>
    <t>attack +X</t>
  </si>
  <si>
    <t>DMG +X</t>
  </si>
  <si>
    <t>Morale +X</t>
  </si>
  <si>
    <t>Protection From Energy</t>
  </si>
  <si>
    <t>Category</t>
  </si>
  <si>
    <t>Enhancement</t>
  </si>
  <si>
    <t>Resistance</t>
  </si>
  <si>
    <t>Cure</t>
  </si>
  <si>
    <t>Bomb</t>
  </si>
  <si>
    <t>Defense</t>
  </si>
  <si>
    <t>Fox's Cunning*; Wish/Limited Wish</t>
  </si>
  <si>
    <t>True Strike</t>
  </si>
  <si>
    <t>Olvyn</t>
  </si>
  <si>
    <t>Stoneskin or Barkskin or Iron skins; flesh to stone</t>
  </si>
  <si>
    <t>Snowball</t>
  </si>
  <si>
    <t>potion-ai-001.png</t>
  </si>
  <si>
    <t>potion-ai-002.png</t>
  </si>
  <si>
    <t>potion-ai-003.png</t>
  </si>
  <si>
    <t>potion-ai-004.png</t>
  </si>
  <si>
    <t>potion-ai-004a.png</t>
  </si>
  <si>
    <t>potion-ai-004b.png</t>
  </si>
  <si>
    <t>potion-ai-004c.png</t>
  </si>
  <si>
    <t>potion-ai-004d.png</t>
  </si>
  <si>
    <t>potion-ai-005.png</t>
  </si>
  <si>
    <t>potion-ai-006.png</t>
  </si>
  <si>
    <t>potion-ai-007.png</t>
  </si>
  <si>
    <t>potion-ai-007a.png</t>
  </si>
  <si>
    <t>potion-ai-007b.png</t>
  </si>
  <si>
    <t>potion-ai-007c.png</t>
  </si>
  <si>
    <t>potion-ai-008.png</t>
  </si>
  <si>
    <t>potion-ai-009.png</t>
  </si>
  <si>
    <t>potion-ai-010.png</t>
  </si>
  <si>
    <t>potion-ai-011.png</t>
  </si>
  <si>
    <t>potion-ai-012.png</t>
  </si>
  <si>
    <t>potion-ai-013.png</t>
  </si>
  <si>
    <t>potion-ai-013a.png</t>
  </si>
  <si>
    <t>potion-ai-013b.png</t>
  </si>
  <si>
    <t>potion-ai-013c.png</t>
  </si>
  <si>
    <t>potion-ai-014.png</t>
  </si>
  <si>
    <t>potion-ai-015.png</t>
  </si>
  <si>
    <t>potion-ai-016.png</t>
  </si>
  <si>
    <t>potion-ai-017.png</t>
  </si>
  <si>
    <t>potion-ai-018.png</t>
  </si>
  <si>
    <t>potion-ai-019.png</t>
  </si>
  <si>
    <t>potion-ai-020.png</t>
  </si>
  <si>
    <t>potion-ai-021.png</t>
  </si>
  <si>
    <t>potion-ai-022.png</t>
  </si>
  <si>
    <t>potion-ai-023.png</t>
  </si>
  <si>
    <t>potion-ai-024.png</t>
  </si>
  <si>
    <t>potion-ai-025.png</t>
  </si>
  <si>
    <t>potion-ai-026.png</t>
  </si>
  <si>
    <t>potion-ai-027.png</t>
  </si>
  <si>
    <t>potion-ai-028.png</t>
  </si>
  <si>
    <t>potion-ai-029.png</t>
  </si>
  <si>
    <t>potion-ai-030.png</t>
  </si>
  <si>
    <t>potion-ai-031.png</t>
  </si>
  <si>
    <t>potion-ai-032.png</t>
  </si>
  <si>
    <t>potion-ai-033.png</t>
  </si>
  <si>
    <t>potion-ai-034.png</t>
  </si>
  <si>
    <t>potion-ai-035.png</t>
  </si>
  <si>
    <t>potion-ai-036.png</t>
  </si>
  <si>
    <t>potion-ai-037.png</t>
  </si>
  <si>
    <t>potion-ai-038.png</t>
  </si>
  <si>
    <t>potion-ai-039.png</t>
  </si>
  <si>
    <t>potion-ai-040.png</t>
  </si>
  <si>
    <t>potion-ai-041.png</t>
  </si>
  <si>
    <t>potion-ai-042.png</t>
  </si>
  <si>
    <t>potion-ai-043.png</t>
  </si>
  <si>
    <t>potion-ai-044.png</t>
  </si>
  <si>
    <t>potion-ai-045.png</t>
  </si>
  <si>
    <t>potion-ai-046.png</t>
  </si>
  <si>
    <t>potion-ai-047.png</t>
  </si>
  <si>
    <t>potion-ai-048.png</t>
  </si>
  <si>
    <t>potion-ai-049.png</t>
  </si>
  <si>
    <t>potion-ai-050.png</t>
  </si>
  <si>
    <t>potion-ai-051.png</t>
  </si>
  <si>
    <t>potion-ai-052.png</t>
  </si>
  <si>
    <t>potion-ai-053.png</t>
  </si>
  <si>
    <t>potion-ai-054.png</t>
  </si>
  <si>
    <t>potion-ai-055.png</t>
  </si>
  <si>
    <t>potion-ai-056.png</t>
  </si>
  <si>
    <t>potion-ai-057.png</t>
  </si>
  <si>
    <t>potion-ai-058.png</t>
  </si>
  <si>
    <t>potion-ai-059.png</t>
  </si>
  <si>
    <t>potion-ai-060.png</t>
  </si>
  <si>
    <t>potion-ai-061.png</t>
  </si>
  <si>
    <t>potion-ai-062.png</t>
  </si>
  <si>
    <t>potion-ai-063.png</t>
  </si>
  <si>
    <t>potion-ai-064.png</t>
  </si>
  <si>
    <t>potion-ai-065.png</t>
  </si>
  <si>
    <t>potion-ai-066.png</t>
  </si>
  <si>
    <t>potion-ai-070.png</t>
  </si>
  <si>
    <t>potion-ai-071.png</t>
  </si>
  <si>
    <t>potion-ai-072.png</t>
  </si>
  <si>
    <t>potion-ai-073.png</t>
  </si>
  <si>
    <t>potion-ai-074.png</t>
  </si>
  <si>
    <t>potion-ai-075.png</t>
  </si>
  <si>
    <t>potion-ai-076.png</t>
  </si>
  <si>
    <t>potion-ai-077.png</t>
  </si>
  <si>
    <t>potion-ai-078.png</t>
  </si>
  <si>
    <t>potion-ai-079.png</t>
  </si>
  <si>
    <t>potion-ai-080.png</t>
  </si>
  <si>
    <t>potion-ai-081.png</t>
  </si>
  <si>
    <t>potion-ai-082.png</t>
  </si>
  <si>
    <t>potion-ai-083.png</t>
  </si>
  <si>
    <t>potion-ai-084.png</t>
  </si>
  <si>
    <t>potion-ai-085.png</t>
  </si>
  <si>
    <t>potion-ai-086.png</t>
  </si>
  <si>
    <t>potion-ai-087.png</t>
  </si>
  <si>
    <t>potion-ai-088.png</t>
  </si>
  <si>
    <t>potion-ai-089.png</t>
  </si>
  <si>
    <t>potion-ai-090.png</t>
  </si>
  <si>
    <t>potion-ai-091.png</t>
  </si>
  <si>
    <t>potion-ai-092.png</t>
  </si>
  <si>
    <t>potion-ai-093.png</t>
  </si>
  <si>
    <t>potion-ai-094.png</t>
  </si>
  <si>
    <t>potion-ai-095.png</t>
  </si>
  <si>
    <t>potion-ai-096.png</t>
  </si>
  <si>
    <t>potion-ai-097.png</t>
  </si>
  <si>
    <t>potion-ai-098.png</t>
  </si>
  <si>
    <t>potion-ai-099.png</t>
  </si>
  <si>
    <t>potion-ai-100.png</t>
  </si>
  <si>
    <t>potion-ai-101.png</t>
  </si>
  <si>
    <t>potion-ai-102.png</t>
  </si>
  <si>
    <t>potion-ai-103.png</t>
  </si>
  <si>
    <t>potion-ai-104.png</t>
  </si>
  <si>
    <t>potion-ai-105.png</t>
  </si>
  <si>
    <t>potion-ai-106.png</t>
  </si>
  <si>
    <t>potion-ai-107.png</t>
  </si>
  <si>
    <t>potion-ai-108.png</t>
  </si>
  <si>
    <t>potion-ai-109.png</t>
  </si>
  <si>
    <t>potion-ai-110.png</t>
  </si>
  <si>
    <t>potion-ai-111.png</t>
  </si>
  <si>
    <t>potion-ai-112.png</t>
  </si>
  <si>
    <t>potion-ai-113.png</t>
  </si>
  <si>
    <t>potion-ai-114.png</t>
  </si>
  <si>
    <t>potion-ai-115.png</t>
  </si>
  <si>
    <t>potion-ai-116.png</t>
  </si>
  <si>
    <t>potion-ai-117.png</t>
  </si>
  <si>
    <t>potion-ai-118.png</t>
  </si>
  <si>
    <t>potion-ai-119.png</t>
  </si>
  <si>
    <t>potion-ai-31a.png</t>
  </si>
  <si>
    <t>Art Asset</t>
  </si>
  <si>
    <t>Variable CL effects</t>
  </si>
  <si>
    <t>SPWI113;SPPR107</t>
  </si>
  <si>
    <t>Spell Code</t>
  </si>
  <si>
    <t>Descrption BAM</t>
  </si>
  <si>
    <t>SPPR303;SPWI326</t>
  </si>
  <si>
    <t>Protection From Fire</t>
  </si>
  <si>
    <t>SPPR307;SPWI410</t>
  </si>
  <si>
    <t>SPPR505;SPWI609</t>
  </si>
  <si>
    <t>StoneSkin</t>
  </si>
  <si>
    <t>SPWI408;SPPR506</t>
  </si>
  <si>
    <t>not evil</t>
  </si>
  <si>
    <t>Protection From Petrification</t>
  </si>
  <si>
    <t>spwi111</t>
  </si>
  <si>
    <t>olvyn</t>
  </si>
  <si>
    <t>bomb</t>
  </si>
  <si>
    <t>Protection From Normal Missiles</t>
  </si>
  <si>
    <t>Fireshield Blue</t>
  </si>
  <si>
    <t>Spell Immunity: Abjuration</t>
  </si>
  <si>
    <t>SPWI590</t>
  </si>
  <si>
    <t>Spell Immunity: Divination</t>
  </si>
  <si>
    <t>SPWI592</t>
  </si>
  <si>
    <t>Spell Immunity: Conjuration</t>
  </si>
  <si>
    <t>SPWI591</t>
  </si>
  <si>
    <t>Spell Immunity: Enchantment</t>
  </si>
  <si>
    <t>SPWI593</t>
  </si>
  <si>
    <t>Spell Immunity: Illusion</t>
  </si>
  <si>
    <t>SPWI594</t>
  </si>
  <si>
    <t>Spell Immunity: Evocation</t>
  </si>
  <si>
    <t>SPWI595</t>
  </si>
  <si>
    <t>Spell Immunity: Necromancy</t>
  </si>
  <si>
    <t>SPWI596</t>
  </si>
  <si>
    <t>SPWI597</t>
  </si>
  <si>
    <t>Spell Immunity: Alteration</t>
  </si>
  <si>
    <t>Protection From Normal Weapons</t>
  </si>
  <si>
    <t>Protection From Electricity</t>
  </si>
  <si>
    <t>Protection From Acid</t>
  </si>
  <si>
    <t>Protection From Magic Energy</t>
  </si>
  <si>
    <t>Protection From Magical Weapons</t>
  </si>
  <si>
    <t>SPPR701;SPWI618</t>
  </si>
  <si>
    <t>Spell Defelection</t>
  </si>
  <si>
    <t>Protection From the Elements</t>
  </si>
  <si>
    <t>potion-ai-120.png</t>
  </si>
  <si>
    <t>potion-ai-121.png</t>
  </si>
  <si>
    <t>potion-ai-122.png</t>
  </si>
  <si>
    <t>potion-ai-123.png</t>
  </si>
  <si>
    <t>potion-ai-124.png</t>
  </si>
  <si>
    <t>potion-ai-125.png</t>
  </si>
  <si>
    <t>potion-ai-126.png</t>
  </si>
  <si>
    <t>potion-ai-127.png</t>
  </si>
  <si>
    <t>potion-ai-128.png</t>
  </si>
  <si>
    <t>potion-ai-129.png</t>
  </si>
  <si>
    <t>potion-ai-130.png</t>
  </si>
  <si>
    <t>potion-ai-131.png</t>
  </si>
  <si>
    <t>potion-ai-132.png</t>
  </si>
  <si>
    <t>potion-ai-133.png</t>
  </si>
  <si>
    <t>potion-ai-133a.png</t>
  </si>
  <si>
    <t>potion-ai-134.png</t>
  </si>
  <si>
    <t>potion-ai-135.png</t>
  </si>
  <si>
    <t>potion-ai-136.png</t>
  </si>
  <si>
    <t>potion-ai-137.png</t>
  </si>
  <si>
    <t>potion-ai-138.png</t>
  </si>
  <si>
    <t>potion-ai-139.png</t>
  </si>
  <si>
    <t>potion-ai-140.png</t>
  </si>
  <si>
    <t>potion-ai-141.png</t>
  </si>
  <si>
    <t>potion-ai-142.png</t>
  </si>
  <si>
    <t>potion-ai-143.png</t>
  </si>
  <si>
    <t>potion-ai-144.png</t>
  </si>
  <si>
    <t>potion-ai-145.png</t>
  </si>
  <si>
    <t>potion-ai-146.png</t>
  </si>
  <si>
    <t>potion-ai-147.png</t>
  </si>
  <si>
    <t>potion-ai-148.png</t>
  </si>
  <si>
    <t>potion-ai-149.png</t>
  </si>
  <si>
    <t>potion-ai-150.png</t>
  </si>
  <si>
    <t>potion-ai-151.png</t>
  </si>
  <si>
    <t>potion-ai-152.png</t>
  </si>
  <si>
    <t>potion-ai-153.png</t>
  </si>
  <si>
    <t>potion-ai-154.png</t>
  </si>
  <si>
    <t>potion-ai-155.png</t>
  </si>
  <si>
    <t>potion-ai-156.png</t>
  </si>
  <si>
    <t>potion-ai-157.png</t>
  </si>
  <si>
    <t>potion-ai-158.png</t>
  </si>
  <si>
    <t>potion-ai-159.png</t>
  </si>
  <si>
    <t>MEPR255;MEWI252</t>
  </si>
  <si>
    <t>x</t>
  </si>
  <si>
    <t>MEWI158</t>
  </si>
  <si>
    <t>MEWI352;MEPR357</t>
  </si>
  <si>
    <t>MEWI353</t>
  </si>
  <si>
    <t>MEWI356</t>
  </si>
  <si>
    <t>Ghostform</t>
  </si>
  <si>
    <t>MEWI559</t>
  </si>
  <si>
    <t>MEWI566</t>
  </si>
  <si>
    <t>SPWI857</t>
  </si>
  <si>
    <t>MEWI951</t>
  </si>
  <si>
    <t>MEWI953</t>
  </si>
  <si>
    <t>MEWI960</t>
  </si>
  <si>
    <t>MEPR156</t>
  </si>
  <si>
    <t>MEPR151</t>
  </si>
  <si>
    <t>MEPR154</t>
  </si>
  <si>
    <t>MEPR356</t>
  </si>
  <si>
    <t>SPWI702;MEPR553</t>
  </si>
  <si>
    <t>MEPR557</t>
  </si>
  <si>
    <t>requires 6 potions :-/</t>
  </si>
  <si>
    <t>Sphere of Protection from Fire</t>
  </si>
  <si>
    <t>MEPR558</t>
  </si>
  <si>
    <t>Sphere of Protection from Cold</t>
  </si>
  <si>
    <t>Sphere of Protection from Electricity</t>
  </si>
  <si>
    <t>Sphere of Protection from Acid</t>
  </si>
  <si>
    <t>Sphere of Protection from Poison</t>
  </si>
  <si>
    <t>Sphere of Protection from Petrification</t>
  </si>
  <si>
    <t>MEPR653</t>
  </si>
  <si>
    <t>MEPR656</t>
  </si>
  <si>
    <t>MEPR754</t>
  </si>
  <si>
    <t>Usability</t>
  </si>
  <si>
    <t>Source Spell</t>
  </si>
  <si>
    <t>MEWI963</t>
  </si>
  <si>
    <t>Gold Tier</t>
  </si>
  <si>
    <t>Failure %</t>
  </si>
  <si>
    <t>SPPR306; SPWI319</t>
  </si>
  <si>
    <t>SPWI512; SPPR407</t>
  </si>
  <si>
    <t>BAM</t>
  </si>
  <si>
    <t>absolute-immunity.BAM</t>
  </si>
  <si>
    <t>aid.BAM</t>
  </si>
  <si>
    <t>armor.BAM</t>
  </si>
  <si>
    <t>barkskin.BAM</t>
  </si>
  <si>
    <t>bless.BAM</t>
  </si>
  <si>
    <t>blur.BAM</t>
  </si>
  <si>
    <t>chant.BAM</t>
  </si>
  <si>
    <t>animal-rage.BAM</t>
  </si>
  <si>
    <t>antiharm-shell.BAM</t>
  </si>
  <si>
    <t>antimagic-shell.BAM</t>
  </si>
  <si>
    <t>attain-perfection.BAM</t>
  </si>
  <si>
    <t>potion-ai-004e.png</t>
  </si>
  <si>
    <t>potion-ai-004f.png</t>
  </si>
  <si>
    <t>potion-ai-005a.png</t>
  </si>
  <si>
    <t>potion-ai-005b.png</t>
  </si>
  <si>
    <t>potion-ai-005c.png</t>
  </si>
  <si>
    <t>potion-ai-005d.png</t>
  </si>
  <si>
    <t>potion-ai-018a.png</t>
  </si>
  <si>
    <t>potion-ai-008a.png</t>
  </si>
  <si>
    <t>potion-ai-008b.png</t>
  </si>
  <si>
    <t>potion-ai-008c.png</t>
  </si>
  <si>
    <t>potion-ai-008d.png</t>
  </si>
  <si>
    <t>potion-ai-012a.png</t>
  </si>
  <si>
    <t>potion-ai-012b.png</t>
  </si>
  <si>
    <t>potion-ai-019a.png</t>
  </si>
  <si>
    <t>potion-ai-019b.png</t>
  </si>
  <si>
    <t>potion-ai-025a.png</t>
  </si>
  <si>
    <t>potion-ai-026a.png</t>
  </si>
  <si>
    <t>potion-ai-026c.png</t>
  </si>
  <si>
    <t>potion-ai-026b.png</t>
  </si>
  <si>
    <t>potion-ai-040a.png</t>
  </si>
  <si>
    <t>potion-ai-049a.png</t>
  </si>
  <si>
    <t>potion-ai-058a.png</t>
  </si>
  <si>
    <t>armor-of-faith.BAM</t>
  </si>
  <si>
    <t>aura-of-flaming-death.BAM</t>
  </si>
  <si>
    <t>beast-claw.BAM</t>
  </si>
  <si>
    <t>blood-rage.BAM</t>
  </si>
  <si>
    <t>camoflauge.BAM</t>
  </si>
  <si>
    <t>Camoflauge</t>
  </si>
  <si>
    <t>cat's-grace.BAM</t>
  </si>
  <si>
    <t>chain-lightning.BAM</t>
  </si>
  <si>
    <t>champion's-strength.BAM</t>
  </si>
  <si>
    <t>chaotic-commands.BAM</t>
  </si>
  <si>
    <t>cloak-of-fear.BAM</t>
  </si>
  <si>
    <t>cloud-of-pestilence.BAM</t>
  </si>
  <si>
    <t>colossal-growth.BAM</t>
  </si>
  <si>
    <t>cure-disease.BAM</t>
  </si>
  <si>
    <t>cure-medium-wounds.BAM</t>
  </si>
  <si>
    <t>cure-moderate-wounds.BAM</t>
  </si>
  <si>
    <t>cure-serious-wounds.BAM</t>
  </si>
  <si>
    <t>death-fog.BAM</t>
  </si>
  <si>
    <t>death-ward.BAM</t>
  </si>
  <si>
    <t>decastave.BAM</t>
  </si>
  <si>
    <t>detect-invisibility.BAM</t>
  </si>
  <si>
    <t>dispel-magic.BAM</t>
  </si>
  <si>
    <t>displacement.BAM</t>
  </si>
  <si>
    <t>draw-upon-holy-might.BAM</t>
  </si>
  <si>
    <t>eclectic-recall.BAM</t>
  </si>
  <si>
    <t>emotion-courage.BAM</t>
  </si>
  <si>
    <t>emotion-hope.BAM</t>
  </si>
  <si>
    <t>enchanted-weapon.BAM</t>
  </si>
  <si>
    <t>entangle.BAM</t>
  </si>
  <si>
    <t>entropy-shield.BAM</t>
  </si>
  <si>
    <t>exaltation.BAM</t>
  </si>
  <si>
    <t>expeditious-retreat.BAM</t>
  </si>
  <si>
    <t>expose-to-the-elements.BAM</t>
  </si>
  <si>
    <t>extend-vision.BAM</t>
  </si>
  <si>
    <t>find-traps.BAM</t>
  </si>
  <si>
    <t>fire-shield-red.BAM</t>
  </si>
  <si>
    <t>fireball.BAM</t>
  </si>
  <si>
    <t>fire-shield-blue.BAM</t>
  </si>
  <si>
    <t>fly.BAM</t>
  </si>
  <si>
    <t>free-action.BAM</t>
  </si>
  <si>
    <t>friends.BAM</t>
  </si>
  <si>
    <t>gedlee's-electric-barrier.BAM</t>
  </si>
  <si>
    <t>ghost-armor.BAM</t>
  </si>
  <si>
    <t>ghostform.BAM</t>
  </si>
  <si>
    <t>ghostwalk.BAM</t>
  </si>
  <si>
    <t>globe-of-invulnerability.BAM</t>
  </si>
  <si>
    <t>grease.BAM</t>
  </si>
  <si>
    <t>greater-malison.BAM</t>
  </si>
  <si>
    <t>greater-restoration.BAM</t>
  </si>
  <si>
    <t>greater-shield-of-lathander.BAM</t>
  </si>
  <si>
    <t>heal.BAM</t>
  </si>
  <si>
    <t>holy-power.BAM</t>
  </si>
  <si>
    <t>impervious-sanctity-of-the-mind.BAM</t>
  </si>
  <si>
    <t>improved-alacrity.BAM</t>
  </si>
  <si>
    <t>improved-haste.BAM</t>
  </si>
  <si>
    <t>improved-invisibility.BAM</t>
  </si>
  <si>
    <t>improved-mantle.BAM</t>
  </si>
  <si>
    <t>knock.BAM</t>
  </si>
  <si>
    <t>legend-lore.BAM</t>
  </si>
  <si>
    <t>lesser-restoration.BAM</t>
  </si>
  <si>
    <t>luck.BAM</t>
  </si>
  <si>
    <t>mantle.BAM</t>
  </si>
  <si>
    <t>mental-agility.BAM</t>
  </si>
  <si>
    <t>minor-globe-of-invulnerability.BAM</t>
  </si>
  <si>
    <t>minor-spell-turning.BAM</t>
  </si>
  <si>
    <t>mirror-image.BAM</t>
  </si>
  <si>
    <t>mist-of-eldath.BAM</t>
  </si>
  <si>
    <t>moonblade.BAM</t>
  </si>
  <si>
    <t>nature's-beauty.BAM</t>
  </si>
  <si>
    <t>negative-plane-protection.BAM</t>
  </si>
  <si>
    <t>non-detection.BAM</t>
  </si>
  <si>
    <t>otiluke's-resilient-sphere.BAM</t>
  </si>
  <si>
    <t>perfect-invisibility.BAM</t>
  </si>
  <si>
    <t>phantom-blade.BAM</t>
  </si>
  <si>
    <t>piercing-shots.BAM</t>
  </si>
  <si>
    <t>prayer.BAM</t>
  </si>
  <si>
    <t>protection-from-acid.BAM</t>
  </si>
  <si>
    <t>protection-from-cold.BAM</t>
  </si>
  <si>
    <t>protection-from-electricity.BAM</t>
  </si>
  <si>
    <t>protection-from-energy.BAM</t>
  </si>
  <si>
    <t>protection-from-evil.BAM</t>
  </si>
  <si>
    <t>protection-from-fire.BAM</t>
  </si>
  <si>
    <t>protection-from-magic-energy.BAM</t>
  </si>
  <si>
    <t>protection-from-magical-weapons.BAM</t>
  </si>
  <si>
    <t>protection-from-non-silver-weapons.BAM</t>
  </si>
  <si>
    <t>protection-from-normal-missiles.BAM</t>
  </si>
  <si>
    <t>protection-from-normal-weapons.BAM</t>
  </si>
  <si>
    <t>protection-from-petrification.BAM</t>
  </si>
  <si>
    <t>protection-from-the-elements.BAM</t>
  </si>
  <si>
    <t>recitation.BAM</t>
  </si>
  <si>
    <t>reflect-attack.BAM</t>
  </si>
  <si>
    <t>remove-curse.BAM</t>
  </si>
  <si>
    <t>resist-fear.BAM</t>
  </si>
  <si>
    <t>SPWI210;serveral others</t>
  </si>
  <si>
    <t>resist-fire-and-cold.BAM</t>
  </si>
  <si>
    <t>righteous-magic.BAM</t>
  </si>
  <si>
    <t>righteous-wrath-of-the-faithful.BAM</t>
  </si>
  <si>
    <t>sanctuary.BAM</t>
  </si>
  <si>
    <t>searing-smite.BAM</t>
  </si>
  <si>
    <t>shadow-door.BAM</t>
  </si>
  <si>
    <t>shield.BAM</t>
  </si>
  <si>
    <t>shield-of-lathander.BAM</t>
  </si>
  <si>
    <t>sleep.BAM</t>
  </si>
  <si>
    <t>snake's-swiftness.BAM</t>
  </si>
  <si>
    <t>snilloc's-snowball-swarm.BAM</t>
  </si>
  <si>
    <t>spell-deflection.BAM</t>
  </si>
  <si>
    <t>spell-immunity-abjuration.BAM</t>
  </si>
  <si>
    <t>spell-immunity-alteration.BAM</t>
  </si>
  <si>
    <t>spell-immunity-conjuration.BAM</t>
  </si>
  <si>
    <t>spell-immunity-divination.BAM</t>
  </si>
  <si>
    <t>spell-immunity-enchantment.BAM</t>
  </si>
  <si>
    <t>spell-immunity-evocation.BAM</t>
  </si>
  <si>
    <t>spell-immunity-illusion.BAM</t>
  </si>
  <si>
    <t>spell-immunity-necromancy.BAM</t>
  </si>
  <si>
    <t>spell-trap.BAM</t>
  </si>
  <si>
    <t>spell-turning.BAM</t>
  </si>
  <si>
    <t>sphere-of-protection-from-petrification.BAM</t>
  </si>
  <si>
    <t>sphere-of-protection-from-acid.BAM</t>
  </si>
  <si>
    <t>sphere-of-protection-from-cold.BAM</t>
  </si>
  <si>
    <t>sphere-of-protection-from-poison.BAM</t>
  </si>
  <si>
    <t>sphere-of-protection-from-electricity.BAM</t>
  </si>
  <si>
    <t>sphere-of-protection-from-fire.BAM</t>
  </si>
  <si>
    <t>spike-growth.BAM</t>
  </si>
  <si>
    <t>spike-stones.BAM</t>
  </si>
  <si>
    <t>spirit-armor.BAM</t>
  </si>
  <si>
    <t>spirit-fire.BAM</t>
  </si>
  <si>
    <t>spirit-ward.BAM</t>
  </si>
  <si>
    <t>stinking-cloud.BAM</t>
  </si>
  <si>
    <t>stoneskin.BAM</t>
  </si>
  <si>
    <t>strength.BAM</t>
  </si>
  <si>
    <t>strength-of-one.BAM</t>
  </si>
  <si>
    <t>tenser's-transformation.BAM</t>
  </si>
  <si>
    <t>trollish-fortitude.BAM</t>
  </si>
  <si>
    <t>true-sight.BAM</t>
  </si>
  <si>
    <t>true-strike.BAM</t>
  </si>
  <si>
    <t>turning-weapon.BAM</t>
  </si>
  <si>
    <t>unfailing-endurance.BAM</t>
  </si>
  <si>
    <t>vocalize.BAM</t>
  </si>
  <si>
    <t>web.BAM</t>
  </si>
  <si>
    <t>wind-shots.BAM</t>
  </si>
  <si>
    <t>wondrous-recall.BAM</t>
  </si>
  <si>
    <t>wraithform.BAM</t>
  </si>
  <si>
    <t>writhing-fog.BAM</t>
  </si>
  <si>
    <t>zone-of-sweet-air.BAM</t>
  </si>
  <si>
    <t>MEPR157</t>
  </si>
  <si>
    <t>Offense</t>
  </si>
  <si>
    <t>MEPR455</t>
  </si>
  <si>
    <t>MESOS04, etc.</t>
  </si>
  <si>
    <t>MESOS02, etc.</t>
  </si>
  <si>
    <t>MESOS03, etc.</t>
  </si>
  <si>
    <t>MESOS01, etc.</t>
  </si>
  <si>
    <t>MESOS06, etc.</t>
  </si>
  <si>
    <t>MESOS05, etc.</t>
  </si>
  <si>
    <t>BZPN130D</t>
  </si>
  <si>
    <t>BZPN120D</t>
  </si>
  <si>
    <t>BZPN150D</t>
  </si>
  <si>
    <t>BZPN040D</t>
  </si>
  <si>
    <t>BZPN080D</t>
  </si>
  <si>
    <t>BZPN070D</t>
  </si>
  <si>
    <t>BZPN100D</t>
  </si>
  <si>
    <t>BZPN090D</t>
  </si>
  <si>
    <t>BZPN110D</t>
  </si>
  <si>
    <t>BZPN140D</t>
  </si>
  <si>
    <t>BZPN008D</t>
  </si>
  <si>
    <t>BZPN058D</t>
  </si>
  <si>
    <t>BZPN001D</t>
  </si>
  <si>
    <t>BZPN013D</t>
  </si>
  <si>
    <t>BZPN005D</t>
  </si>
  <si>
    <t>BZPN019D</t>
  </si>
  <si>
    <t>BZPN049D</t>
  </si>
  <si>
    <t>BZPN032D</t>
  </si>
  <si>
    <t>BZPN026D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</si>
</sst>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rgb="FF000000"/>
      <name val="Monospaced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5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 style="thick">
        <color auto="1"/>
      </right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7" fillId="5" borderId="0" applyNumberFormat="0" applyBorder="0" applyAlignment="0" applyProtection="0"/>
  </cellStyleXfs>
  <cellXfs count="37">
    <xf numFmtId="0" fontId="0" fillId="0" borderId="0" xfId="0"/>
    <xf numFmtId="0" fontId="0" fillId="0" borderId="0" xfId="0" applyAlignment="1">
      <alignment horizontal="right"/>
    </xf>
    <xf numFmtId="0" fontId="0" fillId="0" borderId="0" xfId="0" quotePrefix="1"/>
    <xf numFmtId="0" fontId="2" fillId="3" borderId="0" xfId="2"/>
    <xf numFmtId="0" fontId="6" fillId="0" borderId="0" xfId="0" applyFont="1"/>
    <xf numFmtId="0" fontId="4" fillId="0" borderId="0" xfId="0" applyFont="1"/>
    <xf numFmtId="0" fontId="3" fillId="4" borderId="0" xfId="3"/>
    <xf numFmtId="0" fontId="1" fillId="2" borderId="0" xfId="1"/>
    <xf numFmtId="0" fontId="2" fillId="3" borderId="0" xfId="2" quotePrefix="1"/>
    <xf numFmtId="0" fontId="7" fillId="5" borderId="0" xfId="4"/>
    <xf numFmtId="0" fontId="7" fillId="5" borderId="0" xfId="4" quotePrefix="1"/>
    <xf numFmtId="0" fontId="4" fillId="0" borderId="0" xfId="0" applyFont="1" applyAlignment="1">
      <alignment horizontal="center"/>
    </xf>
    <xf numFmtId="0" fontId="3" fillId="4" borderId="0" xfId="3" quotePrefix="1"/>
    <xf numFmtId="0" fontId="8" fillId="0" borderId="0" xfId="0" applyFont="1"/>
    <xf numFmtId="0" fontId="6" fillId="0" borderId="1" xfId="0" applyFont="1" applyBorder="1"/>
    <xf numFmtId="0" fontId="6" fillId="0" borderId="2" xfId="0" applyFont="1" applyBorder="1"/>
    <xf numFmtId="0" fontId="0" fillId="0" borderId="1" xfId="0" applyBorder="1"/>
    <xf numFmtId="0" fontId="0" fillId="0" borderId="2" xfId="0" applyBorder="1"/>
    <xf numFmtId="0" fontId="2" fillId="3" borderId="2" xfId="2" applyBorder="1"/>
    <xf numFmtId="0" fontId="8" fillId="0" borderId="2" xfId="0" applyFont="1" applyBorder="1"/>
    <xf numFmtId="0" fontId="2" fillId="3" borderId="1" xfId="2" applyBorder="1"/>
    <xf numFmtId="0" fontId="3" fillId="4" borderId="2" xfId="3" applyBorder="1"/>
    <xf numFmtId="0" fontId="3" fillId="4" borderId="1" xfId="3" applyBorder="1"/>
    <xf numFmtId="0" fontId="9" fillId="0" borderId="0" xfId="0" applyFont="1"/>
    <xf numFmtId="0" fontId="10" fillId="0" borderId="0" xfId="0" applyFont="1" applyAlignment="1">
      <alignment vertical="center"/>
    </xf>
    <xf numFmtId="0" fontId="0" fillId="6" borderId="0" xfId="0" applyFill="1"/>
    <xf numFmtId="0" fontId="0" fillId="7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8" borderId="0" xfId="0" applyFill="1"/>
    <xf numFmtId="0" fontId="0" fillId="0" borderId="0" xfId="0" applyFill="1"/>
    <xf numFmtId="0" fontId="4" fillId="0" borderId="0" xfId="0" applyFont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0" fillId="8" borderId="0" xfId="0" applyFill="1" applyAlignment="1">
      <alignment horizontal="right"/>
    </xf>
  </cellXfs>
  <cellStyles count="5">
    <cellStyle name="Accent2" xfId="4" builtinId="33"/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rdez" refreshedDate="45244.429949537036" createdVersion="8" refreshedVersion="8" minRefreshableVersion="3" recordCount="47" xr:uid="{A926483A-2931-4F10-ADCD-E1C45E8F4C10}">
  <cacheSource type="worksheet">
    <worksheetSource ref="A1:B123" sheet="Spell Boosts"/>
  </cacheSource>
  <cacheFields count="2">
    <cacheField name="Spell" numFmtId="0">
      <sharedItems containsBlank="1" count="25">
        <s v="Bless"/>
        <s v="Armor of faith"/>
        <s v="Aid"/>
        <s v="Barkskin"/>
        <s v="Chant"/>
        <s v="Draw Upon Holy Might"/>
        <s v="Strength of One"/>
        <s v="Holy Power"/>
        <s v="Champion's Strength"/>
        <s v="Righteous Magic"/>
        <s v="Magic Resistance"/>
        <m/>
        <s v="Armor"/>
        <s v="Friends"/>
        <s v="Shield"/>
        <s v="Luck"/>
        <s v="Strength"/>
        <s v="Wraithform"/>
        <s v="Ghost Armor"/>
        <s v="Fireshield (Blue)"/>
        <s v="Spirit Armor"/>
        <s v="Fireshield (Red)"/>
        <s v="Tenser's Transformation"/>
        <s v="Protection From Energy"/>
        <s v="Prtoection From Energy" u="1"/>
      </sharedItems>
    </cacheField>
    <cacheField name="Boosts" numFmtId="0">
      <sharedItems containsBlank="1" count="17">
        <s v="Morale +X"/>
        <s v="attack +X"/>
        <s v="DMG +X"/>
        <s v="DR +X %"/>
        <s v="+X temp HP"/>
        <s v="AC +X"/>
        <s v="Saves +1"/>
        <s v="STR +X"/>
        <s v="DEX +X"/>
        <s v="CON +X"/>
        <s v="Thac0 bonus"/>
        <s v="MR +X%"/>
        <m/>
        <s v="CHA +X"/>
        <s v="Thieving skills +5%"/>
        <s v="CR + X%"/>
        <s v="FR + X%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">
  <r>
    <x v="0"/>
    <x v="0"/>
  </r>
  <r>
    <x v="0"/>
    <x v="1"/>
  </r>
  <r>
    <x v="0"/>
    <x v="2"/>
  </r>
  <r>
    <x v="1"/>
    <x v="3"/>
  </r>
  <r>
    <x v="2"/>
    <x v="0"/>
  </r>
  <r>
    <x v="2"/>
    <x v="1"/>
  </r>
  <r>
    <x v="2"/>
    <x v="2"/>
  </r>
  <r>
    <x v="2"/>
    <x v="4"/>
  </r>
  <r>
    <x v="3"/>
    <x v="5"/>
  </r>
  <r>
    <x v="3"/>
    <x v="6"/>
  </r>
  <r>
    <x v="4"/>
    <x v="1"/>
  </r>
  <r>
    <x v="4"/>
    <x v="2"/>
  </r>
  <r>
    <x v="4"/>
    <x v="6"/>
  </r>
  <r>
    <x v="5"/>
    <x v="7"/>
  </r>
  <r>
    <x v="5"/>
    <x v="8"/>
  </r>
  <r>
    <x v="5"/>
    <x v="9"/>
  </r>
  <r>
    <x v="6"/>
    <x v="7"/>
  </r>
  <r>
    <x v="7"/>
    <x v="7"/>
  </r>
  <r>
    <x v="7"/>
    <x v="4"/>
  </r>
  <r>
    <x v="7"/>
    <x v="10"/>
  </r>
  <r>
    <x v="8"/>
    <x v="7"/>
  </r>
  <r>
    <x v="8"/>
    <x v="10"/>
  </r>
  <r>
    <x v="9"/>
    <x v="7"/>
  </r>
  <r>
    <x v="9"/>
    <x v="4"/>
  </r>
  <r>
    <x v="10"/>
    <x v="11"/>
  </r>
  <r>
    <x v="11"/>
    <x v="12"/>
  </r>
  <r>
    <x v="11"/>
    <x v="12"/>
  </r>
  <r>
    <x v="12"/>
    <x v="5"/>
  </r>
  <r>
    <x v="13"/>
    <x v="13"/>
  </r>
  <r>
    <x v="14"/>
    <x v="5"/>
  </r>
  <r>
    <x v="15"/>
    <x v="6"/>
  </r>
  <r>
    <x v="15"/>
    <x v="1"/>
  </r>
  <r>
    <x v="15"/>
    <x v="2"/>
  </r>
  <r>
    <x v="15"/>
    <x v="14"/>
  </r>
  <r>
    <x v="16"/>
    <x v="7"/>
  </r>
  <r>
    <x v="17"/>
    <x v="11"/>
  </r>
  <r>
    <x v="18"/>
    <x v="5"/>
  </r>
  <r>
    <x v="19"/>
    <x v="15"/>
  </r>
  <r>
    <x v="20"/>
    <x v="5"/>
  </r>
  <r>
    <x v="21"/>
    <x v="16"/>
  </r>
  <r>
    <x v="22"/>
    <x v="4"/>
  </r>
  <r>
    <x v="22"/>
    <x v="5"/>
  </r>
  <r>
    <x v="22"/>
    <x v="10"/>
  </r>
  <r>
    <x v="22"/>
    <x v="1"/>
  </r>
  <r>
    <x v="22"/>
    <x v="2"/>
  </r>
  <r>
    <x v="23"/>
    <x v="11"/>
  </r>
  <r>
    <x v="11"/>
    <x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C0FD81-EC5D-4C31-9DDA-F8F6B464BBF6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R28" firstHeaderRow="1" firstDataRow="2" firstDataCol="1"/>
  <pivotFields count="2">
    <pivotField axis="axisRow" showAll="0" sortType="ascending">
      <items count="26">
        <item x="2"/>
        <item x="12"/>
        <item x="1"/>
        <item x="3"/>
        <item x="0"/>
        <item x="8"/>
        <item x="4"/>
        <item x="5"/>
        <item x="19"/>
        <item x="21"/>
        <item x="13"/>
        <item x="18"/>
        <item x="7"/>
        <item x="15"/>
        <item x="10"/>
        <item x="23"/>
        <item m="1" x="24"/>
        <item x="9"/>
        <item x="14"/>
        <item x="20"/>
        <item x="16"/>
        <item x="6"/>
        <item x="22"/>
        <item x="17"/>
        <item h="1" x="11"/>
        <item t="default"/>
      </items>
    </pivotField>
    <pivotField axis="axisCol" dataField="1" showAll="0">
      <items count="18">
        <item x="4"/>
        <item x="5"/>
        <item x="13"/>
        <item x="3"/>
        <item x="6"/>
        <item x="7"/>
        <item h="1" x="12"/>
        <item x="0"/>
        <item x="1"/>
        <item x="11"/>
        <item x="15"/>
        <item x="16"/>
        <item x="2"/>
        <item x="8"/>
        <item x="9"/>
        <item x="10"/>
        <item x="14"/>
        <item t="default"/>
      </items>
    </pivotField>
  </pivotFields>
  <rowFields count="1">
    <field x="0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1"/>
  </colFields>
  <colItems count="17">
    <i>
      <x/>
    </i>
    <i>
      <x v="1"/>
    </i>
    <i>
      <x v="2"/>
    </i>
    <i>
      <x v="3"/>
    </i>
    <i>
      <x v="4"/>
    </i>
    <i>
      <x v="5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colItems>
  <dataFields count="1">
    <dataField name="Count of Boosts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10911-6EC0-4E0F-A706-FBC3CA3370AD}">
  <dimension ref="A1:Q39"/>
  <sheetViews>
    <sheetView workbookViewId="0">
      <selection activeCell="C14" sqref="C14"/>
    </sheetView>
  </sheetViews>
  <sheetFormatPr defaultRowHeight="14.5"/>
  <cols>
    <col min="2" max="2" width="9.36328125" bestFit="1" customWidth="1"/>
    <col min="3" max="3" width="10.7265625" bestFit="1" customWidth="1"/>
    <col min="4" max="4" width="5.81640625" bestFit="1" customWidth="1"/>
    <col min="9" max="9" width="13.81640625" bestFit="1" customWidth="1"/>
  </cols>
  <sheetData>
    <row r="1" spans="1:17">
      <c r="A1" t="s">
        <v>3</v>
      </c>
      <c r="B1" t="s">
        <v>1</v>
      </c>
      <c r="C1" t="s">
        <v>0</v>
      </c>
      <c r="D1" t="s">
        <v>2</v>
      </c>
      <c r="H1" t="s">
        <v>12</v>
      </c>
      <c r="I1" s="2" t="s">
        <v>13</v>
      </c>
      <c r="J1" s="2" t="s">
        <v>14</v>
      </c>
      <c r="L1" t="s">
        <v>15</v>
      </c>
      <c r="P1" t="s">
        <v>10</v>
      </c>
      <c r="Q1" t="s">
        <v>11</v>
      </c>
    </row>
    <row r="2" spans="1:17">
      <c r="A2" t="s">
        <v>4</v>
      </c>
      <c r="B2">
        <v>1</v>
      </c>
      <c r="C2">
        <v>1</v>
      </c>
      <c r="D2">
        <v>100</v>
      </c>
      <c r="E2" t="s">
        <v>6</v>
      </c>
      <c r="F2">
        <f t="shared" ref="F2:F9" si="0">D2/B2/C2</f>
        <v>100</v>
      </c>
      <c r="H2">
        <f>C2*B2*B2*10</f>
        <v>10</v>
      </c>
      <c r="I2">
        <f>B2*2*C2*100</f>
        <v>200</v>
      </c>
      <c r="J2">
        <f>B2*2*C2*50</f>
        <v>100</v>
      </c>
      <c r="K2">
        <v>1</v>
      </c>
      <c r="L2">
        <v>100</v>
      </c>
      <c r="P2">
        <v>25</v>
      </c>
      <c r="Q2">
        <f>P2*1.5</f>
        <v>37.5</v>
      </c>
    </row>
    <row r="3" spans="1:17">
      <c r="A3" t="s">
        <v>4</v>
      </c>
      <c r="B3">
        <v>2</v>
      </c>
      <c r="C3">
        <v>3</v>
      </c>
      <c r="D3">
        <v>200</v>
      </c>
      <c r="F3">
        <f t="shared" si="0"/>
        <v>33.333333333333336</v>
      </c>
      <c r="H3">
        <f>C3*B3*B3*10</f>
        <v>120</v>
      </c>
      <c r="I3">
        <f t="shared" ref="I3:I11" si="1">B3*2*C3*100</f>
        <v>1200</v>
      </c>
      <c r="J3">
        <f t="shared" ref="J3:J11" si="2">B3*2*C3*50</f>
        <v>600</v>
      </c>
      <c r="K3">
        <v>2</v>
      </c>
      <c r="L3">
        <v>150</v>
      </c>
      <c r="Q3">
        <f t="shared" ref="Q3:Q19" si="3">P3*1.5</f>
        <v>0</v>
      </c>
    </row>
    <row r="4" spans="1:17">
      <c r="A4" t="s">
        <v>4</v>
      </c>
      <c r="B4">
        <v>3</v>
      </c>
      <c r="C4">
        <v>5</v>
      </c>
      <c r="D4">
        <v>300</v>
      </c>
      <c r="F4">
        <f t="shared" si="0"/>
        <v>20</v>
      </c>
      <c r="H4">
        <f t="shared" ref="H4:H10" si="4">C4*B4*B4*10</f>
        <v>450</v>
      </c>
      <c r="I4">
        <f t="shared" si="1"/>
        <v>3000</v>
      </c>
      <c r="J4">
        <f t="shared" si="2"/>
        <v>1500</v>
      </c>
      <c r="K4">
        <v>3</v>
      </c>
      <c r="L4">
        <v>200</v>
      </c>
      <c r="P4">
        <v>150</v>
      </c>
      <c r="Q4">
        <f t="shared" si="3"/>
        <v>225</v>
      </c>
    </row>
    <row r="5" spans="1:17">
      <c r="A5" t="s">
        <v>4</v>
      </c>
      <c r="B5">
        <v>4</v>
      </c>
      <c r="C5">
        <v>7</v>
      </c>
      <c r="D5">
        <v>500</v>
      </c>
      <c r="F5">
        <f t="shared" si="0"/>
        <v>17.857142857142858</v>
      </c>
      <c r="H5">
        <f t="shared" si="4"/>
        <v>1120</v>
      </c>
      <c r="I5">
        <f t="shared" si="1"/>
        <v>5600</v>
      </c>
      <c r="J5">
        <f t="shared" si="2"/>
        <v>2800</v>
      </c>
      <c r="K5">
        <v>4</v>
      </c>
      <c r="L5">
        <v>250</v>
      </c>
      <c r="Q5">
        <f t="shared" si="3"/>
        <v>0</v>
      </c>
    </row>
    <row r="6" spans="1:17">
      <c r="A6" t="s">
        <v>4</v>
      </c>
      <c r="B6">
        <v>5</v>
      </c>
      <c r="C6">
        <v>9</v>
      </c>
      <c r="D6">
        <v>1000</v>
      </c>
      <c r="F6">
        <f t="shared" si="0"/>
        <v>22.222222222222221</v>
      </c>
      <c r="H6">
        <f t="shared" si="4"/>
        <v>2250</v>
      </c>
      <c r="I6">
        <f t="shared" si="1"/>
        <v>9000</v>
      </c>
      <c r="J6">
        <f t="shared" si="2"/>
        <v>4500</v>
      </c>
      <c r="K6">
        <v>5</v>
      </c>
      <c r="L6">
        <v>300</v>
      </c>
      <c r="P6">
        <v>375</v>
      </c>
      <c r="Q6">
        <f t="shared" si="3"/>
        <v>562.5</v>
      </c>
    </row>
    <row r="7" spans="1:17">
      <c r="A7" t="s">
        <v>4</v>
      </c>
      <c r="B7">
        <v>6</v>
      </c>
      <c r="C7">
        <v>12</v>
      </c>
      <c r="D7">
        <v>2000</v>
      </c>
      <c r="F7">
        <f t="shared" si="0"/>
        <v>27.777777777777775</v>
      </c>
      <c r="H7">
        <f t="shared" si="4"/>
        <v>4320</v>
      </c>
      <c r="I7">
        <f t="shared" si="1"/>
        <v>14400</v>
      </c>
      <c r="J7">
        <f t="shared" si="2"/>
        <v>7200</v>
      </c>
      <c r="K7">
        <v>6</v>
      </c>
      <c r="L7">
        <v>400</v>
      </c>
      <c r="Q7">
        <f t="shared" si="3"/>
        <v>0</v>
      </c>
    </row>
    <row r="8" spans="1:17">
      <c r="A8" t="s">
        <v>4</v>
      </c>
      <c r="B8">
        <v>7</v>
      </c>
      <c r="C8">
        <v>14</v>
      </c>
      <c r="D8">
        <v>3000</v>
      </c>
      <c r="F8">
        <f t="shared" si="0"/>
        <v>30.612244897959183</v>
      </c>
      <c r="H8">
        <f t="shared" si="4"/>
        <v>6860</v>
      </c>
      <c r="I8">
        <f t="shared" si="1"/>
        <v>19600</v>
      </c>
      <c r="J8">
        <f t="shared" si="2"/>
        <v>9800</v>
      </c>
      <c r="K8">
        <v>7</v>
      </c>
      <c r="L8">
        <v>500</v>
      </c>
      <c r="P8">
        <v>700</v>
      </c>
      <c r="Q8">
        <f t="shared" si="3"/>
        <v>1050</v>
      </c>
    </row>
    <row r="9" spans="1:17">
      <c r="A9" t="s">
        <v>4</v>
      </c>
      <c r="B9">
        <v>8</v>
      </c>
      <c r="C9">
        <v>16</v>
      </c>
      <c r="D9">
        <v>5000</v>
      </c>
      <c r="F9">
        <f t="shared" si="0"/>
        <v>39.0625</v>
      </c>
      <c r="H9">
        <f t="shared" si="4"/>
        <v>10240</v>
      </c>
      <c r="I9">
        <f t="shared" si="1"/>
        <v>25600</v>
      </c>
      <c r="J9">
        <f t="shared" si="2"/>
        <v>12800</v>
      </c>
      <c r="K9">
        <v>8</v>
      </c>
      <c r="L9">
        <v>750</v>
      </c>
      <c r="Q9">
        <f t="shared" si="3"/>
        <v>0</v>
      </c>
    </row>
    <row r="10" spans="1:17">
      <c r="A10" t="s">
        <v>4</v>
      </c>
      <c r="B10">
        <v>9</v>
      </c>
      <c r="C10">
        <v>18</v>
      </c>
      <c r="D10">
        <v>10000</v>
      </c>
      <c r="F10">
        <f>D10/B10/C10</f>
        <v>61.728395061728392</v>
      </c>
      <c r="H10">
        <f t="shared" si="4"/>
        <v>14580</v>
      </c>
      <c r="I10">
        <f t="shared" si="1"/>
        <v>32400</v>
      </c>
      <c r="J10">
        <f t="shared" si="2"/>
        <v>16200</v>
      </c>
      <c r="K10">
        <v>9</v>
      </c>
      <c r="L10">
        <v>1000</v>
      </c>
      <c r="P10">
        <v>1125</v>
      </c>
      <c r="Q10">
        <f t="shared" si="3"/>
        <v>1687.5</v>
      </c>
    </row>
    <row r="11" spans="1:17">
      <c r="A11" t="s">
        <v>4</v>
      </c>
      <c r="B11">
        <v>10</v>
      </c>
      <c r="C11" s="1">
        <v>20</v>
      </c>
      <c r="D11">
        <v>20000</v>
      </c>
      <c r="E11" t="s">
        <v>5</v>
      </c>
      <c r="F11">
        <f>D11/10/20</f>
        <v>100</v>
      </c>
      <c r="H11">
        <f>20*B11*B11*10</f>
        <v>20000</v>
      </c>
      <c r="I11">
        <f t="shared" si="1"/>
        <v>40000</v>
      </c>
      <c r="J11">
        <f t="shared" si="2"/>
        <v>20000</v>
      </c>
      <c r="K11">
        <v>10</v>
      </c>
      <c r="L11">
        <v>1333</v>
      </c>
      <c r="Q11">
        <f t="shared" si="3"/>
        <v>0</v>
      </c>
    </row>
    <row r="12" spans="1:17">
      <c r="C12" s="1"/>
      <c r="K12">
        <v>11</v>
      </c>
      <c r="L12">
        <v>1666</v>
      </c>
      <c r="Q12">
        <f t="shared" si="3"/>
        <v>0</v>
      </c>
    </row>
    <row r="13" spans="1:17">
      <c r="C13" s="1"/>
      <c r="K13">
        <v>12</v>
      </c>
      <c r="L13">
        <v>2000</v>
      </c>
      <c r="P13">
        <v>1650</v>
      </c>
      <c r="Q13">
        <f t="shared" si="3"/>
        <v>2475</v>
      </c>
    </row>
    <row r="14" spans="1:17">
      <c r="C14" s="1"/>
      <c r="K14">
        <v>13</v>
      </c>
      <c r="L14">
        <v>2500</v>
      </c>
      <c r="Q14">
        <f t="shared" si="3"/>
        <v>0</v>
      </c>
    </row>
    <row r="15" spans="1:17">
      <c r="C15" s="1"/>
      <c r="K15">
        <v>14</v>
      </c>
      <c r="L15">
        <v>3000</v>
      </c>
      <c r="P15">
        <v>2275</v>
      </c>
      <c r="Q15">
        <f t="shared" si="3"/>
        <v>3412.5</v>
      </c>
    </row>
    <row r="16" spans="1:17">
      <c r="C16" s="1"/>
      <c r="K16">
        <v>15</v>
      </c>
      <c r="L16">
        <v>4000</v>
      </c>
      <c r="Q16">
        <f t="shared" si="3"/>
        <v>0</v>
      </c>
    </row>
    <row r="17" spans="1:17">
      <c r="C17" s="1"/>
      <c r="K17">
        <v>16</v>
      </c>
      <c r="L17">
        <v>5000</v>
      </c>
      <c r="P17">
        <v>3000</v>
      </c>
      <c r="Q17">
        <f t="shared" si="3"/>
        <v>4500</v>
      </c>
    </row>
    <row r="18" spans="1:17">
      <c r="C18" s="1"/>
      <c r="K18">
        <v>17</v>
      </c>
      <c r="L18">
        <v>7500</v>
      </c>
      <c r="Q18">
        <f t="shared" si="3"/>
        <v>0</v>
      </c>
    </row>
    <row r="19" spans="1:17">
      <c r="C19" s="1"/>
      <c r="K19">
        <v>18</v>
      </c>
      <c r="L19">
        <v>10000</v>
      </c>
      <c r="P19">
        <v>3825</v>
      </c>
      <c r="Q19">
        <f t="shared" si="3"/>
        <v>5737.5</v>
      </c>
    </row>
    <row r="20" spans="1:17">
      <c r="K20">
        <v>19</v>
      </c>
      <c r="L20">
        <v>15000</v>
      </c>
    </row>
    <row r="21" spans="1:17">
      <c r="K21">
        <v>20</v>
      </c>
      <c r="L21">
        <v>20000</v>
      </c>
    </row>
    <row r="22" spans="1:17">
      <c r="A22" t="s">
        <v>7</v>
      </c>
      <c r="B22">
        <v>1</v>
      </c>
      <c r="C22">
        <v>1</v>
      </c>
      <c r="D22">
        <v>100</v>
      </c>
    </row>
    <row r="23" spans="1:17">
      <c r="A23" t="s">
        <v>7</v>
      </c>
      <c r="B23">
        <v>2</v>
      </c>
      <c r="C23">
        <v>3</v>
      </c>
    </row>
    <row r="24" spans="1:17">
      <c r="A24" t="s">
        <v>7</v>
      </c>
      <c r="B24">
        <v>3</v>
      </c>
      <c r="C24">
        <v>5</v>
      </c>
    </row>
    <row r="25" spans="1:17">
      <c r="A25" t="s">
        <v>7</v>
      </c>
      <c r="B25">
        <v>4</v>
      </c>
      <c r="C25">
        <v>7</v>
      </c>
      <c r="D25">
        <v>400</v>
      </c>
    </row>
    <row r="26" spans="1:17">
      <c r="A26" t="s">
        <v>7</v>
      </c>
      <c r="B26">
        <v>5</v>
      </c>
      <c r="C26">
        <v>9</v>
      </c>
      <c r="D26">
        <v>500</v>
      </c>
    </row>
    <row r="27" spans="1:17">
      <c r="A27" t="s">
        <v>7</v>
      </c>
      <c r="B27">
        <v>6</v>
      </c>
      <c r="C27">
        <v>11</v>
      </c>
    </row>
    <row r="28" spans="1:17">
      <c r="A28" t="s">
        <v>7</v>
      </c>
      <c r="B28">
        <v>7</v>
      </c>
      <c r="C28">
        <v>14</v>
      </c>
      <c r="D28">
        <v>750</v>
      </c>
      <c r="E28" t="s">
        <v>9</v>
      </c>
    </row>
    <row r="33" spans="1:3">
      <c r="A33" t="s">
        <v>8</v>
      </c>
      <c r="B33">
        <v>1</v>
      </c>
      <c r="C33">
        <v>1</v>
      </c>
    </row>
    <row r="34" spans="1:3">
      <c r="A34" t="s">
        <v>8</v>
      </c>
      <c r="B34">
        <v>2</v>
      </c>
      <c r="C34">
        <v>3</v>
      </c>
    </row>
    <row r="35" spans="1:3">
      <c r="A35" t="s">
        <v>8</v>
      </c>
      <c r="B35">
        <v>3</v>
      </c>
      <c r="C35">
        <v>5</v>
      </c>
    </row>
    <row r="36" spans="1:3">
      <c r="A36" t="s">
        <v>8</v>
      </c>
      <c r="B36">
        <v>4</v>
      </c>
      <c r="C36">
        <v>7</v>
      </c>
    </row>
    <row r="37" spans="1:3">
      <c r="A37" t="s">
        <v>8</v>
      </c>
      <c r="B37">
        <v>5</v>
      </c>
      <c r="C37">
        <v>9</v>
      </c>
    </row>
    <row r="38" spans="1:3">
      <c r="A38" t="s">
        <v>8</v>
      </c>
      <c r="B38">
        <v>6</v>
      </c>
      <c r="C38">
        <v>11</v>
      </c>
    </row>
    <row r="39" spans="1:3">
      <c r="A39" t="s">
        <v>8</v>
      </c>
      <c r="B39">
        <v>7</v>
      </c>
      <c r="C39">
        <v>14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6DB01-2873-4025-8F60-A17DF1993631}">
  <dimension ref="A1:G68"/>
  <sheetViews>
    <sheetView topLeftCell="A25" workbookViewId="0">
      <selection activeCell="E42" sqref="E42"/>
    </sheetView>
  </sheetViews>
  <sheetFormatPr defaultRowHeight="14.5"/>
  <cols>
    <col min="2" max="2" width="9.81640625" bestFit="1" customWidth="1"/>
    <col min="3" max="3" width="26.54296875" bestFit="1" customWidth="1"/>
    <col min="4" max="4" width="25.90625" bestFit="1" customWidth="1"/>
    <col min="5" max="5" width="38.54296875" customWidth="1"/>
    <col min="6" max="6" width="8.08984375" bestFit="1" customWidth="1"/>
  </cols>
  <sheetData>
    <row r="1" spans="1:7">
      <c r="B1" s="35" t="s">
        <v>1404</v>
      </c>
      <c r="C1" s="35"/>
      <c r="D1" s="35"/>
      <c r="E1" s="35"/>
      <c r="F1" s="35"/>
    </row>
    <row r="2" spans="1:7">
      <c r="B2" s="23"/>
      <c r="C2" s="23"/>
      <c r="D2" s="23"/>
      <c r="E2" s="23"/>
      <c r="F2" s="23"/>
    </row>
    <row r="3" spans="1:7">
      <c r="A3" s="4" t="s">
        <v>1649</v>
      </c>
      <c r="B3" s="4" t="s">
        <v>1405</v>
      </c>
      <c r="C3" s="4" t="s">
        <v>57</v>
      </c>
      <c r="D3" s="4" t="s">
        <v>1470</v>
      </c>
      <c r="E3" s="4" t="s">
        <v>1471</v>
      </c>
      <c r="F3" s="4" t="s">
        <v>1476</v>
      </c>
      <c r="G3" s="4" t="s">
        <v>1676</v>
      </c>
    </row>
    <row r="4" spans="1:7">
      <c r="A4" t="b">
        <v>1</v>
      </c>
      <c r="B4" t="s">
        <v>1410</v>
      </c>
      <c r="C4" t="s">
        <v>1461</v>
      </c>
      <c r="D4" t="s">
        <v>1520</v>
      </c>
      <c r="E4" t="s">
        <v>1613</v>
      </c>
      <c r="G4" t="s">
        <v>1678</v>
      </c>
    </row>
    <row r="5" spans="1:7">
      <c r="A5" t="b">
        <v>1</v>
      </c>
      <c r="B5" t="s">
        <v>1452</v>
      </c>
      <c r="C5" t="s">
        <v>1502</v>
      </c>
      <c r="D5" t="s">
        <v>1555</v>
      </c>
      <c r="E5" t="s">
        <v>1635</v>
      </c>
      <c r="G5" t="s">
        <v>1677</v>
      </c>
    </row>
    <row r="6" spans="1:7">
      <c r="A6" t="b">
        <v>1</v>
      </c>
      <c r="B6" t="s">
        <v>1411</v>
      </c>
      <c r="C6" t="s">
        <v>1462</v>
      </c>
      <c r="D6" t="s">
        <v>1521</v>
      </c>
      <c r="E6" t="s">
        <v>1632</v>
      </c>
      <c r="G6" t="s">
        <v>1677</v>
      </c>
    </row>
    <row r="7" spans="1:7">
      <c r="A7" t="b">
        <v>1</v>
      </c>
      <c r="B7" t="s">
        <v>1420</v>
      </c>
      <c r="C7" t="s">
        <v>1473</v>
      </c>
      <c r="D7" t="s">
        <v>1526</v>
      </c>
      <c r="E7" t="s">
        <v>1619</v>
      </c>
      <c r="G7" t="s">
        <v>1677</v>
      </c>
    </row>
    <row r="8" spans="1:7">
      <c r="A8" t="b">
        <v>1</v>
      </c>
      <c r="B8" t="s">
        <v>1412</v>
      </c>
      <c r="C8" t="s">
        <v>1463</v>
      </c>
      <c r="D8" t="s">
        <v>1522</v>
      </c>
      <c r="E8" t="s">
        <v>1632</v>
      </c>
      <c r="G8" t="s">
        <v>1677</v>
      </c>
    </row>
    <row r="9" spans="1:7">
      <c r="A9" t="b">
        <v>1</v>
      </c>
      <c r="B9" t="s">
        <v>1413</v>
      </c>
      <c r="C9" t="s">
        <v>1464</v>
      </c>
      <c r="D9" t="s">
        <v>1523</v>
      </c>
      <c r="E9" t="s">
        <v>1632</v>
      </c>
      <c r="G9" t="s">
        <v>1677</v>
      </c>
    </row>
    <row r="10" spans="1:7">
      <c r="A10" t="b">
        <v>1</v>
      </c>
      <c r="B10" t="s">
        <v>1414</v>
      </c>
      <c r="C10" t="s">
        <v>1465</v>
      </c>
      <c r="D10" t="s">
        <v>1524</v>
      </c>
      <c r="E10" t="s">
        <v>1633</v>
      </c>
      <c r="G10" t="s">
        <v>1677</v>
      </c>
    </row>
    <row r="11" spans="1:7">
      <c r="A11" t="b">
        <v>1</v>
      </c>
      <c r="B11" t="s">
        <v>1415</v>
      </c>
      <c r="C11" t="s">
        <v>1466</v>
      </c>
      <c r="D11" t="s">
        <v>1525</v>
      </c>
      <c r="E11" t="s">
        <v>1634</v>
      </c>
      <c r="G11" t="s">
        <v>1677</v>
      </c>
    </row>
    <row r="12" spans="1:7">
      <c r="A12" t="b">
        <v>1</v>
      </c>
      <c r="B12" t="s">
        <v>1416</v>
      </c>
      <c r="C12" t="s">
        <v>1467</v>
      </c>
      <c r="D12" s="2" t="s">
        <v>1527</v>
      </c>
      <c r="E12" t="s">
        <v>1614</v>
      </c>
      <c r="G12" t="s">
        <v>1679</v>
      </c>
    </row>
    <row r="13" spans="1:7">
      <c r="A13" t="b">
        <v>1</v>
      </c>
      <c r="B13" t="s">
        <v>1417</v>
      </c>
      <c r="C13" t="s">
        <v>1468</v>
      </c>
      <c r="D13" t="s">
        <v>1528</v>
      </c>
      <c r="E13" t="s">
        <v>315</v>
      </c>
      <c r="G13" t="s">
        <v>1677</v>
      </c>
    </row>
    <row r="14" spans="1:7">
      <c r="A14" t="b">
        <v>1</v>
      </c>
      <c r="B14" t="s">
        <v>1418</v>
      </c>
      <c r="C14" t="s">
        <v>1469</v>
      </c>
      <c r="D14" t="s">
        <v>81</v>
      </c>
      <c r="E14" t="s">
        <v>81</v>
      </c>
      <c r="G14" t="s">
        <v>1677</v>
      </c>
    </row>
    <row r="15" spans="1:7">
      <c r="A15" t="b">
        <v>1</v>
      </c>
      <c r="B15" t="s">
        <v>1419</v>
      </c>
      <c r="C15" t="s">
        <v>1472</v>
      </c>
      <c r="D15" t="s">
        <v>1529</v>
      </c>
      <c r="E15" t="s">
        <v>1647</v>
      </c>
      <c r="G15" t="s">
        <v>1681</v>
      </c>
    </row>
    <row r="16" spans="1:7">
      <c r="A16" t="b">
        <v>1</v>
      </c>
      <c r="B16" t="s">
        <v>1421</v>
      </c>
      <c r="C16" t="s">
        <v>1474</v>
      </c>
      <c r="D16" t="s">
        <v>113</v>
      </c>
      <c r="E16" t="s">
        <v>113</v>
      </c>
      <c r="G16" t="s">
        <v>1680</v>
      </c>
    </row>
    <row r="17" spans="1:7">
      <c r="A17" t="b">
        <v>1</v>
      </c>
      <c r="B17" t="s">
        <v>1422</v>
      </c>
      <c r="C17" t="s">
        <v>1475</v>
      </c>
      <c r="D17" t="s">
        <v>114</v>
      </c>
      <c r="E17" t="s">
        <v>114</v>
      </c>
      <c r="G17" t="s">
        <v>1677</v>
      </c>
    </row>
    <row r="18" spans="1:7">
      <c r="B18" t="s">
        <v>1423</v>
      </c>
      <c r="C18" t="s">
        <v>1477</v>
      </c>
      <c r="D18" t="s">
        <v>1530</v>
      </c>
      <c r="E18" t="s">
        <v>1624</v>
      </c>
      <c r="F18" t="s">
        <v>1648</v>
      </c>
      <c r="G18" t="s">
        <v>1083</v>
      </c>
    </row>
    <row r="19" spans="1:7">
      <c r="B19" t="s">
        <v>1424</v>
      </c>
      <c r="C19" t="s">
        <v>1478</v>
      </c>
      <c r="D19" t="s">
        <v>1530</v>
      </c>
      <c r="E19" t="s">
        <v>1623</v>
      </c>
      <c r="F19" t="s">
        <v>1648</v>
      </c>
      <c r="G19" t="s">
        <v>1083</v>
      </c>
    </row>
    <row r="20" spans="1:7">
      <c r="A20" t="b">
        <v>1</v>
      </c>
      <c r="B20" t="s">
        <v>1425</v>
      </c>
      <c r="C20" t="s">
        <v>1479</v>
      </c>
      <c r="D20" t="s">
        <v>1531</v>
      </c>
      <c r="E20" t="s">
        <v>1615</v>
      </c>
      <c r="G20" t="s">
        <v>1679</v>
      </c>
    </row>
    <row r="21" spans="1:7">
      <c r="A21" t="b">
        <v>1</v>
      </c>
      <c r="B21" t="s">
        <v>1426</v>
      </c>
      <c r="C21" t="s">
        <v>1480</v>
      </c>
      <c r="D21" t="s">
        <v>1532</v>
      </c>
      <c r="E21" t="s">
        <v>1639</v>
      </c>
      <c r="G21" t="s">
        <v>1681</v>
      </c>
    </row>
    <row r="22" spans="1:7">
      <c r="A22" t="b">
        <v>1</v>
      </c>
      <c r="B22" t="s">
        <v>1427</v>
      </c>
      <c r="C22" t="s">
        <v>1481</v>
      </c>
      <c r="D22" t="s">
        <v>1533</v>
      </c>
      <c r="E22" s="26" t="s">
        <v>1628</v>
      </c>
      <c r="G22" t="s">
        <v>1677</v>
      </c>
    </row>
    <row r="23" spans="1:7">
      <c r="A23" t="b">
        <v>1</v>
      </c>
      <c r="B23" t="s">
        <v>1428</v>
      </c>
      <c r="C23" t="s">
        <v>1482</v>
      </c>
      <c r="D23" t="s">
        <v>1534</v>
      </c>
      <c r="E23" t="s">
        <v>1007</v>
      </c>
      <c r="G23" t="s">
        <v>1679</v>
      </c>
    </row>
    <row r="24" spans="1:7">
      <c r="A24" t="b">
        <v>1</v>
      </c>
      <c r="B24" t="s">
        <v>1429</v>
      </c>
      <c r="C24" t="s">
        <v>1483</v>
      </c>
      <c r="D24" t="s">
        <v>1535</v>
      </c>
      <c r="E24" t="s">
        <v>1024</v>
      </c>
      <c r="G24" t="s">
        <v>1677</v>
      </c>
    </row>
    <row r="25" spans="1:7">
      <c r="A25" t="b">
        <v>1</v>
      </c>
      <c r="B25" t="s">
        <v>1430</v>
      </c>
      <c r="C25" t="s">
        <v>1484</v>
      </c>
      <c r="D25" t="s">
        <v>1536</v>
      </c>
      <c r="E25" t="s">
        <v>563</v>
      </c>
      <c r="G25" t="s">
        <v>1678</v>
      </c>
    </row>
    <row r="26" spans="1:7">
      <c r="B26" t="s">
        <v>1431</v>
      </c>
      <c r="C26" t="s">
        <v>1475</v>
      </c>
      <c r="D26" t="s">
        <v>1537</v>
      </c>
      <c r="F26" t="b">
        <v>1</v>
      </c>
    </row>
    <row r="27" spans="1:7">
      <c r="A27" t="b">
        <v>1</v>
      </c>
      <c r="B27" t="s">
        <v>1432</v>
      </c>
      <c r="C27" t="s">
        <v>1485</v>
      </c>
      <c r="D27" t="s">
        <v>1538</v>
      </c>
      <c r="E27" t="s">
        <v>1622</v>
      </c>
      <c r="G27" t="s">
        <v>1681</v>
      </c>
    </row>
    <row r="28" spans="1:7">
      <c r="B28" t="s">
        <v>1433</v>
      </c>
      <c r="C28" t="s">
        <v>1467</v>
      </c>
      <c r="D28" t="s">
        <v>1539</v>
      </c>
      <c r="F28" t="b">
        <v>1</v>
      </c>
    </row>
    <row r="29" spans="1:7">
      <c r="A29" t="b">
        <v>1</v>
      </c>
      <c r="B29" t="s">
        <v>1434</v>
      </c>
      <c r="C29" t="s">
        <v>1486</v>
      </c>
      <c r="D29" t="s">
        <v>113</v>
      </c>
      <c r="E29" t="s">
        <v>113</v>
      </c>
      <c r="G29" t="s">
        <v>1680</v>
      </c>
    </row>
    <row r="30" spans="1:7">
      <c r="A30" t="b">
        <v>1</v>
      </c>
      <c r="B30" t="s">
        <v>1435</v>
      </c>
      <c r="C30" t="s">
        <v>1487</v>
      </c>
      <c r="D30" t="s">
        <v>1540</v>
      </c>
      <c r="E30" t="s">
        <v>1616</v>
      </c>
      <c r="G30" t="s">
        <v>1680</v>
      </c>
    </row>
    <row r="31" spans="1:7">
      <c r="A31" t="b">
        <v>1</v>
      </c>
      <c r="B31" t="s">
        <v>1436</v>
      </c>
      <c r="C31" t="s">
        <v>1488</v>
      </c>
      <c r="D31" t="s">
        <v>1541</v>
      </c>
      <c r="E31" s="26" t="s">
        <v>1629</v>
      </c>
      <c r="G31" t="s">
        <v>1677</v>
      </c>
    </row>
    <row r="32" spans="1:7">
      <c r="A32" t="b">
        <v>1</v>
      </c>
      <c r="B32" t="s">
        <v>1437</v>
      </c>
      <c r="C32" t="s">
        <v>1489</v>
      </c>
      <c r="D32" t="s">
        <v>1542</v>
      </c>
      <c r="E32" s="26" t="s">
        <v>1682</v>
      </c>
      <c r="G32" t="s">
        <v>1677</v>
      </c>
    </row>
    <row r="33" spans="1:7">
      <c r="A33" t="b">
        <v>1</v>
      </c>
      <c r="B33" t="s">
        <v>1438</v>
      </c>
      <c r="C33" t="s">
        <v>1490</v>
      </c>
      <c r="D33" t="s">
        <v>46</v>
      </c>
      <c r="E33" t="s">
        <v>46</v>
      </c>
      <c r="G33" t="s">
        <v>1677</v>
      </c>
    </row>
    <row r="34" spans="1:7">
      <c r="A34" t="b">
        <v>1</v>
      </c>
      <c r="B34" t="s">
        <v>1439</v>
      </c>
      <c r="C34" t="s">
        <v>1491</v>
      </c>
      <c r="D34" t="s">
        <v>1543</v>
      </c>
      <c r="E34" t="s">
        <v>1617</v>
      </c>
      <c r="G34" t="s">
        <v>1678</v>
      </c>
    </row>
    <row r="35" spans="1:7">
      <c r="B35" t="s">
        <v>1440</v>
      </c>
      <c r="C35" t="s">
        <v>1482</v>
      </c>
      <c r="D35" t="s">
        <v>120</v>
      </c>
      <c r="F35" t="b">
        <v>1</v>
      </c>
    </row>
    <row r="36" spans="1:7">
      <c r="A36" t="b">
        <v>1</v>
      </c>
      <c r="B36" t="s">
        <v>1441</v>
      </c>
      <c r="C36" t="s">
        <v>1492</v>
      </c>
      <c r="D36" t="s">
        <v>1545</v>
      </c>
      <c r="E36" t="s">
        <v>190</v>
      </c>
      <c r="G36" t="s">
        <v>1678</v>
      </c>
    </row>
    <row r="37" spans="1:7">
      <c r="A37" t="b">
        <v>1</v>
      </c>
      <c r="B37" t="s">
        <v>1442</v>
      </c>
      <c r="C37" t="s">
        <v>1493</v>
      </c>
      <c r="D37" t="s">
        <v>1544</v>
      </c>
      <c r="E37" t="s">
        <v>1620</v>
      </c>
      <c r="G37" t="s">
        <v>1678</v>
      </c>
    </row>
    <row r="38" spans="1:7">
      <c r="A38" t="b">
        <v>1</v>
      </c>
      <c r="B38" t="s">
        <v>1443</v>
      </c>
      <c r="C38" t="s">
        <v>1494</v>
      </c>
      <c r="D38" t="s">
        <v>1546</v>
      </c>
      <c r="E38" t="s">
        <v>1636</v>
      </c>
      <c r="G38" t="s">
        <v>1678</v>
      </c>
    </row>
    <row r="39" spans="1:7">
      <c r="A39" t="b">
        <v>1</v>
      </c>
      <c r="B39" t="s">
        <v>1444</v>
      </c>
      <c r="C39" t="s">
        <v>1495</v>
      </c>
      <c r="D39" t="s">
        <v>1547</v>
      </c>
      <c r="E39" t="s">
        <v>1621</v>
      </c>
      <c r="G39" t="s">
        <v>1677</v>
      </c>
    </row>
    <row r="40" spans="1:7">
      <c r="A40" t="b">
        <v>1</v>
      </c>
      <c r="B40" t="s">
        <v>1445</v>
      </c>
      <c r="C40" t="s">
        <v>1496</v>
      </c>
      <c r="D40" t="s">
        <v>1548</v>
      </c>
      <c r="E40" t="s">
        <v>1631</v>
      </c>
      <c r="G40" t="s">
        <v>1677</v>
      </c>
    </row>
    <row r="41" spans="1:7">
      <c r="A41" t="b">
        <v>1</v>
      </c>
      <c r="B41" t="s">
        <v>1446</v>
      </c>
      <c r="C41" t="s">
        <v>1497</v>
      </c>
      <c r="D41" t="s">
        <v>1549</v>
      </c>
      <c r="E41" t="s">
        <v>1626</v>
      </c>
      <c r="G41" t="s">
        <v>1681</v>
      </c>
    </row>
    <row r="42" spans="1:7">
      <c r="A42" t="b">
        <v>1</v>
      </c>
      <c r="B42" t="s">
        <v>1447</v>
      </c>
      <c r="C42" t="s">
        <v>1498</v>
      </c>
      <c r="D42" t="s">
        <v>1550</v>
      </c>
      <c r="E42" t="s">
        <v>84</v>
      </c>
      <c r="G42" t="s">
        <v>1677</v>
      </c>
    </row>
    <row r="43" spans="1:7">
      <c r="B43" t="s">
        <v>1448</v>
      </c>
      <c r="C43" t="s">
        <v>1472</v>
      </c>
      <c r="D43" t="s">
        <v>1551</v>
      </c>
      <c r="F43" t="b">
        <v>1</v>
      </c>
    </row>
    <row r="44" spans="1:7">
      <c r="A44" t="b">
        <v>1</v>
      </c>
      <c r="B44" t="s">
        <v>1449</v>
      </c>
      <c r="C44" t="s">
        <v>1499</v>
      </c>
      <c r="D44" t="s">
        <v>1552</v>
      </c>
      <c r="E44" t="s">
        <v>1637</v>
      </c>
      <c r="G44" t="s">
        <v>1677</v>
      </c>
    </row>
    <row r="45" spans="1:7">
      <c r="A45" t="b">
        <v>1</v>
      </c>
      <c r="B45" t="s">
        <v>1450</v>
      </c>
      <c r="C45" t="s">
        <v>1500</v>
      </c>
      <c r="D45" t="s">
        <v>1553</v>
      </c>
      <c r="E45" t="s">
        <v>1213</v>
      </c>
      <c r="G45" t="s">
        <v>1677</v>
      </c>
    </row>
    <row r="46" spans="1:7">
      <c r="A46" t="b">
        <v>1</v>
      </c>
      <c r="B46" t="s">
        <v>1451</v>
      </c>
      <c r="C46" t="s">
        <v>1501</v>
      </c>
      <c r="D46" t="s">
        <v>1554</v>
      </c>
      <c r="E46" t="s">
        <v>1625</v>
      </c>
      <c r="G46" t="s">
        <v>1677</v>
      </c>
    </row>
    <row r="47" spans="1:7">
      <c r="A47" t="b">
        <v>1</v>
      </c>
      <c r="B47" t="s">
        <v>1453</v>
      </c>
      <c r="C47" t="s">
        <v>1503</v>
      </c>
      <c r="D47" t="s">
        <v>1556</v>
      </c>
      <c r="E47" t="s">
        <v>1333</v>
      </c>
      <c r="G47" t="s">
        <v>1677</v>
      </c>
    </row>
    <row r="48" spans="1:7">
      <c r="A48" t="b">
        <v>1</v>
      </c>
      <c r="B48" t="s">
        <v>1454</v>
      </c>
      <c r="C48" t="s">
        <v>1504</v>
      </c>
      <c r="D48" t="s">
        <v>1627</v>
      </c>
      <c r="E48" t="s">
        <v>1685</v>
      </c>
      <c r="G48" t="s">
        <v>1681</v>
      </c>
    </row>
    <row r="49" spans="1:7">
      <c r="B49" t="s">
        <v>1455</v>
      </c>
      <c r="C49" s="25" t="s">
        <v>1505</v>
      </c>
      <c r="D49" s="25" t="s">
        <v>1557</v>
      </c>
    </row>
    <row r="50" spans="1:7">
      <c r="B50" t="s">
        <v>1456</v>
      </c>
      <c r="C50" s="25" t="s">
        <v>1506</v>
      </c>
      <c r="D50" s="25" t="s">
        <v>1558</v>
      </c>
      <c r="F50" t="b">
        <v>1</v>
      </c>
    </row>
    <row r="51" spans="1:7">
      <c r="B51" t="s">
        <v>1457</v>
      </c>
    </row>
    <row r="52" spans="1:7">
      <c r="B52" t="s">
        <v>1458</v>
      </c>
    </row>
    <row r="53" spans="1:7">
      <c r="B53" t="s">
        <v>1459</v>
      </c>
    </row>
    <row r="54" spans="1:7">
      <c r="A54" t="b">
        <v>1</v>
      </c>
      <c r="B54" t="s">
        <v>1460</v>
      </c>
      <c r="C54" t="s">
        <v>1507</v>
      </c>
      <c r="D54" t="s">
        <v>1559</v>
      </c>
      <c r="E54" t="s">
        <v>1020</v>
      </c>
      <c r="G54" t="s">
        <v>1679</v>
      </c>
    </row>
    <row r="55" spans="1:7">
      <c r="B55" t="s">
        <v>1508</v>
      </c>
    </row>
    <row r="56" spans="1:7">
      <c r="B56" t="s">
        <v>1509</v>
      </c>
    </row>
    <row r="57" spans="1:7">
      <c r="A57" t="b">
        <v>1</v>
      </c>
      <c r="B57" t="s">
        <v>1510</v>
      </c>
      <c r="C57" t="s">
        <v>1516</v>
      </c>
      <c r="D57" t="s">
        <v>1560</v>
      </c>
      <c r="E57" t="s">
        <v>1618</v>
      </c>
      <c r="G57" t="s">
        <v>1679</v>
      </c>
    </row>
    <row r="58" spans="1:7">
      <c r="B58" t="s">
        <v>1511</v>
      </c>
      <c r="C58" s="25" t="s">
        <v>1638</v>
      </c>
      <c r="D58" s="25" t="s">
        <v>1522</v>
      </c>
    </row>
    <row r="59" spans="1:7">
      <c r="B59" t="s">
        <v>1512</v>
      </c>
    </row>
    <row r="60" spans="1:7">
      <c r="B60" t="s">
        <v>1513</v>
      </c>
    </row>
    <row r="61" spans="1:7">
      <c r="B61" t="s">
        <v>1514</v>
      </c>
    </row>
    <row r="62" spans="1:7">
      <c r="A62" t="b">
        <v>1</v>
      </c>
      <c r="B62" t="s">
        <v>1515</v>
      </c>
      <c r="C62" t="s">
        <v>1517</v>
      </c>
      <c r="D62" t="s">
        <v>1561</v>
      </c>
      <c r="E62" t="s">
        <v>43</v>
      </c>
      <c r="G62" t="s">
        <v>1677</v>
      </c>
    </row>
    <row r="63" spans="1:7">
      <c r="B63" t="s">
        <v>1640</v>
      </c>
      <c r="C63" t="s">
        <v>1641</v>
      </c>
      <c r="D63" t="s">
        <v>1642</v>
      </c>
      <c r="G63" t="s">
        <v>1678</v>
      </c>
    </row>
    <row r="64" spans="1:7">
      <c r="A64" t="b">
        <v>1</v>
      </c>
      <c r="B64" t="s">
        <v>1643</v>
      </c>
      <c r="C64" t="s">
        <v>1644</v>
      </c>
      <c r="D64" t="s">
        <v>1645</v>
      </c>
      <c r="E64" t="s">
        <v>1646</v>
      </c>
      <c r="G64" t="s">
        <v>1677</v>
      </c>
    </row>
    <row r="66" spans="2:7">
      <c r="B66" t="s">
        <v>1519</v>
      </c>
      <c r="C66" t="s">
        <v>1518</v>
      </c>
      <c r="E66" t="s">
        <v>42</v>
      </c>
      <c r="G66" t="s">
        <v>1680</v>
      </c>
    </row>
    <row r="67" spans="2:7">
      <c r="B67" s="24" t="s">
        <v>1562</v>
      </c>
      <c r="C67" t="s">
        <v>1563</v>
      </c>
      <c r="D67" t="s">
        <v>1051</v>
      </c>
      <c r="E67" t="s">
        <v>1051</v>
      </c>
      <c r="G67" t="s">
        <v>1679</v>
      </c>
    </row>
    <row r="68" spans="2:7">
      <c r="B68" t="s">
        <v>1564</v>
      </c>
      <c r="C68" t="s">
        <v>1565</v>
      </c>
      <c r="E68" t="s">
        <v>1630</v>
      </c>
      <c r="G68" t="s">
        <v>1680</v>
      </c>
    </row>
  </sheetData>
  <mergeCells count="1">
    <mergeCell ref="B1:F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94022-E0D3-4848-B3E3-1B87FDCE7E6E}">
  <dimension ref="A1:E100"/>
  <sheetViews>
    <sheetView workbookViewId="0">
      <pane ySplit="1" topLeftCell="A59" activePane="bottomLeft" state="frozen"/>
      <selection pane="bottomLeft" activeCell="A71" sqref="A71"/>
    </sheetView>
  </sheetViews>
  <sheetFormatPr defaultRowHeight="14.5"/>
  <cols>
    <col min="1" max="1" width="32" bestFit="1" customWidth="1"/>
    <col min="2" max="2" width="5.54296875" bestFit="1" customWidth="1"/>
    <col min="3" max="3" width="8.36328125" bestFit="1" customWidth="1"/>
  </cols>
  <sheetData>
    <row r="1" spans="1:3">
      <c r="A1" s="23" t="s">
        <v>1566</v>
      </c>
      <c r="B1" s="23" t="s">
        <v>1610</v>
      </c>
      <c r="C1" s="23" t="s">
        <v>1612</v>
      </c>
    </row>
    <row r="2" spans="1:3">
      <c r="A2" t="s">
        <v>19</v>
      </c>
      <c r="B2" t="s">
        <v>1611</v>
      </c>
      <c r="C2" t="s">
        <v>17</v>
      </c>
    </row>
    <row r="3" spans="1:3">
      <c r="A3" t="s">
        <v>38</v>
      </c>
      <c r="B3" t="s">
        <v>1611</v>
      </c>
      <c r="C3" t="s">
        <v>17</v>
      </c>
    </row>
    <row r="4" spans="1:3">
      <c r="A4" t="s">
        <v>43</v>
      </c>
      <c r="B4" t="s">
        <v>1611</v>
      </c>
      <c r="C4" t="s">
        <v>17</v>
      </c>
    </row>
    <row r="5" spans="1:3">
      <c r="A5" t="s">
        <v>49</v>
      </c>
      <c r="B5" t="s">
        <v>1611</v>
      </c>
      <c r="C5" t="s">
        <v>17</v>
      </c>
    </row>
    <row r="6" spans="1:3">
      <c r="A6" t="s">
        <v>52</v>
      </c>
      <c r="B6" t="s">
        <v>1611</v>
      </c>
      <c r="C6" t="s">
        <v>17</v>
      </c>
    </row>
    <row r="7" spans="1:3">
      <c r="A7" t="s">
        <v>77</v>
      </c>
      <c r="B7" t="s">
        <v>1611</v>
      </c>
      <c r="C7" t="s">
        <v>17</v>
      </c>
    </row>
    <row r="8" spans="1:3">
      <c r="A8" t="s">
        <v>84</v>
      </c>
      <c r="B8" t="s">
        <v>1611</v>
      </c>
      <c r="C8" t="s">
        <v>17</v>
      </c>
    </row>
    <row r="9" spans="1:3">
      <c r="A9" t="s">
        <v>85</v>
      </c>
      <c r="B9" t="s">
        <v>1611</v>
      </c>
      <c r="C9" t="s">
        <v>17</v>
      </c>
    </row>
    <row r="10" spans="1:3">
      <c r="A10" t="s">
        <v>87</v>
      </c>
      <c r="B10" t="s">
        <v>1611</v>
      </c>
      <c r="C10" t="s">
        <v>17</v>
      </c>
    </row>
    <row r="11" spans="1:3">
      <c r="A11" t="s">
        <v>92</v>
      </c>
      <c r="B11" t="s">
        <v>1611</v>
      </c>
      <c r="C11" t="s">
        <v>17</v>
      </c>
    </row>
    <row r="12" spans="1:3">
      <c r="A12" t="s">
        <v>93</v>
      </c>
      <c r="B12" t="s">
        <v>1611</v>
      </c>
      <c r="C12" t="s">
        <v>17</v>
      </c>
    </row>
    <row r="13" spans="1:3">
      <c r="A13" t="s">
        <v>1567</v>
      </c>
      <c r="B13" t="s">
        <v>1611</v>
      </c>
      <c r="C13" t="s">
        <v>17</v>
      </c>
    </row>
    <row r="14" spans="1:3">
      <c r="A14" t="s">
        <v>125</v>
      </c>
      <c r="B14" t="s">
        <v>1611</v>
      </c>
      <c r="C14" t="s">
        <v>17</v>
      </c>
    </row>
    <row r="15" spans="1:3">
      <c r="A15" t="s">
        <v>1568</v>
      </c>
      <c r="B15" t="s">
        <v>1611</v>
      </c>
      <c r="C15" t="s">
        <v>17</v>
      </c>
    </row>
    <row r="16" spans="1:3">
      <c r="A16" t="s">
        <v>1569</v>
      </c>
      <c r="B16" t="s">
        <v>1611</v>
      </c>
      <c r="C16" t="s">
        <v>17</v>
      </c>
    </row>
    <row r="17" spans="1:3">
      <c r="A17" t="s">
        <v>145</v>
      </c>
      <c r="B17" t="s">
        <v>1611</v>
      </c>
      <c r="C17" t="s">
        <v>17</v>
      </c>
    </row>
    <row r="18" spans="1:3">
      <c r="A18" t="s">
        <v>1570</v>
      </c>
      <c r="B18" t="s">
        <v>1611</v>
      </c>
      <c r="C18" t="s">
        <v>17</v>
      </c>
    </row>
    <row r="19" spans="1:3">
      <c r="A19" t="s">
        <v>1571</v>
      </c>
      <c r="B19" t="s">
        <v>1611</v>
      </c>
      <c r="C19" t="s">
        <v>17</v>
      </c>
    </row>
    <row r="20" spans="1:3">
      <c r="A20" t="s">
        <v>149</v>
      </c>
      <c r="B20" t="s">
        <v>1611</v>
      </c>
      <c r="C20" t="s">
        <v>17</v>
      </c>
    </row>
    <row r="21" spans="1:3">
      <c r="A21" t="s">
        <v>1572</v>
      </c>
      <c r="B21" t="s">
        <v>1611</v>
      </c>
      <c r="C21" t="s">
        <v>17</v>
      </c>
    </row>
    <row r="22" spans="1:3">
      <c r="A22" t="s">
        <v>153</v>
      </c>
      <c r="B22" t="s">
        <v>1611</v>
      </c>
      <c r="C22" t="s">
        <v>17</v>
      </c>
    </row>
    <row r="23" spans="1:3">
      <c r="A23" t="s">
        <v>170</v>
      </c>
      <c r="B23" t="s">
        <v>1611</v>
      </c>
      <c r="C23" t="s">
        <v>17</v>
      </c>
    </row>
    <row r="24" spans="1:3">
      <c r="A24" t="s">
        <v>1573</v>
      </c>
      <c r="B24" t="s">
        <v>1611</v>
      </c>
      <c r="C24" t="s">
        <v>17</v>
      </c>
    </row>
    <row r="25" spans="1:3">
      <c r="A25" t="s">
        <v>597</v>
      </c>
      <c r="B25" t="s">
        <v>1611</v>
      </c>
      <c r="C25" t="s">
        <v>17</v>
      </c>
    </row>
    <row r="26" spans="1:3">
      <c r="A26" t="s">
        <v>600</v>
      </c>
      <c r="B26" t="s">
        <v>1611</v>
      </c>
      <c r="C26" t="s">
        <v>17</v>
      </c>
    </row>
    <row r="27" spans="1:3">
      <c r="A27" t="s">
        <v>1574</v>
      </c>
      <c r="B27" t="s">
        <v>1611</v>
      </c>
      <c r="C27" t="s">
        <v>17</v>
      </c>
    </row>
    <row r="28" spans="1:3">
      <c r="A28" t="s">
        <v>1575</v>
      </c>
      <c r="B28" t="s">
        <v>1611</v>
      </c>
      <c r="C28" t="s">
        <v>17</v>
      </c>
    </row>
    <row r="29" spans="1:3">
      <c r="A29" t="s">
        <v>604</v>
      </c>
      <c r="B29" t="s">
        <v>1611</v>
      </c>
      <c r="C29" t="s">
        <v>17</v>
      </c>
    </row>
    <row r="30" spans="1:3">
      <c r="A30" t="s">
        <v>606</v>
      </c>
      <c r="B30" t="s">
        <v>1611</v>
      </c>
      <c r="C30" t="s">
        <v>17</v>
      </c>
    </row>
    <row r="31" spans="1:3">
      <c r="A31" t="s">
        <v>259</v>
      </c>
      <c r="B31" t="s">
        <v>1611</v>
      </c>
      <c r="C31" t="s">
        <v>17</v>
      </c>
    </row>
    <row r="32" spans="1:3">
      <c r="A32" t="s">
        <v>608</v>
      </c>
      <c r="B32" t="s">
        <v>1611</v>
      </c>
      <c r="C32" t="s">
        <v>17</v>
      </c>
    </row>
    <row r="33" spans="1:3">
      <c r="A33" t="s">
        <v>630</v>
      </c>
      <c r="B33" t="s">
        <v>1611</v>
      </c>
      <c r="C33" t="s">
        <v>17</v>
      </c>
    </row>
    <row r="34" spans="1:3">
      <c r="A34" t="s">
        <v>1576</v>
      </c>
      <c r="B34" t="s">
        <v>1611</v>
      </c>
      <c r="C34" t="s">
        <v>17</v>
      </c>
    </row>
    <row r="35" spans="1:3">
      <c r="A35" t="s">
        <v>636</v>
      </c>
      <c r="B35" t="s">
        <v>1611</v>
      </c>
      <c r="C35" t="s">
        <v>17</v>
      </c>
    </row>
    <row r="36" spans="1:3">
      <c r="A36" t="s">
        <v>660</v>
      </c>
      <c r="B36" t="s">
        <v>1611</v>
      </c>
      <c r="C36" t="s">
        <v>17</v>
      </c>
    </row>
    <row r="37" spans="1:3">
      <c r="A37" t="s">
        <v>1577</v>
      </c>
      <c r="B37" t="s">
        <v>1611</v>
      </c>
      <c r="C37" t="s">
        <v>17</v>
      </c>
    </row>
    <row r="38" spans="1:3">
      <c r="A38" t="s">
        <v>1578</v>
      </c>
      <c r="B38" t="s">
        <v>1611</v>
      </c>
      <c r="C38" t="s">
        <v>17</v>
      </c>
    </row>
    <row r="39" spans="1:3">
      <c r="A39" t="s">
        <v>1579</v>
      </c>
      <c r="B39" t="s">
        <v>1611</v>
      </c>
      <c r="C39" t="s">
        <v>17</v>
      </c>
    </row>
    <row r="40" spans="1:3">
      <c r="A40" t="s">
        <v>940</v>
      </c>
      <c r="B40" t="s">
        <v>1611</v>
      </c>
      <c r="C40" t="s">
        <v>939</v>
      </c>
    </row>
    <row r="41" spans="1:3">
      <c r="A41" t="s">
        <v>943</v>
      </c>
      <c r="B41" t="s">
        <v>1611</v>
      </c>
      <c r="C41" t="s">
        <v>939</v>
      </c>
    </row>
    <row r="42" spans="1:3">
      <c r="A42" t="s">
        <v>946</v>
      </c>
      <c r="B42" t="s">
        <v>1611</v>
      </c>
      <c r="C42" t="s">
        <v>939</v>
      </c>
    </row>
    <row r="43" spans="1:3">
      <c r="A43" t="s">
        <v>1188</v>
      </c>
      <c r="B43" t="s">
        <v>1611</v>
      </c>
      <c r="C43" t="s">
        <v>939</v>
      </c>
    </row>
    <row r="44" spans="1:3">
      <c r="A44" t="s">
        <v>957</v>
      </c>
      <c r="B44" t="s">
        <v>1611</v>
      </c>
      <c r="C44" t="s">
        <v>939</v>
      </c>
    </row>
    <row r="45" spans="1:3">
      <c r="A45" t="s">
        <v>960</v>
      </c>
      <c r="B45" t="s">
        <v>1611</v>
      </c>
      <c r="C45" t="s">
        <v>939</v>
      </c>
    </row>
    <row r="46" spans="1:3">
      <c r="A46" t="s">
        <v>1267</v>
      </c>
      <c r="B46" t="s">
        <v>1611</v>
      </c>
      <c r="C46" t="s">
        <v>939</v>
      </c>
    </row>
    <row r="47" spans="1:3">
      <c r="A47" t="s">
        <v>968</v>
      </c>
      <c r="B47" t="s">
        <v>1611</v>
      </c>
      <c r="C47" t="s">
        <v>939</v>
      </c>
    </row>
    <row r="48" spans="1:3">
      <c r="A48" t="s">
        <v>1316</v>
      </c>
      <c r="B48" t="s">
        <v>1611</v>
      </c>
      <c r="C48" t="s">
        <v>939</v>
      </c>
    </row>
    <row r="49" spans="1:3">
      <c r="A49" t="s">
        <v>1580</v>
      </c>
      <c r="B49" t="s">
        <v>1611</v>
      </c>
      <c r="C49" t="s">
        <v>939</v>
      </c>
    </row>
    <row r="50" spans="1:3">
      <c r="A50" t="s">
        <v>1193</v>
      </c>
      <c r="B50" t="s">
        <v>1611</v>
      </c>
      <c r="C50" t="s">
        <v>939</v>
      </c>
    </row>
    <row r="51" spans="1:3">
      <c r="A51" t="s">
        <v>1196</v>
      </c>
      <c r="B51" t="s">
        <v>1611</v>
      </c>
      <c r="C51" t="s">
        <v>939</v>
      </c>
    </row>
    <row r="52" spans="1:3">
      <c r="A52" t="s">
        <v>1081</v>
      </c>
      <c r="B52" t="s">
        <v>1611</v>
      </c>
      <c r="C52" t="s">
        <v>939</v>
      </c>
    </row>
    <row r="53" spans="1:3">
      <c r="A53" t="s">
        <v>1109</v>
      </c>
      <c r="B53" t="s">
        <v>1611</v>
      </c>
      <c r="C53" t="s">
        <v>939</v>
      </c>
    </row>
    <row r="54" spans="1:3">
      <c r="A54" t="s">
        <v>1128</v>
      </c>
      <c r="B54" t="s">
        <v>1611</v>
      </c>
      <c r="C54" t="s">
        <v>939</v>
      </c>
    </row>
    <row r="55" spans="1:3">
      <c r="A55" t="s">
        <v>1132</v>
      </c>
      <c r="B55" t="s">
        <v>1611</v>
      </c>
      <c r="C55" t="s">
        <v>939</v>
      </c>
    </row>
    <row r="56" spans="1:3">
      <c r="A56" t="s">
        <v>1207</v>
      </c>
      <c r="B56" t="s">
        <v>1611</v>
      </c>
      <c r="C56" t="s">
        <v>939</v>
      </c>
    </row>
    <row r="57" spans="1:3">
      <c r="A57" t="s">
        <v>1581</v>
      </c>
      <c r="B57" t="s">
        <v>1611</v>
      </c>
      <c r="C57" t="s">
        <v>939</v>
      </c>
    </row>
    <row r="58" spans="1:3">
      <c r="A58" t="s">
        <v>1582</v>
      </c>
      <c r="B58" t="s">
        <v>1611</v>
      </c>
      <c r="C58" t="s">
        <v>939</v>
      </c>
    </row>
    <row r="59" spans="1:3">
      <c r="A59" t="s">
        <v>1197</v>
      </c>
      <c r="B59" t="s">
        <v>1611</v>
      </c>
      <c r="C59" t="s">
        <v>939</v>
      </c>
    </row>
    <row r="60" spans="1:3">
      <c r="A60" t="s">
        <v>9</v>
      </c>
      <c r="B60" t="s">
        <v>1611</v>
      </c>
      <c r="C60" t="s">
        <v>939</v>
      </c>
    </row>
    <row r="62" spans="1:3">
      <c r="A62" t="s">
        <v>1045</v>
      </c>
      <c r="B62" t="s">
        <v>1408</v>
      </c>
      <c r="C62" t="s">
        <v>939</v>
      </c>
    </row>
    <row r="63" spans="1:3">
      <c r="A63" t="s">
        <v>1043</v>
      </c>
      <c r="B63" t="s">
        <v>1408</v>
      </c>
      <c r="C63" t="s">
        <v>939</v>
      </c>
    </row>
    <row r="64" spans="1:3">
      <c r="A64" t="s">
        <v>1046</v>
      </c>
      <c r="B64" t="s">
        <v>1408</v>
      </c>
      <c r="C64" t="s">
        <v>939</v>
      </c>
    </row>
    <row r="65" spans="1:4">
      <c r="A65" t="s">
        <v>1271</v>
      </c>
      <c r="B65" t="s">
        <v>1408</v>
      </c>
      <c r="C65" t="s">
        <v>939</v>
      </c>
    </row>
    <row r="66" spans="1:4">
      <c r="A66" t="s">
        <v>1583</v>
      </c>
      <c r="B66" t="s">
        <v>1408</v>
      </c>
      <c r="C66" t="s">
        <v>939</v>
      </c>
    </row>
    <row r="67" spans="1:4">
      <c r="A67" t="s">
        <v>1199</v>
      </c>
      <c r="B67" t="s">
        <v>1408</v>
      </c>
      <c r="C67" t="s">
        <v>939</v>
      </c>
    </row>
    <row r="68" spans="1:4">
      <c r="A68" t="s">
        <v>1105</v>
      </c>
      <c r="B68" t="s">
        <v>1408</v>
      </c>
      <c r="C68" t="s">
        <v>939</v>
      </c>
    </row>
    <row r="69" spans="1:4">
      <c r="A69" t="s">
        <v>1108</v>
      </c>
      <c r="B69" t="s">
        <v>1408</v>
      </c>
      <c r="C69" t="s">
        <v>939</v>
      </c>
    </row>
    <row r="70" spans="1:4">
      <c r="A70" t="s">
        <v>1155</v>
      </c>
      <c r="B70" t="s">
        <v>1408</v>
      </c>
      <c r="C70" t="s">
        <v>939</v>
      </c>
    </row>
    <row r="71" spans="1:4">
      <c r="A71" t="s">
        <v>1686</v>
      </c>
      <c r="B71" t="s">
        <v>1408</v>
      </c>
      <c r="C71" t="s">
        <v>17</v>
      </c>
    </row>
    <row r="73" spans="1:4">
      <c r="A73" t="s">
        <v>1584</v>
      </c>
      <c r="B73" t="s">
        <v>1684</v>
      </c>
      <c r="D73" t="s">
        <v>1898</v>
      </c>
    </row>
    <row r="74" spans="1:4">
      <c r="A74" t="s">
        <v>1585</v>
      </c>
      <c r="B74" t="s">
        <v>1684</v>
      </c>
      <c r="D74" t="s">
        <v>1898</v>
      </c>
    </row>
    <row r="75" spans="1:4">
      <c r="A75" t="s">
        <v>1586</v>
      </c>
      <c r="B75" t="s">
        <v>1684</v>
      </c>
      <c r="D75" t="s">
        <v>1898</v>
      </c>
    </row>
    <row r="76" spans="1:4">
      <c r="A76" t="s">
        <v>1587</v>
      </c>
      <c r="B76" t="s">
        <v>1684</v>
      </c>
      <c r="D76" t="s">
        <v>1898</v>
      </c>
    </row>
    <row r="77" spans="1:4">
      <c r="A77" t="s">
        <v>1588</v>
      </c>
      <c r="B77" t="s">
        <v>1684</v>
      </c>
      <c r="D77" t="s">
        <v>1898</v>
      </c>
    </row>
    <row r="78" spans="1:4">
      <c r="A78" t="s">
        <v>1589</v>
      </c>
      <c r="B78" t="s">
        <v>1684</v>
      </c>
      <c r="D78" t="s">
        <v>1898</v>
      </c>
    </row>
    <row r="79" spans="1:4">
      <c r="A79" t="s">
        <v>1590</v>
      </c>
      <c r="B79" t="s">
        <v>1684</v>
      </c>
      <c r="D79" t="s">
        <v>1898</v>
      </c>
    </row>
    <row r="80" spans="1:4">
      <c r="A80" t="s">
        <v>1591</v>
      </c>
      <c r="B80" t="s">
        <v>1684</v>
      </c>
      <c r="D80" t="s">
        <v>1898</v>
      </c>
    </row>
    <row r="81" spans="1:5">
      <c r="A81" t="s">
        <v>1592</v>
      </c>
      <c r="B81" t="s">
        <v>1684</v>
      </c>
      <c r="D81" t="s">
        <v>1898</v>
      </c>
    </row>
    <row r="82" spans="1:5">
      <c r="A82" t="s">
        <v>1593</v>
      </c>
      <c r="B82" t="s">
        <v>1684</v>
      </c>
      <c r="D82" t="s">
        <v>1898</v>
      </c>
    </row>
    <row r="83" spans="1:5">
      <c r="A83" t="s">
        <v>1594</v>
      </c>
      <c r="B83" t="s">
        <v>1684</v>
      </c>
      <c r="D83" t="s">
        <v>1898</v>
      </c>
    </row>
    <row r="84" spans="1:5">
      <c r="A84" t="s">
        <v>1595</v>
      </c>
      <c r="B84" t="s">
        <v>1684</v>
      </c>
      <c r="D84" t="s">
        <v>1898</v>
      </c>
    </row>
    <row r="85" spans="1:5">
      <c r="A85" t="s">
        <v>1596</v>
      </c>
      <c r="B85" t="s">
        <v>1684</v>
      </c>
      <c r="D85" t="s">
        <v>1898</v>
      </c>
    </row>
    <row r="86" spans="1:5">
      <c r="A86" t="s">
        <v>1597</v>
      </c>
      <c r="B86" t="s">
        <v>1684</v>
      </c>
      <c r="D86" t="s">
        <v>1898</v>
      </c>
    </row>
    <row r="87" spans="1:5">
      <c r="A87" t="s">
        <v>1598</v>
      </c>
      <c r="B87" t="s">
        <v>1684</v>
      </c>
      <c r="D87" t="s">
        <v>1898</v>
      </c>
    </row>
    <row r="88" spans="1:5">
      <c r="A88" t="s">
        <v>1599</v>
      </c>
      <c r="B88" t="s">
        <v>1684</v>
      </c>
      <c r="D88" t="s">
        <v>1898</v>
      </c>
    </row>
    <row r="89" spans="1:5">
      <c r="A89" t="s">
        <v>1600</v>
      </c>
      <c r="B89" t="s">
        <v>1684</v>
      </c>
      <c r="D89" t="s">
        <v>1898</v>
      </c>
    </row>
    <row r="90" spans="1:5">
      <c r="A90" t="s">
        <v>1601</v>
      </c>
      <c r="B90" t="s">
        <v>1684</v>
      </c>
      <c r="D90" t="s">
        <v>1898</v>
      </c>
    </row>
    <row r="91" spans="1:5">
      <c r="A91" t="s">
        <v>1602</v>
      </c>
      <c r="B91" t="s">
        <v>1684</v>
      </c>
      <c r="D91" t="s">
        <v>1898</v>
      </c>
    </row>
    <row r="92" spans="1:5">
      <c r="A92" t="s">
        <v>1603</v>
      </c>
      <c r="B92" t="s">
        <v>1684</v>
      </c>
      <c r="D92" t="s">
        <v>1898</v>
      </c>
    </row>
    <row r="93" spans="1:5">
      <c r="A93" t="s">
        <v>1604</v>
      </c>
      <c r="B93" t="s">
        <v>1684</v>
      </c>
      <c r="D93" t="s">
        <v>1898</v>
      </c>
    </row>
    <row r="94" spans="1:5">
      <c r="A94" t="s">
        <v>631</v>
      </c>
      <c r="B94" t="s">
        <v>1684</v>
      </c>
      <c r="D94" t="s">
        <v>1898</v>
      </c>
    </row>
    <row r="95" spans="1:5">
      <c r="A95" t="s">
        <v>1605</v>
      </c>
      <c r="B95" t="s">
        <v>1684</v>
      </c>
      <c r="D95" t="s">
        <v>1898</v>
      </c>
    </row>
    <row r="96" spans="1:5">
      <c r="A96" t="s">
        <v>1606</v>
      </c>
      <c r="B96" t="s">
        <v>1684</v>
      </c>
      <c r="D96" t="s">
        <v>1898</v>
      </c>
      <c r="E96" t="s">
        <v>1916</v>
      </c>
    </row>
    <row r="97" spans="1:4">
      <c r="A97" t="s">
        <v>1607</v>
      </c>
      <c r="B97" t="s">
        <v>1684</v>
      </c>
      <c r="D97" t="s">
        <v>1898</v>
      </c>
    </row>
    <row r="98" spans="1:4">
      <c r="A98" t="s">
        <v>1608</v>
      </c>
      <c r="B98" t="s">
        <v>1684</v>
      </c>
      <c r="D98" t="s">
        <v>1898</v>
      </c>
    </row>
    <row r="99" spans="1:4">
      <c r="A99" t="s">
        <v>1609</v>
      </c>
      <c r="B99" t="s">
        <v>1684</v>
      </c>
      <c r="D99" t="s">
        <v>1898</v>
      </c>
    </row>
    <row r="100" spans="1:4">
      <c r="A100" t="s">
        <v>1683</v>
      </c>
      <c r="B100" t="s">
        <v>1684</v>
      </c>
      <c r="D100" t="s">
        <v>1898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F5842-5F39-42CA-813E-70DCD245FAB4}">
  <dimension ref="A1:M191"/>
  <sheetViews>
    <sheetView tabSelected="1" zoomScale="80" zoomScaleNormal="80" workbookViewId="0">
      <pane ySplit="1" topLeftCell="A28" activePane="bottomLeft" state="frozen"/>
      <selection pane="bottomLeft" activeCell="C40" sqref="C40"/>
    </sheetView>
  </sheetViews>
  <sheetFormatPr defaultRowHeight="14.5"/>
  <cols>
    <col min="1" max="1" width="16.81640625" bestFit="1" customWidth="1"/>
    <col min="2" max="2" width="5.7265625" bestFit="1" customWidth="1"/>
    <col min="3" max="3" width="33.36328125" bestFit="1" customWidth="1"/>
    <col min="4" max="4" width="21.81640625" bestFit="1" customWidth="1"/>
    <col min="5" max="5" width="9.08984375" bestFit="1" customWidth="1"/>
    <col min="6" max="6" width="9.1796875" bestFit="1" customWidth="1"/>
    <col min="7" max="7" width="12.26953125" bestFit="1" customWidth="1"/>
    <col min="8" max="8" width="17.08984375" bestFit="1" customWidth="1"/>
    <col min="9" max="9" width="15.1796875" bestFit="1" customWidth="1"/>
    <col min="10" max="10" width="11.08984375" customWidth="1"/>
    <col min="12" max="12" width="39.54296875" bestFit="1" customWidth="1"/>
  </cols>
  <sheetData>
    <row r="1" spans="1:12">
      <c r="A1" s="23" t="s">
        <v>1814</v>
      </c>
      <c r="B1" s="23" t="s">
        <v>55</v>
      </c>
      <c r="C1" s="23" t="s">
        <v>1566</v>
      </c>
      <c r="D1" s="23" t="s">
        <v>1817</v>
      </c>
      <c r="E1" s="23" t="s">
        <v>1930</v>
      </c>
      <c r="F1" s="23" t="s">
        <v>1931</v>
      </c>
      <c r="G1" s="23" t="s">
        <v>1676</v>
      </c>
      <c r="H1" s="23" t="s">
        <v>1815</v>
      </c>
      <c r="I1" s="23" t="s">
        <v>1818</v>
      </c>
      <c r="J1" s="23" t="s">
        <v>1928</v>
      </c>
      <c r="K1" s="23" t="s">
        <v>1927</v>
      </c>
      <c r="L1" s="23" t="s">
        <v>1934</v>
      </c>
    </row>
    <row r="2" spans="1:12" s="30" customFormat="1">
      <c r="A2" s="29" t="s">
        <v>1876</v>
      </c>
      <c r="B2" s="29">
        <v>1</v>
      </c>
      <c r="C2" s="29" t="s">
        <v>836</v>
      </c>
      <c r="D2" s="29" t="s">
        <v>1408</v>
      </c>
      <c r="E2" s="29">
        <v>2</v>
      </c>
      <c r="F2" s="29">
        <f>E2*2</f>
        <v>4</v>
      </c>
      <c r="G2" s="29" t="s">
        <v>1677</v>
      </c>
      <c r="H2" s="29" t="b">
        <v>0</v>
      </c>
      <c r="I2" s="29" t="s">
        <v>2121</v>
      </c>
      <c r="J2" s="29"/>
      <c r="K2" s="29"/>
      <c r="L2" s="29" t="s">
        <v>1999</v>
      </c>
    </row>
    <row r="3" spans="1:12">
      <c r="A3" s="29" t="s">
        <v>1859</v>
      </c>
      <c r="B3" s="29">
        <v>1</v>
      </c>
      <c r="C3" s="29" t="s">
        <v>1599</v>
      </c>
      <c r="D3" s="29" t="s">
        <v>1911</v>
      </c>
      <c r="E3" s="29">
        <v>3</v>
      </c>
      <c r="F3" s="29">
        <f>E3*2</f>
        <v>6</v>
      </c>
      <c r="G3" s="29" t="s">
        <v>1677</v>
      </c>
      <c r="H3" s="29" t="b">
        <v>0</v>
      </c>
      <c r="I3" s="29" t="s">
        <v>2122</v>
      </c>
      <c r="J3" s="29"/>
      <c r="K3" s="29"/>
      <c r="L3" s="29" t="s">
        <v>2071</v>
      </c>
    </row>
    <row r="4" spans="1:12">
      <c r="A4" s="29" t="s">
        <v>1874</v>
      </c>
      <c r="B4" s="29">
        <v>1</v>
      </c>
      <c r="C4" s="29" t="s">
        <v>1600</v>
      </c>
      <c r="D4" s="29" t="s">
        <v>1912</v>
      </c>
      <c r="E4" s="29">
        <v>2</v>
      </c>
      <c r="F4" s="29">
        <f>E4*2</f>
        <v>4</v>
      </c>
      <c r="G4" s="29" t="s">
        <v>2113</v>
      </c>
      <c r="H4" s="29" t="b">
        <v>0</v>
      </c>
      <c r="I4" s="29" t="s">
        <v>2121</v>
      </c>
      <c r="J4" s="29"/>
      <c r="K4" s="29"/>
      <c r="L4" s="29" t="s">
        <v>2103</v>
      </c>
    </row>
    <row r="5" spans="1:12">
      <c r="A5" s="29" t="s">
        <v>1871</v>
      </c>
      <c r="B5" s="29">
        <v>1</v>
      </c>
      <c r="C5" s="29" t="s">
        <v>1973</v>
      </c>
      <c r="D5" s="29" t="s">
        <v>1910</v>
      </c>
      <c r="E5" s="29">
        <v>10</v>
      </c>
      <c r="F5" s="29">
        <f>E5*2</f>
        <v>20</v>
      </c>
      <c r="G5" s="29" t="s">
        <v>1677</v>
      </c>
      <c r="H5" s="29" t="b">
        <v>0</v>
      </c>
      <c r="I5" s="29" t="s">
        <v>2121</v>
      </c>
      <c r="J5" s="29"/>
      <c r="K5" s="29"/>
      <c r="L5" s="29" t="s">
        <v>1972</v>
      </c>
    </row>
    <row r="6" spans="1:12">
      <c r="A6" s="29" t="s">
        <v>1857</v>
      </c>
      <c r="B6" s="29">
        <v>1</v>
      </c>
      <c r="C6" s="29" t="s">
        <v>1601</v>
      </c>
      <c r="D6" s="29" t="s">
        <v>2112</v>
      </c>
      <c r="E6" s="29">
        <v>4</v>
      </c>
      <c r="F6" s="29">
        <f>E6*2</f>
        <v>8</v>
      </c>
      <c r="G6" s="29" t="s">
        <v>2113</v>
      </c>
      <c r="H6" s="29" t="b">
        <v>1</v>
      </c>
      <c r="I6" s="29" t="s">
        <v>2122</v>
      </c>
      <c r="J6" s="29"/>
      <c r="K6" s="29"/>
      <c r="L6" s="29" t="s">
        <v>2066</v>
      </c>
    </row>
    <row r="7" spans="1:12">
      <c r="A7" s="29" t="s">
        <v>1887</v>
      </c>
      <c r="B7" s="29">
        <v>1</v>
      </c>
      <c r="C7" s="29" t="s">
        <v>1584</v>
      </c>
      <c r="D7" s="29" t="s">
        <v>1899</v>
      </c>
      <c r="E7" s="29">
        <v>4</v>
      </c>
      <c r="F7" s="29">
        <f>E7*2</f>
        <v>8</v>
      </c>
      <c r="G7" s="29" t="s">
        <v>1681</v>
      </c>
      <c r="H7" s="29" t="b">
        <v>0</v>
      </c>
      <c r="I7" s="29" t="s">
        <v>2123</v>
      </c>
      <c r="J7" s="29"/>
      <c r="K7" s="29"/>
      <c r="L7" s="29" t="s">
        <v>2058</v>
      </c>
    </row>
    <row r="8" spans="1:12">
      <c r="A8" s="29" t="s">
        <v>1690</v>
      </c>
      <c r="B8" s="29">
        <v>1</v>
      </c>
      <c r="C8" s="29" t="s">
        <v>940</v>
      </c>
      <c r="D8" s="29" t="s">
        <v>938</v>
      </c>
      <c r="E8" s="29">
        <v>2</v>
      </c>
      <c r="F8" s="29">
        <f>E8*2</f>
        <v>4</v>
      </c>
      <c r="G8" s="29" t="s">
        <v>2113</v>
      </c>
      <c r="H8" s="29" t="b">
        <v>0</v>
      </c>
      <c r="I8" s="29" t="s">
        <v>2133</v>
      </c>
      <c r="J8" s="29"/>
      <c r="K8" s="29"/>
      <c r="L8" s="29" t="s">
        <v>1939</v>
      </c>
    </row>
    <row r="9" spans="1:12">
      <c r="A9" s="29" t="s">
        <v>1711</v>
      </c>
      <c r="B9" s="29">
        <v>1</v>
      </c>
      <c r="C9" s="29" t="s">
        <v>943</v>
      </c>
      <c r="D9" s="29" t="s">
        <v>951</v>
      </c>
      <c r="E9" s="29">
        <v>3</v>
      </c>
      <c r="F9" s="29">
        <f>E9*2</f>
        <v>6</v>
      </c>
      <c r="G9" s="29" t="s">
        <v>1680</v>
      </c>
      <c r="H9" s="29" t="b">
        <v>0</v>
      </c>
      <c r="I9" s="29" t="s">
        <v>2134</v>
      </c>
      <c r="J9" s="29"/>
      <c r="K9" s="29"/>
      <c r="L9" s="29" t="s">
        <v>1996</v>
      </c>
    </row>
    <row r="10" spans="1:12">
      <c r="A10" s="29" t="s">
        <v>1703</v>
      </c>
      <c r="B10" s="29">
        <v>1</v>
      </c>
      <c r="C10" s="29" t="s">
        <v>947</v>
      </c>
      <c r="D10" s="29" t="s">
        <v>955</v>
      </c>
      <c r="E10" s="29">
        <v>4</v>
      </c>
      <c r="F10" s="29">
        <f>E10*2</f>
        <v>8</v>
      </c>
      <c r="G10" s="29" t="s">
        <v>1681</v>
      </c>
      <c r="H10" s="29" t="b">
        <v>0</v>
      </c>
      <c r="I10" s="29" t="s">
        <v>2131</v>
      </c>
      <c r="J10" s="29"/>
      <c r="K10" s="29"/>
      <c r="L10" s="29" t="s">
        <v>2065</v>
      </c>
    </row>
    <row r="11" spans="1:12">
      <c r="A11" s="29" t="s">
        <v>1732</v>
      </c>
      <c r="B11" s="29">
        <v>1</v>
      </c>
      <c r="C11" s="29" t="s">
        <v>1188</v>
      </c>
      <c r="D11" s="29" t="s">
        <v>1039</v>
      </c>
      <c r="E11" s="29">
        <v>2</v>
      </c>
      <c r="F11" s="29">
        <f>E11*2</f>
        <v>4</v>
      </c>
      <c r="G11" s="29" t="s">
        <v>1681</v>
      </c>
      <c r="H11" s="29" t="b">
        <v>1</v>
      </c>
      <c r="I11" s="29" t="s">
        <v>2138</v>
      </c>
      <c r="J11" s="29"/>
      <c r="K11" s="29"/>
      <c r="L11" s="29" t="s">
        <v>1968</v>
      </c>
    </row>
    <row r="12" spans="1:12">
      <c r="A12" s="29" t="s">
        <v>1716</v>
      </c>
      <c r="B12" s="29">
        <v>1</v>
      </c>
      <c r="C12" s="29" t="s">
        <v>1246</v>
      </c>
      <c r="D12" s="29" t="s">
        <v>1245</v>
      </c>
      <c r="E12" s="29">
        <v>2</v>
      </c>
      <c r="F12" s="29">
        <f>E12*2</f>
        <v>4</v>
      </c>
      <c r="G12" s="29" t="s">
        <v>1681</v>
      </c>
      <c r="H12" s="29" t="b">
        <v>1</v>
      </c>
      <c r="I12" s="29" t="s">
        <v>2136</v>
      </c>
      <c r="J12" s="29"/>
      <c r="K12" s="29"/>
      <c r="L12" s="29" t="s">
        <v>2094</v>
      </c>
    </row>
    <row r="13" spans="1:12">
      <c r="A13" s="29" t="s">
        <v>1708</v>
      </c>
      <c r="B13" s="29">
        <v>1</v>
      </c>
      <c r="C13" s="29" t="s">
        <v>19</v>
      </c>
      <c r="D13" s="29" t="s">
        <v>18</v>
      </c>
      <c r="E13" s="29">
        <v>2</v>
      </c>
      <c r="F13" s="29">
        <f>E13*2</f>
        <v>4</v>
      </c>
      <c r="G13" s="29" t="s">
        <v>1680</v>
      </c>
      <c r="H13" s="29" t="b">
        <v>1</v>
      </c>
      <c r="I13" s="29" t="s">
        <v>2134</v>
      </c>
      <c r="J13" s="29"/>
      <c r="K13" s="29"/>
      <c r="L13" s="29" t="s">
        <v>2014</v>
      </c>
    </row>
    <row r="14" spans="1:12">
      <c r="A14" s="29" t="s">
        <v>1705</v>
      </c>
      <c r="B14" s="29">
        <v>1</v>
      </c>
      <c r="C14" s="29" t="s">
        <v>38</v>
      </c>
      <c r="D14" s="29" t="s">
        <v>20</v>
      </c>
      <c r="E14" s="29">
        <v>2</v>
      </c>
      <c r="F14" s="29">
        <f>E14*2</f>
        <v>4</v>
      </c>
      <c r="G14" s="29" t="s">
        <v>1681</v>
      </c>
      <c r="H14" s="29" t="b">
        <v>0</v>
      </c>
      <c r="I14" s="29" t="s">
        <v>2131</v>
      </c>
      <c r="J14" s="29"/>
      <c r="K14" s="29"/>
      <c r="L14" s="29" t="s">
        <v>1937</v>
      </c>
    </row>
    <row r="15" spans="1:12">
      <c r="A15" s="29" t="s">
        <v>1699</v>
      </c>
      <c r="B15" s="29">
        <v>1</v>
      </c>
      <c r="C15" s="29" t="s">
        <v>43</v>
      </c>
      <c r="D15" s="29" t="s">
        <v>25</v>
      </c>
      <c r="E15" s="29">
        <v>2</v>
      </c>
      <c r="F15" s="29">
        <f>E15*2</f>
        <v>4</v>
      </c>
      <c r="G15" s="29" t="s">
        <v>1677</v>
      </c>
      <c r="H15" s="29" t="b">
        <v>1</v>
      </c>
      <c r="I15" s="29" t="s">
        <v>2135</v>
      </c>
      <c r="J15" s="29"/>
      <c r="K15" s="29"/>
      <c r="L15" s="29" t="s">
        <v>2008</v>
      </c>
    </row>
    <row r="16" spans="1:12">
      <c r="A16" s="29" t="s">
        <v>1738</v>
      </c>
      <c r="B16" s="29">
        <v>1</v>
      </c>
      <c r="C16" s="29" t="s">
        <v>1826</v>
      </c>
      <c r="D16" s="29" t="s">
        <v>26</v>
      </c>
      <c r="E16" s="29">
        <v>2</v>
      </c>
      <c r="F16" s="29">
        <f>E16*2</f>
        <v>4</v>
      </c>
      <c r="G16" s="29" t="s">
        <v>1681</v>
      </c>
      <c r="H16" s="29" t="b">
        <v>0</v>
      </c>
      <c r="I16" s="29" t="s">
        <v>2124</v>
      </c>
      <c r="J16" s="29"/>
      <c r="K16" s="29"/>
      <c r="L16" s="29" t="s">
        <v>2055</v>
      </c>
    </row>
    <row r="17" spans="1:13">
      <c r="A17" s="29" t="s">
        <v>1752</v>
      </c>
      <c r="B17" s="29">
        <v>1</v>
      </c>
      <c r="C17" s="29" t="s">
        <v>1683</v>
      </c>
      <c r="D17" s="29" t="s">
        <v>1827</v>
      </c>
      <c r="E17" s="29">
        <v>2</v>
      </c>
      <c r="F17" s="29">
        <f>E17*2</f>
        <v>4</v>
      </c>
      <c r="G17" s="29" t="s">
        <v>2113</v>
      </c>
      <c r="H17" s="29" t="b">
        <v>0</v>
      </c>
      <c r="I17" s="29" t="s">
        <v>2137</v>
      </c>
      <c r="J17" s="29"/>
      <c r="K17" s="29"/>
      <c r="L17" s="29" t="s">
        <v>2102</v>
      </c>
      <c r="M17" t="s">
        <v>1828</v>
      </c>
    </row>
    <row r="18" spans="1:13">
      <c r="A18" s="29" t="s">
        <v>1781</v>
      </c>
      <c r="B18" s="29">
        <v>1</v>
      </c>
      <c r="C18" s="29" t="s">
        <v>48</v>
      </c>
      <c r="D18" s="29" t="s">
        <v>1816</v>
      </c>
      <c r="E18" s="29">
        <v>1</v>
      </c>
      <c r="F18" s="29">
        <f>E18*2</f>
        <v>2</v>
      </c>
      <c r="G18" s="29" t="s">
        <v>1681</v>
      </c>
      <c r="H18" s="29" t="b">
        <v>1</v>
      </c>
      <c r="I18" s="29" t="s">
        <v>2125</v>
      </c>
      <c r="J18" s="29"/>
      <c r="K18" s="29"/>
      <c r="L18" s="29" t="s">
        <v>2048</v>
      </c>
    </row>
    <row r="19" spans="1:13">
      <c r="A19" s="29" t="s">
        <v>1763</v>
      </c>
      <c r="B19" s="29">
        <v>1</v>
      </c>
      <c r="C19" s="29" t="s">
        <v>49</v>
      </c>
      <c r="D19" s="29" t="s">
        <v>32</v>
      </c>
      <c r="E19" s="29">
        <v>2</v>
      </c>
      <c r="F19" s="29">
        <f>E19*2</f>
        <v>4</v>
      </c>
      <c r="G19" s="29" t="s">
        <v>1681</v>
      </c>
      <c r="H19" s="29" t="b">
        <v>0</v>
      </c>
      <c r="I19" s="29" t="s">
        <v>2126</v>
      </c>
      <c r="J19" s="29"/>
      <c r="K19" s="29"/>
      <c r="L19" s="29" t="s">
        <v>2068</v>
      </c>
    </row>
    <row r="20" spans="1:13">
      <c r="A20" s="29" t="s">
        <v>1706</v>
      </c>
      <c r="B20" s="29">
        <v>1</v>
      </c>
      <c r="C20" s="29" t="s">
        <v>51</v>
      </c>
      <c r="D20" s="29" t="s">
        <v>34</v>
      </c>
      <c r="E20" s="29">
        <v>2</v>
      </c>
      <c r="F20" s="29">
        <f>E20*2</f>
        <v>4</v>
      </c>
      <c r="G20" s="29" t="s">
        <v>1829</v>
      </c>
      <c r="H20" s="29" t="b">
        <v>1</v>
      </c>
      <c r="I20" s="29" t="s">
        <v>2134</v>
      </c>
      <c r="J20" s="29"/>
      <c r="K20" s="29"/>
      <c r="L20" s="29" t="s">
        <v>2070</v>
      </c>
    </row>
    <row r="21" spans="1:13">
      <c r="A21" s="29" t="s">
        <v>1813</v>
      </c>
      <c r="B21" s="29">
        <v>2</v>
      </c>
      <c r="C21" s="29" t="s">
        <v>1045</v>
      </c>
      <c r="D21" s="29" t="s">
        <v>1408</v>
      </c>
      <c r="E21" s="29">
        <v>5</v>
      </c>
      <c r="F21" s="29">
        <f>E21*2</f>
        <v>10</v>
      </c>
      <c r="G21" s="29" t="s">
        <v>1677</v>
      </c>
      <c r="H21" s="29" t="b">
        <v>0</v>
      </c>
      <c r="I21" s="29" t="s">
        <v>2139</v>
      </c>
      <c r="J21" s="29"/>
      <c r="K21" s="29"/>
      <c r="L21" s="29" t="s">
        <v>1970</v>
      </c>
    </row>
    <row r="22" spans="1:13">
      <c r="A22" s="29" t="s">
        <v>1793</v>
      </c>
      <c r="B22" s="29">
        <v>2</v>
      </c>
      <c r="C22" s="29" t="s">
        <v>200</v>
      </c>
      <c r="D22" s="29" t="s">
        <v>1408</v>
      </c>
      <c r="E22" s="29">
        <v>4</v>
      </c>
      <c r="F22" s="29">
        <f>E22*2</f>
        <v>8</v>
      </c>
      <c r="G22" s="29" t="s">
        <v>1677</v>
      </c>
      <c r="H22" s="29" t="b">
        <v>1</v>
      </c>
      <c r="I22" s="29" t="s">
        <v>2127</v>
      </c>
      <c r="J22" s="29"/>
      <c r="K22" s="29"/>
      <c r="L22" s="29" t="s">
        <v>1974</v>
      </c>
    </row>
    <row r="23" spans="1:13">
      <c r="A23" s="29" t="s">
        <v>1770</v>
      </c>
      <c r="B23" s="29">
        <v>2</v>
      </c>
      <c r="C23" s="29" t="s">
        <v>1043</v>
      </c>
      <c r="D23" s="29" t="s">
        <v>1408</v>
      </c>
      <c r="E23" s="29">
        <v>3</v>
      </c>
      <c r="F23" s="29">
        <f>E23*2</f>
        <v>6</v>
      </c>
      <c r="G23" s="29" t="s">
        <v>1679</v>
      </c>
      <c r="H23" s="29" t="b">
        <v>0</v>
      </c>
      <c r="I23" s="29" t="s">
        <v>2126</v>
      </c>
      <c r="J23" s="29"/>
      <c r="K23" s="29"/>
      <c r="L23" s="29" t="s">
        <v>1983</v>
      </c>
    </row>
    <row r="24" spans="1:13">
      <c r="A24" s="29" t="s">
        <v>1718</v>
      </c>
      <c r="B24" s="29">
        <v>2</v>
      </c>
      <c r="C24" s="29" t="s">
        <v>198</v>
      </c>
      <c r="D24" s="29" t="s">
        <v>1408</v>
      </c>
      <c r="E24" s="29">
        <v>4</v>
      </c>
      <c r="F24" s="29">
        <f>E24*2</f>
        <v>8</v>
      </c>
      <c r="G24" s="29" t="s">
        <v>1677</v>
      </c>
      <c r="H24" s="29" t="b">
        <v>1</v>
      </c>
      <c r="I24" s="29" t="s">
        <v>2136</v>
      </c>
      <c r="J24" s="29"/>
      <c r="K24" s="29"/>
      <c r="L24" s="29" t="s">
        <v>1987</v>
      </c>
    </row>
    <row r="25" spans="1:13">
      <c r="A25" s="29" t="s">
        <v>1714</v>
      </c>
      <c r="B25" s="29">
        <v>2</v>
      </c>
      <c r="C25" s="29" t="s">
        <v>197</v>
      </c>
      <c r="D25" s="29" t="s">
        <v>1408</v>
      </c>
      <c r="E25" s="29">
        <v>4</v>
      </c>
      <c r="F25" s="29">
        <f>E25*2</f>
        <v>8</v>
      </c>
      <c r="G25" s="29" t="s">
        <v>1680</v>
      </c>
      <c r="H25" s="29" t="b">
        <v>1</v>
      </c>
      <c r="I25" s="29" t="s">
        <v>2134</v>
      </c>
      <c r="J25" s="29"/>
      <c r="K25" s="29"/>
      <c r="L25" s="29" t="s">
        <v>2072</v>
      </c>
    </row>
    <row r="26" spans="1:13">
      <c r="A26" s="29" t="s">
        <v>1875</v>
      </c>
      <c r="B26" s="29">
        <v>2</v>
      </c>
      <c r="C26" s="29" t="s">
        <v>1585</v>
      </c>
      <c r="D26" s="29" t="s">
        <v>1897</v>
      </c>
      <c r="E26" s="29">
        <v>3</v>
      </c>
      <c r="F26" s="29">
        <f>E26*2</f>
        <v>6</v>
      </c>
      <c r="G26" s="29" t="s">
        <v>1677</v>
      </c>
      <c r="H26" s="29" t="b">
        <v>0</v>
      </c>
      <c r="I26" s="29" t="s">
        <v>2121</v>
      </c>
      <c r="J26" s="29"/>
      <c r="K26" s="29"/>
      <c r="L26" s="29" t="s">
        <v>2012</v>
      </c>
    </row>
    <row r="27" spans="1:13">
      <c r="A27" s="29" t="s">
        <v>1725</v>
      </c>
      <c r="B27" s="29">
        <v>2</v>
      </c>
      <c r="C27" s="29" t="s">
        <v>957</v>
      </c>
      <c r="D27" s="29" t="s">
        <v>959</v>
      </c>
      <c r="E27" s="29">
        <v>4</v>
      </c>
      <c r="F27" s="29">
        <f>E27*2</f>
        <v>8</v>
      </c>
      <c r="G27" s="29" t="s">
        <v>2113</v>
      </c>
      <c r="H27" s="29" t="b">
        <v>1</v>
      </c>
      <c r="I27" s="29" t="s">
        <v>2139</v>
      </c>
      <c r="J27" s="29"/>
      <c r="K27" s="29"/>
      <c r="L27" s="29" t="s">
        <v>1936</v>
      </c>
    </row>
    <row r="28" spans="1:13">
      <c r="A28" s="29" t="s">
        <v>1715</v>
      </c>
      <c r="B28" s="29">
        <v>2</v>
      </c>
      <c r="C28" s="29" t="s">
        <v>960</v>
      </c>
      <c r="D28" s="29" t="s">
        <v>969</v>
      </c>
      <c r="E28" s="29">
        <v>4</v>
      </c>
      <c r="F28" s="29">
        <f>E28*2</f>
        <v>8</v>
      </c>
      <c r="G28" s="29" t="s">
        <v>1681</v>
      </c>
      <c r="H28" s="29" t="b">
        <v>1</v>
      </c>
      <c r="I28" s="29" t="s">
        <v>2136</v>
      </c>
      <c r="J28" s="29"/>
      <c r="K28" s="29"/>
      <c r="L28" s="29" t="s">
        <v>1938</v>
      </c>
    </row>
    <row r="29" spans="1:13">
      <c r="A29" s="29" t="s">
        <v>1758</v>
      </c>
      <c r="B29" s="29">
        <v>2</v>
      </c>
      <c r="C29" s="29" t="s">
        <v>961</v>
      </c>
      <c r="D29" s="29" t="s">
        <v>970</v>
      </c>
      <c r="E29" s="29">
        <v>5</v>
      </c>
      <c r="F29" s="29">
        <f>E29*2</f>
        <v>10</v>
      </c>
      <c r="G29" s="29" t="s">
        <v>2113</v>
      </c>
      <c r="H29" s="29" t="b">
        <v>0</v>
      </c>
      <c r="I29" s="29" t="s">
        <v>2132</v>
      </c>
      <c r="J29" s="29"/>
      <c r="K29" s="29"/>
      <c r="L29" s="29" t="s">
        <v>1941</v>
      </c>
    </row>
    <row r="30" spans="1:13">
      <c r="A30" s="29" t="s">
        <v>1789</v>
      </c>
      <c r="B30" s="29">
        <v>2</v>
      </c>
      <c r="C30" s="29" t="s">
        <v>963</v>
      </c>
      <c r="D30" s="29" t="s">
        <v>972</v>
      </c>
      <c r="E30" s="29">
        <v>4</v>
      </c>
      <c r="F30" s="29">
        <f>E30*2</f>
        <v>8</v>
      </c>
      <c r="G30" s="29" t="s">
        <v>1677</v>
      </c>
      <c r="H30" s="29" t="b">
        <v>0</v>
      </c>
      <c r="I30" s="29" t="s">
        <v>2128</v>
      </c>
      <c r="J30" s="29"/>
      <c r="K30" s="29"/>
      <c r="L30" s="29" t="s">
        <v>2002</v>
      </c>
    </row>
    <row r="31" spans="1:13">
      <c r="A31" s="29" t="s">
        <v>1697</v>
      </c>
      <c r="B31" s="29">
        <v>2</v>
      </c>
      <c r="C31" s="29" t="s">
        <v>1267</v>
      </c>
      <c r="D31" s="29" t="s">
        <v>977</v>
      </c>
      <c r="E31" s="29">
        <v>5</v>
      </c>
      <c r="F31" s="29">
        <f>E31*2</f>
        <v>10</v>
      </c>
      <c r="G31" s="29" t="s">
        <v>1681</v>
      </c>
      <c r="H31" s="29" t="b">
        <v>1</v>
      </c>
      <c r="I31" s="29" t="s">
        <v>2135</v>
      </c>
      <c r="J31" s="29"/>
      <c r="K31" s="29"/>
      <c r="L31" s="29" t="s">
        <v>2062</v>
      </c>
    </row>
    <row r="32" spans="1:13">
      <c r="A32" s="29" t="s">
        <v>1736</v>
      </c>
      <c r="B32" s="29">
        <v>2</v>
      </c>
      <c r="C32" s="29" t="s">
        <v>968</v>
      </c>
      <c r="D32" s="29" t="s">
        <v>982</v>
      </c>
      <c r="E32" s="29">
        <v>5</v>
      </c>
      <c r="F32" s="29">
        <f>E32*2</f>
        <v>10</v>
      </c>
      <c r="G32" s="29" t="s">
        <v>1677</v>
      </c>
      <c r="H32" s="29" t="b">
        <v>1</v>
      </c>
      <c r="I32" s="29" t="s">
        <v>2124</v>
      </c>
      <c r="J32" s="29"/>
      <c r="K32" s="29"/>
      <c r="L32" s="29" t="s">
        <v>1991</v>
      </c>
    </row>
    <row r="33" spans="1:12">
      <c r="A33" s="29" t="s">
        <v>1709</v>
      </c>
      <c r="B33" s="29">
        <v>2</v>
      </c>
      <c r="C33" s="29" t="s">
        <v>1248</v>
      </c>
      <c r="D33" s="29" t="s">
        <v>1247</v>
      </c>
      <c r="E33" s="29">
        <v>5</v>
      </c>
      <c r="F33" s="29">
        <f>E33*2</f>
        <v>10</v>
      </c>
      <c r="G33" s="29" t="s">
        <v>1680</v>
      </c>
      <c r="H33" s="29" t="b">
        <v>0</v>
      </c>
      <c r="I33" s="29" t="s">
        <v>2134</v>
      </c>
      <c r="J33" s="29"/>
      <c r="K33" s="29"/>
      <c r="L33" s="29" t="s">
        <v>2110</v>
      </c>
    </row>
    <row r="34" spans="1:12">
      <c r="A34" s="29" t="s">
        <v>1740</v>
      </c>
      <c r="B34" s="29">
        <v>2</v>
      </c>
      <c r="C34" s="29" t="s">
        <v>77</v>
      </c>
      <c r="D34" s="29" t="s">
        <v>58</v>
      </c>
      <c r="E34" s="29">
        <v>4</v>
      </c>
      <c r="F34" s="29">
        <f>E34*2</f>
        <v>8</v>
      </c>
      <c r="G34" s="29" t="s">
        <v>1681</v>
      </c>
      <c r="H34" s="29" t="b">
        <v>1</v>
      </c>
      <c r="I34" s="29" t="s">
        <v>2124</v>
      </c>
      <c r="J34" s="29"/>
      <c r="K34" s="29"/>
      <c r="L34" s="29" t="s">
        <v>1940</v>
      </c>
    </row>
    <row r="35" spans="1:12">
      <c r="A35" s="29" t="s">
        <v>1761</v>
      </c>
      <c r="B35" s="29">
        <v>2</v>
      </c>
      <c r="C35" s="29" t="s">
        <v>79</v>
      </c>
      <c r="D35" s="29" t="s">
        <v>60</v>
      </c>
      <c r="E35" s="29">
        <v>3</v>
      </c>
      <c r="F35" s="29">
        <f>E35*2</f>
        <v>6</v>
      </c>
      <c r="G35" s="29" t="s">
        <v>1677</v>
      </c>
      <c r="H35" s="29" t="b">
        <v>0</v>
      </c>
      <c r="I35" s="29" t="s">
        <v>2132</v>
      </c>
      <c r="J35" s="29"/>
      <c r="K35" s="29"/>
      <c r="L35" s="29" t="s">
        <v>1988</v>
      </c>
    </row>
    <row r="36" spans="1:12">
      <c r="A36" s="29" t="s">
        <v>1766</v>
      </c>
      <c r="B36" s="29">
        <v>2</v>
      </c>
      <c r="C36" s="29" t="s">
        <v>82</v>
      </c>
      <c r="D36" s="29" t="s">
        <v>64</v>
      </c>
      <c r="E36" s="29">
        <v>4</v>
      </c>
      <c r="F36" s="29">
        <f>E36*2</f>
        <v>8</v>
      </c>
      <c r="G36" s="29" t="s">
        <v>1680</v>
      </c>
      <c r="H36" s="29" t="b">
        <v>0</v>
      </c>
      <c r="I36" s="29" t="s">
        <v>2126</v>
      </c>
      <c r="J36" s="29"/>
      <c r="K36" s="29"/>
      <c r="L36" s="29" t="s">
        <v>2025</v>
      </c>
    </row>
    <row r="37" spans="1:12">
      <c r="A37" s="29" t="s">
        <v>1780</v>
      </c>
      <c r="B37" s="29">
        <v>2</v>
      </c>
      <c r="C37" s="29" t="s">
        <v>84</v>
      </c>
      <c r="D37" s="29" t="s">
        <v>66</v>
      </c>
      <c r="E37" s="29">
        <v>4</v>
      </c>
      <c r="F37" s="29">
        <f>E37*2</f>
        <v>8</v>
      </c>
      <c r="G37" s="29" t="s">
        <v>1677</v>
      </c>
      <c r="H37" s="29" t="b">
        <v>0</v>
      </c>
      <c r="I37" s="29" t="s">
        <v>2125</v>
      </c>
      <c r="J37" s="29"/>
      <c r="K37" s="29"/>
      <c r="L37" s="29" t="s">
        <v>2028</v>
      </c>
    </row>
    <row r="38" spans="1:12">
      <c r="A38" s="29" t="s">
        <v>1806</v>
      </c>
      <c r="B38" s="29">
        <v>2</v>
      </c>
      <c r="C38" s="29" t="s">
        <v>85</v>
      </c>
      <c r="D38" s="29" t="s">
        <v>2061</v>
      </c>
      <c r="E38" s="29">
        <v>4</v>
      </c>
      <c r="F38" s="29">
        <f>E38*2</f>
        <v>8</v>
      </c>
      <c r="G38" s="29" t="s">
        <v>1681</v>
      </c>
      <c r="H38" s="29" t="b">
        <v>0</v>
      </c>
      <c r="I38" s="29" t="s">
        <v>2129</v>
      </c>
      <c r="J38" s="29"/>
      <c r="K38" s="29"/>
      <c r="L38" s="29" t="s">
        <v>2060</v>
      </c>
    </row>
    <row r="39" spans="1:12">
      <c r="A39" s="29" t="s">
        <v>1810</v>
      </c>
      <c r="B39">
        <v>2</v>
      </c>
      <c r="C39" t="s">
        <v>87</v>
      </c>
      <c r="D39" t="s">
        <v>69</v>
      </c>
      <c r="E39">
        <v>4</v>
      </c>
      <c r="F39">
        <f>E39*2</f>
        <v>8</v>
      </c>
      <c r="G39" t="s">
        <v>1681</v>
      </c>
      <c r="H39" t="b">
        <v>1</v>
      </c>
      <c r="I39" t="s">
        <v>2129</v>
      </c>
      <c r="L39" t="s">
        <v>2033</v>
      </c>
    </row>
    <row r="40" spans="1:12">
      <c r="A40" s="29" t="s">
        <v>1785</v>
      </c>
      <c r="B40">
        <v>2</v>
      </c>
      <c r="C40" t="s">
        <v>88</v>
      </c>
      <c r="D40" t="s">
        <v>70</v>
      </c>
      <c r="E40">
        <v>4</v>
      </c>
      <c r="F40">
        <f>E40*2</f>
        <v>8</v>
      </c>
      <c r="G40" t="s">
        <v>1680</v>
      </c>
      <c r="H40" t="b">
        <v>0</v>
      </c>
      <c r="I40" t="s">
        <v>2128</v>
      </c>
      <c r="L40" t="s">
        <v>2095</v>
      </c>
    </row>
    <row r="41" spans="1:12">
      <c r="A41" s="29" t="s">
        <v>1807</v>
      </c>
      <c r="B41">
        <v>2</v>
      </c>
      <c r="C41" t="s">
        <v>89</v>
      </c>
      <c r="D41" t="s">
        <v>71</v>
      </c>
      <c r="E41">
        <v>4</v>
      </c>
      <c r="F41">
        <f>E41*2</f>
        <v>8</v>
      </c>
      <c r="G41" t="s">
        <v>1677</v>
      </c>
      <c r="H41" t="b">
        <v>1</v>
      </c>
      <c r="I41" t="s">
        <v>2129</v>
      </c>
      <c r="L41" t="s">
        <v>2097</v>
      </c>
    </row>
    <row r="42" spans="1:12">
      <c r="A42" s="29" t="s">
        <v>1791</v>
      </c>
      <c r="B42">
        <v>2</v>
      </c>
      <c r="C42" t="s">
        <v>90</v>
      </c>
      <c r="D42" t="s">
        <v>72</v>
      </c>
      <c r="E42">
        <v>4</v>
      </c>
      <c r="F42">
        <f>E42*2</f>
        <v>8</v>
      </c>
      <c r="G42" t="s">
        <v>1680</v>
      </c>
      <c r="H42" t="b">
        <v>0</v>
      </c>
      <c r="I42" t="s">
        <v>2128</v>
      </c>
      <c r="L42" t="s">
        <v>2106</v>
      </c>
    </row>
    <row r="43" spans="1:12">
      <c r="A43" s="29" t="s">
        <v>1719</v>
      </c>
      <c r="B43">
        <v>2</v>
      </c>
      <c r="C43" t="s">
        <v>93</v>
      </c>
      <c r="D43" t="s">
        <v>76</v>
      </c>
      <c r="E43">
        <v>4</v>
      </c>
      <c r="F43">
        <f>E43*2</f>
        <v>8</v>
      </c>
      <c r="G43" t="s">
        <v>1677</v>
      </c>
      <c r="H43" t="b">
        <v>0</v>
      </c>
      <c r="I43" t="s">
        <v>2136</v>
      </c>
      <c r="L43" t="s">
        <v>2105</v>
      </c>
    </row>
    <row r="44" spans="1:12">
      <c r="A44" s="29" t="s">
        <v>1757</v>
      </c>
      <c r="B44" s="29">
        <v>3</v>
      </c>
      <c r="C44" s="29" t="s">
        <v>1054</v>
      </c>
      <c r="D44" s="29" t="s">
        <v>1408</v>
      </c>
      <c r="E44" s="29">
        <v>7</v>
      </c>
      <c r="F44" s="29">
        <f>E44*2</f>
        <v>14</v>
      </c>
      <c r="G44" s="29" t="s">
        <v>1677</v>
      </c>
      <c r="H44" s="29" t="b">
        <v>0</v>
      </c>
      <c r="I44" s="29" t="s">
        <v>2132</v>
      </c>
      <c r="J44" s="29"/>
      <c r="K44" s="29"/>
      <c r="L44" s="29" t="s">
        <v>2035</v>
      </c>
    </row>
    <row r="45" spans="1:12">
      <c r="A45" s="29" t="s">
        <v>1749</v>
      </c>
      <c r="B45" s="29">
        <v>3</v>
      </c>
      <c r="C45" s="29" t="s">
        <v>1056</v>
      </c>
      <c r="D45" s="29" t="s">
        <v>1408</v>
      </c>
      <c r="E45" s="29">
        <v>6</v>
      </c>
      <c r="F45" s="29">
        <f>E45*2</f>
        <v>12</v>
      </c>
      <c r="G45" s="29" t="s">
        <v>1680</v>
      </c>
      <c r="H45" s="29" t="b">
        <v>0</v>
      </c>
      <c r="I45" s="29" t="s">
        <v>2137</v>
      </c>
      <c r="J45" s="29"/>
      <c r="K45" s="29"/>
      <c r="L45" s="29" t="s">
        <v>2090</v>
      </c>
    </row>
    <row r="46" spans="1:12">
      <c r="A46" s="29" t="s">
        <v>1891</v>
      </c>
      <c r="B46" s="29">
        <v>3</v>
      </c>
      <c r="C46" s="29" t="s">
        <v>1603</v>
      </c>
      <c r="D46" s="29" t="s">
        <v>1913</v>
      </c>
      <c r="E46" s="29">
        <v>6</v>
      </c>
      <c r="F46" s="29">
        <f>E46*2</f>
        <v>12</v>
      </c>
      <c r="G46" s="29" t="s">
        <v>2113</v>
      </c>
      <c r="H46" s="29" t="b">
        <v>0</v>
      </c>
      <c r="I46" s="29" t="s">
        <v>2123</v>
      </c>
      <c r="J46" s="29"/>
      <c r="K46" s="29"/>
      <c r="L46" s="29" t="s">
        <v>2107</v>
      </c>
    </row>
    <row r="47" spans="1:12">
      <c r="A47" s="29" t="s">
        <v>1885</v>
      </c>
      <c r="B47" s="29">
        <v>3</v>
      </c>
      <c r="C47" s="29" t="s">
        <v>1586</v>
      </c>
      <c r="D47" s="29" t="s">
        <v>1900</v>
      </c>
      <c r="E47" s="29">
        <v>6</v>
      </c>
      <c r="F47" s="29">
        <f>E47*2</f>
        <v>12</v>
      </c>
      <c r="G47" s="29" t="s">
        <v>1677</v>
      </c>
      <c r="H47" s="29" t="b">
        <v>1</v>
      </c>
      <c r="I47" s="29" t="s">
        <v>2130</v>
      </c>
      <c r="J47" s="29"/>
      <c r="K47" s="29"/>
      <c r="L47" s="29" t="s">
        <v>2006</v>
      </c>
    </row>
    <row r="48" spans="1:12">
      <c r="A48" s="29" t="s">
        <v>1879</v>
      </c>
      <c r="B48" s="29">
        <v>3</v>
      </c>
      <c r="C48" s="29" t="s">
        <v>1587</v>
      </c>
      <c r="D48" s="29" t="s">
        <v>1901</v>
      </c>
      <c r="E48" s="29">
        <v>5</v>
      </c>
      <c r="F48" s="29">
        <f>E48*2</f>
        <v>10</v>
      </c>
      <c r="G48" s="29" t="s">
        <v>1681</v>
      </c>
      <c r="H48" s="29" t="b">
        <v>1</v>
      </c>
      <c r="I48" s="29" t="s">
        <v>2130</v>
      </c>
      <c r="J48" s="29"/>
      <c r="K48" s="29"/>
      <c r="L48" s="29" t="s">
        <v>1990</v>
      </c>
    </row>
    <row r="49" spans="1:12">
      <c r="A49" s="29" t="s">
        <v>1872</v>
      </c>
      <c r="B49" s="29">
        <v>3</v>
      </c>
      <c r="C49" s="29" t="s">
        <v>1588</v>
      </c>
      <c r="D49" s="29" t="s">
        <v>1902</v>
      </c>
      <c r="E49" s="29">
        <v>5</v>
      </c>
      <c r="F49" s="29">
        <f>E49*2</f>
        <v>10</v>
      </c>
      <c r="G49" s="29" t="s">
        <v>1677</v>
      </c>
      <c r="H49" s="29" t="b">
        <v>1</v>
      </c>
      <c r="I49" s="29" t="s">
        <v>2121</v>
      </c>
      <c r="J49" s="29"/>
      <c r="K49" s="29"/>
      <c r="L49" s="29" t="s">
        <v>2026</v>
      </c>
    </row>
    <row r="50" spans="1:12">
      <c r="A50" s="29" t="s">
        <v>1700</v>
      </c>
      <c r="B50">
        <v>3</v>
      </c>
      <c r="C50" t="s">
        <v>112</v>
      </c>
      <c r="D50" t="s">
        <v>1819</v>
      </c>
      <c r="E50">
        <v>7</v>
      </c>
      <c r="F50">
        <f>E50*2</f>
        <v>14</v>
      </c>
      <c r="G50" t="s">
        <v>1680</v>
      </c>
      <c r="H50" t="b">
        <v>0</v>
      </c>
      <c r="I50" t="s">
        <v>2135</v>
      </c>
      <c r="L50" t="s">
        <v>1989</v>
      </c>
    </row>
    <row r="51" spans="1:12">
      <c r="A51" s="29" t="s">
        <v>1702</v>
      </c>
      <c r="B51">
        <v>3</v>
      </c>
      <c r="C51" t="s">
        <v>1820</v>
      </c>
      <c r="D51" t="s">
        <v>1932</v>
      </c>
      <c r="E51">
        <v>5</v>
      </c>
      <c r="F51">
        <f>E51*2</f>
        <v>10</v>
      </c>
      <c r="G51" t="s">
        <v>1681</v>
      </c>
      <c r="H51" t="b">
        <v>1</v>
      </c>
      <c r="I51" t="s">
        <v>2131</v>
      </c>
      <c r="L51" t="s">
        <v>2049</v>
      </c>
    </row>
    <row r="52" spans="1:12">
      <c r="A52" s="29" t="s">
        <v>1771</v>
      </c>
      <c r="B52">
        <v>3</v>
      </c>
      <c r="C52" t="s">
        <v>149</v>
      </c>
      <c r="D52" t="s">
        <v>1821</v>
      </c>
      <c r="E52">
        <v>5</v>
      </c>
      <c r="F52">
        <f>E52*2</f>
        <v>10</v>
      </c>
      <c r="G52" t="s">
        <v>1679</v>
      </c>
      <c r="H52" t="b">
        <v>0</v>
      </c>
      <c r="I52" t="s">
        <v>2126</v>
      </c>
      <c r="L52" t="s">
        <v>2059</v>
      </c>
    </row>
    <row r="53" spans="1:12">
      <c r="A53" s="29" t="s">
        <v>1778</v>
      </c>
      <c r="B53">
        <v>3</v>
      </c>
      <c r="C53" t="s">
        <v>990</v>
      </c>
      <c r="D53" t="s">
        <v>1002</v>
      </c>
      <c r="E53">
        <v>6</v>
      </c>
      <c r="F53">
        <f>E53*2</f>
        <v>12</v>
      </c>
      <c r="G53" t="s">
        <v>1677</v>
      </c>
      <c r="H53" t="b">
        <v>0</v>
      </c>
      <c r="I53" t="s">
        <v>2125</v>
      </c>
      <c r="L53" t="s">
        <v>2098</v>
      </c>
    </row>
    <row r="54" spans="1:12">
      <c r="A54" s="29" t="s">
        <v>1777</v>
      </c>
      <c r="B54">
        <v>3</v>
      </c>
      <c r="C54" t="s">
        <v>1190</v>
      </c>
      <c r="D54" t="s">
        <v>1064</v>
      </c>
      <c r="E54">
        <v>5</v>
      </c>
      <c r="F54">
        <f>E54*2</f>
        <v>10</v>
      </c>
      <c r="G54" t="s">
        <v>1679</v>
      </c>
      <c r="H54" t="b">
        <v>0</v>
      </c>
      <c r="I54" t="s">
        <v>2125</v>
      </c>
      <c r="L54" t="s">
        <v>1982</v>
      </c>
    </row>
    <row r="55" spans="1:12">
      <c r="A55" s="29" t="s">
        <v>1691</v>
      </c>
      <c r="B55">
        <v>3</v>
      </c>
      <c r="C55" t="s">
        <v>1051</v>
      </c>
      <c r="D55" t="s">
        <v>1066</v>
      </c>
      <c r="E55">
        <v>6</v>
      </c>
      <c r="F55">
        <f>E55*2</f>
        <v>12</v>
      </c>
      <c r="G55" t="s">
        <v>1679</v>
      </c>
      <c r="H55" t="b">
        <v>0</v>
      </c>
      <c r="I55" t="s">
        <v>2133</v>
      </c>
      <c r="L55" t="s">
        <v>1981</v>
      </c>
    </row>
    <row r="56" spans="1:12">
      <c r="A56" s="29" t="s">
        <v>1727</v>
      </c>
      <c r="B56">
        <v>3</v>
      </c>
      <c r="C56" t="s">
        <v>1191</v>
      </c>
      <c r="D56" t="s">
        <v>1067</v>
      </c>
      <c r="E56">
        <v>7</v>
      </c>
      <c r="F56">
        <f>E56*2</f>
        <v>14</v>
      </c>
      <c r="G56" t="s">
        <v>1680</v>
      </c>
      <c r="H56" t="b">
        <v>0</v>
      </c>
      <c r="I56" t="s">
        <v>2139</v>
      </c>
      <c r="L56" t="s">
        <v>2111</v>
      </c>
    </row>
    <row r="57" spans="1:12">
      <c r="A57" s="29" t="s">
        <v>1695</v>
      </c>
      <c r="B57">
        <v>3</v>
      </c>
      <c r="C57" t="s">
        <v>1050</v>
      </c>
      <c r="D57" t="s">
        <v>1069</v>
      </c>
      <c r="E57">
        <v>5</v>
      </c>
      <c r="F57">
        <f>E57*2</f>
        <v>10</v>
      </c>
      <c r="G57" t="s">
        <v>1681</v>
      </c>
      <c r="H57" t="b">
        <v>0</v>
      </c>
      <c r="I57" t="s">
        <v>2135</v>
      </c>
      <c r="L57" t="s">
        <v>2043</v>
      </c>
    </row>
    <row r="58" spans="1:12">
      <c r="A58" s="29" t="s">
        <v>1731</v>
      </c>
      <c r="B58">
        <v>3</v>
      </c>
      <c r="C58" t="s">
        <v>1053</v>
      </c>
      <c r="D58" t="s">
        <v>1071</v>
      </c>
      <c r="E58">
        <v>5</v>
      </c>
      <c r="F58">
        <f>E58*2</f>
        <v>10</v>
      </c>
      <c r="G58" t="s">
        <v>1681</v>
      </c>
      <c r="H58" t="b">
        <v>1</v>
      </c>
      <c r="I58" t="s">
        <v>2138</v>
      </c>
      <c r="L58" t="s">
        <v>1998</v>
      </c>
    </row>
    <row r="59" spans="1:12">
      <c r="A59" s="29" t="s">
        <v>1795</v>
      </c>
      <c r="B59">
        <v>3</v>
      </c>
      <c r="C59" t="s">
        <v>113</v>
      </c>
      <c r="D59" t="s">
        <v>97</v>
      </c>
      <c r="E59">
        <v>6</v>
      </c>
      <c r="F59">
        <f>E59*2</f>
        <v>12</v>
      </c>
      <c r="G59" t="s">
        <v>1680</v>
      </c>
      <c r="H59" t="b">
        <v>1</v>
      </c>
      <c r="I59" t="s">
        <v>2127</v>
      </c>
      <c r="L59" t="s">
        <v>2004</v>
      </c>
    </row>
    <row r="60" spans="1:12">
      <c r="A60" s="29" t="s">
        <v>1783</v>
      </c>
      <c r="B60">
        <v>3</v>
      </c>
      <c r="C60" t="s">
        <v>830</v>
      </c>
      <c r="D60" t="s">
        <v>103</v>
      </c>
      <c r="E60">
        <v>5</v>
      </c>
      <c r="F60">
        <f>E60*2</f>
        <v>10</v>
      </c>
      <c r="G60" t="s">
        <v>1677</v>
      </c>
      <c r="H60" t="b">
        <v>0</v>
      </c>
      <c r="I60" t="s">
        <v>2128</v>
      </c>
      <c r="L60" t="s">
        <v>2038</v>
      </c>
    </row>
    <row r="61" spans="1:12">
      <c r="A61" s="29" t="s">
        <v>1788</v>
      </c>
      <c r="B61">
        <v>3</v>
      </c>
      <c r="C61" t="s">
        <v>1830</v>
      </c>
      <c r="D61" t="s">
        <v>104</v>
      </c>
      <c r="E61">
        <v>6</v>
      </c>
      <c r="F61">
        <f>E61*2</f>
        <v>12</v>
      </c>
      <c r="G61" t="s">
        <v>1681</v>
      </c>
      <c r="H61" t="b">
        <v>0</v>
      </c>
      <c r="I61" t="s">
        <v>2128</v>
      </c>
      <c r="L61" t="s">
        <v>2053</v>
      </c>
    </row>
    <row r="62" spans="1:12">
      <c r="A62" s="29" t="s">
        <v>1753</v>
      </c>
      <c r="B62">
        <v>3</v>
      </c>
      <c r="C62" t="s">
        <v>1662</v>
      </c>
      <c r="D62" t="s">
        <v>108</v>
      </c>
      <c r="E62">
        <v>5</v>
      </c>
      <c r="F62">
        <f>E62*2</f>
        <v>10</v>
      </c>
      <c r="G62" t="s">
        <v>1677</v>
      </c>
      <c r="H62" t="b">
        <v>1</v>
      </c>
      <c r="I62" t="s">
        <v>2137</v>
      </c>
      <c r="L62" t="s">
        <v>2109</v>
      </c>
    </row>
    <row r="63" spans="1:12">
      <c r="A63" s="29" t="s">
        <v>1756</v>
      </c>
      <c r="B63">
        <v>3</v>
      </c>
      <c r="C63" t="s">
        <v>125</v>
      </c>
      <c r="D63" t="s">
        <v>110</v>
      </c>
      <c r="E63">
        <v>5</v>
      </c>
      <c r="F63">
        <f>E63*2</f>
        <v>10</v>
      </c>
      <c r="G63" t="s">
        <v>1681</v>
      </c>
      <c r="H63" t="b">
        <v>0</v>
      </c>
      <c r="I63" t="s">
        <v>2132</v>
      </c>
      <c r="L63" t="s">
        <v>2010</v>
      </c>
    </row>
    <row r="64" spans="1:12">
      <c r="A64" s="29" t="s">
        <v>1799</v>
      </c>
      <c r="B64">
        <v>3</v>
      </c>
      <c r="C64" t="s">
        <v>563</v>
      </c>
      <c r="D64" t="s">
        <v>568</v>
      </c>
      <c r="E64">
        <v>5</v>
      </c>
      <c r="F64">
        <f>E64*2</f>
        <v>10</v>
      </c>
      <c r="G64" t="s">
        <v>1681</v>
      </c>
      <c r="H64" t="b">
        <v>1</v>
      </c>
      <c r="I64" t="s">
        <v>2127</v>
      </c>
      <c r="L64" t="s">
        <v>2045</v>
      </c>
    </row>
    <row r="65" spans="1:12">
      <c r="A65" s="29" t="s">
        <v>1733</v>
      </c>
      <c r="B65" s="29">
        <v>4</v>
      </c>
      <c r="C65" s="29" t="s">
        <v>1080</v>
      </c>
      <c r="D65" s="29" t="s">
        <v>1408</v>
      </c>
      <c r="E65" s="29">
        <v>8</v>
      </c>
      <c r="F65" s="29">
        <f>E65*2</f>
        <v>16</v>
      </c>
      <c r="G65" s="29" t="s">
        <v>2113</v>
      </c>
      <c r="H65" s="29" t="b">
        <v>0</v>
      </c>
      <c r="I65" s="29" t="s">
        <v>2138</v>
      </c>
      <c r="J65" s="29"/>
      <c r="K65" s="29"/>
      <c r="L65" s="29" t="s">
        <v>1971</v>
      </c>
    </row>
    <row r="66" spans="1:12">
      <c r="A66" s="29" t="s">
        <v>1707</v>
      </c>
      <c r="B66" s="29">
        <v>4</v>
      </c>
      <c r="C66" s="29" t="s">
        <v>1082</v>
      </c>
      <c r="D66" s="29" t="s">
        <v>1408</v>
      </c>
      <c r="E66" s="29">
        <v>8</v>
      </c>
      <c r="F66" s="29">
        <f>E66*2</f>
        <v>16</v>
      </c>
      <c r="G66" s="29" t="s">
        <v>1680</v>
      </c>
      <c r="H66" s="29" t="b">
        <v>0</v>
      </c>
      <c r="I66" s="29" t="s">
        <v>2134</v>
      </c>
      <c r="J66" s="29"/>
      <c r="K66" s="29"/>
      <c r="L66" s="29" t="s">
        <v>1979</v>
      </c>
    </row>
    <row r="67" spans="1:12">
      <c r="A67" s="29" t="s">
        <v>1739</v>
      </c>
      <c r="B67" s="29">
        <v>4</v>
      </c>
      <c r="C67" s="29" t="s">
        <v>216</v>
      </c>
      <c r="D67" s="29" t="s">
        <v>1408</v>
      </c>
      <c r="E67" s="29">
        <v>8</v>
      </c>
      <c r="F67" s="29">
        <f>E67*2</f>
        <v>16</v>
      </c>
      <c r="G67" s="29" t="s">
        <v>1677</v>
      </c>
      <c r="H67" s="29" t="b">
        <v>0</v>
      </c>
      <c r="I67" s="29" t="s">
        <v>2124</v>
      </c>
      <c r="J67" s="29"/>
      <c r="K67" s="29"/>
      <c r="L67" s="29" t="s">
        <v>1993</v>
      </c>
    </row>
    <row r="68" spans="1:12">
      <c r="A68" s="29" t="s">
        <v>1748</v>
      </c>
      <c r="B68" s="29">
        <v>4</v>
      </c>
      <c r="C68" s="29" t="s">
        <v>218</v>
      </c>
      <c r="D68" s="29" t="s">
        <v>1408</v>
      </c>
      <c r="E68" s="29">
        <v>8</v>
      </c>
      <c r="F68" s="29">
        <f>E68*2</f>
        <v>16</v>
      </c>
      <c r="G68" s="29" t="s">
        <v>1677</v>
      </c>
      <c r="H68" s="29" t="b">
        <v>0</v>
      </c>
      <c r="I68" s="29" t="s">
        <v>2137</v>
      </c>
      <c r="J68" s="29"/>
      <c r="K68" s="29"/>
      <c r="L68" s="29" t="s">
        <v>1994</v>
      </c>
    </row>
    <row r="69" spans="1:12">
      <c r="A69" s="29" t="s">
        <v>1769</v>
      </c>
      <c r="B69" s="29">
        <v>4</v>
      </c>
      <c r="C69" s="29" t="s">
        <v>1079</v>
      </c>
      <c r="D69" s="29" t="s">
        <v>1408</v>
      </c>
      <c r="E69" s="29">
        <v>8</v>
      </c>
      <c r="F69" s="29">
        <f>E69*2</f>
        <v>16</v>
      </c>
      <c r="G69" s="29" t="s">
        <v>2113</v>
      </c>
      <c r="H69" s="29" t="b">
        <v>0</v>
      </c>
      <c r="I69" s="29" t="s">
        <v>2126</v>
      </c>
      <c r="J69" s="29"/>
      <c r="K69" s="29"/>
      <c r="L69" s="29" t="s">
        <v>2057</v>
      </c>
    </row>
    <row r="70" spans="1:12">
      <c r="A70" s="29" t="s">
        <v>1687</v>
      </c>
      <c r="B70" s="29">
        <v>4</v>
      </c>
      <c r="C70" s="29" t="s">
        <v>1084</v>
      </c>
      <c r="D70" s="29" t="s">
        <v>1408</v>
      </c>
      <c r="E70" s="29">
        <v>8</v>
      </c>
      <c r="F70" s="29">
        <f>E70*2</f>
        <v>16</v>
      </c>
      <c r="G70" s="29" t="s">
        <v>1679</v>
      </c>
      <c r="H70" s="29" t="b">
        <v>0</v>
      </c>
      <c r="I70" s="29" t="s">
        <v>2133</v>
      </c>
      <c r="J70" s="29"/>
      <c r="K70" s="29"/>
      <c r="L70" s="29" t="s">
        <v>2104</v>
      </c>
    </row>
    <row r="71" spans="1:12">
      <c r="A71" s="29" t="s">
        <v>1863</v>
      </c>
      <c r="B71" s="29">
        <v>4</v>
      </c>
      <c r="C71" s="29" t="s">
        <v>1604</v>
      </c>
      <c r="D71" s="29" t="s">
        <v>2114</v>
      </c>
      <c r="E71" s="29">
        <v>8</v>
      </c>
      <c r="F71" s="29">
        <f>E71*2</f>
        <v>16</v>
      </c>
      <c r="G71" s="29" t="s">
        <v>2113</v>
      </c>
      <c r="H71" s="29" t="b">
        <v>1</v>
      </c>
      <c r="I71" s="29" t="s">
        <v>2122</v>
      </c>
      <c r="J71" s="29"/>
      <c r="K71" s="29"/>
      <c r="L71" s="29" t="s">
        <v>2042</v>
      </c>
    </row>
    <row r="72" spans="1:12">
      <c r="A72" s="29" t="s">
        <v>1735</v>
      </c>
      <c r="B72">
        <v>4</v>
      </c>
      <c r="C72" t="s">
        <v>1003</v>
      </c>
      <c r="D72" t="s">
        <v>1004</v>
      </c>
      <c r="E72">
        <v>7</v>
      </c>
      <c r="F72">
        <f>E72*2</f>
        <v>14</v>
      </c>
      <c r="G72" t="s">
        <v>1679</v>
      </c>
      <c r="H72" t="b">
        <v>0</v>
      </c>
      <c r="I72" t="s">
        <v>2138</v>
      </c>
      <c r="L72" t="s">
        <v>1984</v>
      </c>
    </row>
    <row r="73" spans="1:12">
      <c r="A73" s="29" t="s">
        <v>1692</v>
      </c>
      <c r="B73">
        <v>4</v>
      </c>
      <c r="C73" t="s">
        <v>1006</v>
      </c>
      <c r="D73" t="s">
        <v>1011</v>
      </c>
      <c r="E73">
        <v>8</v>
      </c>
      <c r="F73">
        <f>E73*2</f>
        <v>16</v>
      </c>
      <c r="G73" t="s">
        <v>1677</v>
      </c>
      <c r="H73" t="b">
        <v>1</v>
      </c>
      <c r="I73" t="s">
        <v>2133</v>
      </c>
      <c r="L73" t="s">
        <v>2007</v>
      </c>
    </row>
    <row r="74" spans="1:12">
      <c r="A74" s="29" t="s">
        <v>1744</v>
      </c>
      <c r="B74">
        <v>4</v>
      </c>
      <c r="C74" t="s">
        <v>1193</v>
      </c>
      <c r="D74" t="s">
        <v>1089</v>
      </c>
      <c r="E74">
        <v>7</v>
      </c>
      <c r="F74">
        <f>E74*2</f>
        <v>14</v>
      </c>
      <c r="G74" t="s">
        <v>1681</v>
      </c>
      <c r="H74" t="b">
        <v>1</v>
      </c>
      <c r="I74" t="s">
        <v>2124</v>
      </c>
      <c r="L74" t="s">
        <v>1986</v>
      </c>
    </row>
    <row r="75" spans="1:12">
      <c r="A75" s="29" t="s">
        <v>1751</v>
      </c>
      <c r="B75">
        <v>4</v>
      </c>
      <c r="C75" t="s">
        <v>1195</v>
      </c>
      <c r="D75" t="s">
        <v>1092</v>
      </c>
      <c r="E75">
        <v>8</v>
      </c>
      <c r="F75">
        <f>E75*2</f>
        <v>16</v>
      </c>
      <c r="G75" t="s">
        <v>1677</v>
      </c>
      <c r="H75" t="b">
        <v>1</v>
      </c>
      <c r="I75" t="s">
        <v>2137</v>
      </c>
      <c r="L75" t="s">
        <v>2019</v>
      </c>
    </row>
    <row r="76" spans="1:12">
      <c r="A76" s="29" t="s">
        <v>1772</v>
      </c>
      <c r="B76">
        <v>4</v>
      </c>
      <c r="C76" t="s">
        <v>1196</v>
      </c>
      <c r="D76" t="s">
        <v>1093</v>
      </c>
      <c r="E76">
        <v>7</v>
      </c>
      <c r="F76">
        <f>E76*2</f>
        <v>14</v>
      </c>
      <c r="G76" t="s">
        <v>1681</v>
      </c>
      <c r="H76" t="b">
        <v>0</v>
      </c>
      <c r="I76" t="s">
        <v>2126</v>
      </c>
      <c r="L76" t="s">
        <v>2037</v>
      </c>
    </row>
    <row r="77" spans="1:12">
      <c r="A77" s="29" t="s">
        <v>1775</v>
      </c>
      <c r="B77">
        <v>4</v>
      </c>
      <c r="C77" t="s">
        <v>1075</v>
      </c>
      <c r="D77" t="s">
        <v>1096</v>
      </c>
      <c r="E77">
        <v>8</v>
      </c>
      <c r="F77">
        <f>E77*2</f>
        <v>16</v>
      </c>
      <c r="G77" t="s">
        <v>1677</v>
      </c>
      <c r="H77" t="b">
        <v>0</v>
      </c>
      <c r="I77" t="s">
        <v>2125</v>
      </c>
      <c r="L77" t="s">
        <v>1978</v>
      </c>
    </row>
    <row r="78" spans="1:12">
      <c r="A78" s="29" t="s">
        <v>1746</v>
      </c>
      <c r="B78">
        <v>4</v>
      </c>
      <c r="C78" t="s">
        <v>1197</v>
      </c>
      <c r="D78" t="s">
        <v>1097</v>
      </c>
      <c r="E78">
        <v>7</v>
      </c>
      <c r="F78">
        <f>E78*2</f>
        <v>14</v>
      </c>
      <c r="G78" t="s">
        <v>1679</v>
      </c>
      <c r="H78" t="b">
        <v>0</v>
      </c>
      <c r="I78" t="s">
        <v>2137</v>
      </c>
      <c r="L78" t="s">
        <v>2027</v>
      </c>
    </row>
    <row r="79" spans="1:12">
      <c r="A79" s="29" t="s">
        <v>1713</v>
      </c>
      <c r="B79">
        <v>4</v>
      </c>
      <c r="C79" t="s">
        <v>1252</v>
      </c>
      <c r="D79" t="s">
        <v>1251</v>
      </c>
      <c r="E79">
        <v>8</v>
      </c>
      <c r="F79">
        <f>E79*2</f>
        <v>16</v>
      </c>
      <c r="G79" t="s">
        <v>1680</v>
      </c>
      <c r="H79" t="b">
        <v>1</v>
      </c>
      <c r="I79" t="s">
        <v>2134</v>
      </c>
      <c r="L79" t="s">
        <v>2093</v>
      </c>
    </row>
    <row r="80" spans="1:12">
      <c r="A80" s="29" t="s">
        <v>1774</v>
      </c>
      <c r="B80">
        <v>4</v>
      </c>
      <c r="C80" t="s">
        <v>1831</v>
      </c>
      <c r="D80" t="s">
        <v>129</v>
      </c>
      <c r="E80">
        <v>7</v>
      </c>
      <c r="F80">
        <f>E80*2</f>
        <v>14</v>
      </c>
      <c r="G80" t="s">
        <v>1681</v>
      </c>
      <c r="H80" t="b">
        <v>1</v>
      </c>
      <c r="I80" t="s">
        <v>2125</v>
      </c>
      <c r="L80" t="s">
        <v>2005</v>
      </c>
    </row>
    <row r="81" spans="1:12">
      <c r="A81" s="29" t="s">
        <v>1782</v>
      </c>
      <c r="B81">
        <v>4</v>
      </c>
      <c r="C81" t="s">
        <v>145</v>
      </c>
      <c r="D81" t="s">
        <v>131</v>
      </c>
      <c r="E81">
        <v>8</v>
      </c>
      <c r="F81">
        <f>E81*2</f>
        <v>16</v>
      </c>
      <c r="G81" t="s">
        <v>1677</v>
      </c>
      <c r="H81" t="b">
        <v>1</v>
      </c>
      <c r="I81" t="s">
        <v>2125</v>
      </c>
      <c r="L81" t="s">
        <v>2023</v>
      </c>
    </row>
    <row r="82" spans="1:12">
      <c r="A82" s="29" t="s">
        <v>1765</v>
      </c>
      <c r="B82">
        <v>4</v>
      </c>
      <c r="C82" t="s">
        <v>146</v>
      </c>
      <c r="D82" t="s">
        <v>132</v>
      </c>
      <c r="E82">
        <v>8</v>
      </c>
      <c r="F82">
        <f>E82*2</f>
        <v>16</v>
      </c>
      <c r="G82" t="s">
        <v>1681</v>
      </c>
      <c r="H82" t="b">
        <v>1</v>
      </c>
      <c r="I82" t="s">
        <v>2126</v>
      </c>
      <c r="L82" t="s">
        <v>2031</v>
      </c>
    </row>
    <row r="83" spans="1:12">
      <c r="A83" s="29" t="s">
        <v>1734</v>
      </c>
      <c r="B83">
        <v>4</v>
      </c>
      <c r="C83" t="s">
        <v>1823</v>
      </c>
      <c r="D83" t="s">
        <v>1824</v>
      </c>
      <c r="E83">
        <v>8</v>
      </c>
      <c r="F83">
        <f>E83*2</f>
        <v>16</v>
      </c>
      <c r="G83" t="s">
        <v>1681</v>
      </c>
      <c r="H83" t="b">
        <v>1</v>
      </c>
      <c r="I83" t="s">
        <v>2138</v>
      </c>
      <c r="L83" t="s">
        <v>2096</v>
      </c>
    </row>
    <row r="84" spans="1:12">
      <c r="A84" s="29" t="s">
        <v>1797</v>
      </c>
      <c r="B84">
        <v>4</v>
      </c>
      <c r="C84" t="s">
        <v>151</v>
      </c>
      <c r="D84" t="s">
        <v>138</v>
      </c>
      <c r="E84">
        <v>8</v>
      </c>
      <c r="F84">
        <f>E84*2</f>
        <v>16</v>
      </c>
      <c r="G84" t="s">
        <v>1680</v>
      </c>
      <c r="H84" t="b">
        <v>1</v>
      </c>
      <c r="I84" t="s">
        <v>2127</v>
      </c>
      <c r="L84" t="s">
        <v>2015</v>
      </c>
    </row>
    <row r="85" spans="1:12">
      <c r="A85" s="29" t="s">
        <v>1760</v>
      </c>
      <c r="B85">
        <v>4</v>
      </c>
      <c r="C85" t="s">
        <v>152</v>
      </c>
      <c r="D85" t="s">
        <v>139</v>
      </c>
      <c r="E85">
        <v>8</v>
      </c>
      <c r="F85">
        <f>E85*2</f>
        <v>16</v>
      </c>
      <c r="G85" t="s">
        <v>1680</v>
      </c>
      <c r="H85" t="b">
        <v>0</v>
      </c>
      <c r="I85" t="s">
        <v>2132</v>
      </c>
      <c r="L85" t="s">
        <v>2039</v>
      </c>
    </row>
    <row r="86" spans="1:12">
      <c r="A86" s="29" t="s">
        <v>1767</v>
      </c>
      <c r="B86">
        <v>4</v>
      </c>
      <c r="C86" t="s">
        <v>153</v>
      </c>
      <c r="D86" t="s">
        <v>140</v>
      </c>
      <c r="E86">
        <v>7</v>
      </c>
      <c r="F86">
        <f>E86*2</f>
        <v>14</v>
      </c>
      <c r="G86" t="s">
        <v>1681</v>
      </c>
      <c r="H86" t="b">
        <v>0</v>
      </c>
      <c r="I86" t="s">
        <v>2126</v>
      </c>
      <c r="L86" t="s">
        <v>2092</v>
      </c>
    </row>
    <row r="87" spans="1:12">
      <c r="A87" s="29" t="s">
        <v>1741</v>
      </c>
      <c r="B87">
        <v>4</v>
      </c>
      <c r="C87" t="s">
        <v>577</v>
      </c>
      <c r="D87" t="s">
        <v>206</v>
      </c>
      <c r="E87">
        <v>8</v>
      </c>
      <c r="F87">
        <f>E87*2</f>
        <v>16</v>
      </c>
      <c r="G87" t="s">
        <v>1677</v>
      </c>
      <c r="H87" t="b">
        <v>1</v>
      </c>
      <c r="I87" t="s">
        <v>2124</v>
      </c>
      <c r="L87" t="s">
        <v>1995</v>
      </c>
    </row>
    <row r="88" spans="1:12">
      <c r="A88" s="29" t="s">
        <v>1737</v>
      </c>
      <c r="B88">
        <v>4</v>
      </c>
      <c r="C88" t="s">
        <v>1569</v>
      </c>
      <c r="D88" t="s">
        <v>207</v>
      </c>
      <c r="E88">
        <v>8</v>
      </c>
      <c r="F88">
        <f>E88*2</f>
        <v>16</v>
      </c>
      <c r="G88" t="s">
        <v>1681</v>
      </c>
      <c r="H88" t="b">
        <v>1</v>
      </c>
      <c r="I88" t="s">
        <v>2124</v>
      </c>
      <c r="L88" t="s">
        <v>2003</v>
      </c>
    </row>
    <row r="89" spans="1:12">
      <c r="A89" s="29" t="s">
        <v>1805</v>
      </c>
      <c r="B89" s="29">
        <v>5</v>
      </c>
      <c r="C89" s="29" t="s">
        <v>1111</v>
      </c>
      <c r="D89" s="29" t="s">
        <v>1408</v>
      </c>
      <c r="E89" s="29">
        <v>9</v>
      </c>
      <c r="F89" s="29">
        <f>E89*2</f>
        <v>18</v>
      </c>
      <c r="G89" s="29" t="s">
        <v>2113</v>
      </c>
      <c r="H89" s="29" t="b">
        <v>0</v>
      </c>
      <c r="I89" s="29" t="s">
        <v>2129</v>
      </c>
      <c r="J89" s="29"/>
      <c r="K89" s="29"/>
      <c r="L89" s="29" t="s">
        <v>1942</v>
      </c>
    </row>
    <row r="90" spans="1:12">
      <c r="A90" s="29" t="s">
        <v>1809</v>
      </c>
      <c r="B90" s="29">
        <v>5</v>
      </c>
      <c r="C90" s="29" t="s">
        <v>1105</v>
      </c>
      <c r="D90" s="29" t="s">
        <v>1408</v>
      </c>
      <c r="E90" s="29">
        <v>9</v>
      </c>
      <c r="F90" s="29">
        <f>E90*2</f>
        <v>18</v>
      </c>
      <c r="G90" s="29" t="s">
        <v>2113</v>
      </c>
      <c r="H90" s="29" t="b">
        <v>0</v>
      </c>
      <c r="I90" s="29" t="s">
        <v>2129</v>
      </c>
      <c r="J90" s="29"/>
      <c r="K90" s="29"/>
      <c r="L90" s="29" t="s">
        <v>2064</v>
      </c>
    </row>
    <row r="91" spans="1:12">
      <c r="A91" s="29" t="s">
        <v>1717</v>
      </c>
      <c r="B91" s="29">
        <v>5</v>
      </c>
      <c r="C91" s="29" t="s">
        <v>1108</v>
      </c>
      <c r="D91" s="29" t="s">
        <v>1408</v>
      </c>
      <c r="E91" s="29">
        <v>9</v>
      </c>
      <c r="F91" s="29">
        <f>E91*2</f>
        <v>18</v>
      </c>
      <c r="G91" s="29" t="s">
        <v>1681</v>
      </c>
      <c r="H91" s="29" t="b">
        <v>0</v>
      </c>
      <c r="I91" s="29" t="s">
        <v>2136</v>
      </c>
      <c r="J91" s="29"/>
      <c r="K91" s="29" t="s">
        <v>1825</v>
      </c>
      <c r="L91" s="29" t="s">
        <v>2069</v>
      </c>
    </row>
    <row r="92" spans="1:12">
      <c r="A92" s="29" t="s">
        <v>1710</v>
      </c>
      <c r="B92" s="29">
        <v>5</v>
      </c>
      <c r="C92" s="29" t="s">
        <v>1106</v>
      </c>
      <c r="D92" s="29" t="s">
        <v>1408</v>
      </c>
      <c r="E92" s="29">
        <v>10</v>
      </c>
      <c r="F92" s="29">
        <f>E92*2</f>
        <v>20</v>
      </c>
      <c r="G92" s="29" t="s">
        <v>1680</v>
      </c>
      <c r="H92" s="29" t="b">
        <v>0</v>
      </c>
      <c r="I92" s="29" t="s">
        <v>2134</v>
      </c>
      <c r="J92" s="29"/>
      <c r="K92" s="29"/>
      <c r="L92" s="29" t="s">
        <v>2091</v>
      </c>
    </row>
    <row r="93" spans="1:12">
      <c r="A93" s="29" t="s">
        <v>1860</v>
      </c>
      <c r="B93" s="29">
        <v>5</v>
      </c>
      <c r="C93" s="29" t="s">
        <v>1605</v>
      </c>
      <c r="D93" s="29" t="s">
        <v>1915</v>
      </c>
      <c r="E93" s="29">
        <v>10</v>
      </c>
      <c r="F93" s="29">
        <f>E93*2</f>
        <v>20</v>
      </c>
      <c r="G93" s="29" t="s">
        <v>1680</v>
      </c>
      <c r="H93" s="29" t="b">
        <v>1</v>
      </c>
      <c r="I93" s="29" t="s">
        <v>2122</v>
      </c>
      <c r="J93" s="29"/>
      <c r="K93" s="29"/>
      <c r="L93" s="29" t="s">
        <v>2000</v>
      </c>
    </row>
    <row r="94" spans="1:12">
      <c r="A94" s="29" t="s">
        <v>1881</v>
      </c>
      <c r="B94" s="29">
        <v>5</v>
      </c>
      <c r="C94" s="29" t="s">
        <v>1921</v>
      </c>
      <c r="D94" s="29" t="s">
        <v>1918</v>
      </c>
      <c r="E94" s="29">
        <v>9</v>
      </c>
      <c r="F94" s="29">
        <f>E94*2</f>
        <v>18</v>
      </c>
      <c r="G94" s="29" t="s">
        <v>1681</v>
      </c>
      <c r="H94" s="29" t="b">
        <v>1</v>
      </c>
      <c r="I94" s="29" t="s">
        <v>2130</v>
      </c>
      <c r="J94" s="29" t="s">
        <v>2115</v>
      </c>
      <c r="K94" s="29"/>
      <c r="L94" s="29" t="s">
        <v>2085</v>
      </c>
    </row>
    <row r="95" spans="1:12">
      <c r="A95" s="29" t="s">
        <v>1894</v>
      </c>
      <c r="B95" s="29">
        <v>5</v>
      </c>
      <c r="C95" s="29" t="s">
        <v>1919</v>
      </c>
      <c r="D95" s="29" t="s">
        <v>1918</v>
      </c>
      <c r="E95" s="29">
        <v>9</v>
      </c>
      <c r="F95" s="29">
        <f>E95*2</f>
        <v>18</v>
      </c>
      <c r="G95" s="29" t="s">
        <v>1681</v>
      </c>
      <c r="H95" s="29" t="b">
        <v>1</v>
      </c>
      <c r="I95" s="29" t="s">
        <v>2123</v>
      </c>
      <c r="J95" s="29" t="s">
        <v>2116</v>
      </c>
      <c r="K95" s="29"/>
      <c r="L95" s="29" t="s">
        <v>2086</v>
      </c>
    </row>
    <row r="96" spans="1:12">
      <c r="A96" s="29" t="s">
        <v>1884</v>
      </c>
      <c r="B96" s="29">
        <v>5</v>
      </c>
      <c r="C96" s="29" t="s">
        <v>1920</v>
      </c>
      <c r="D96" s="29" t="s">
        <v>1918</v>
      </c>
      <c r="E96" s="29">
        <v>9</v>
      </c>
      <c r="F96" s="29">
        <f>E96*2</f>
        <v>18</v>
      </c>
      <c r="G96" s="29" t="s">
        <v>1681</v>
      </c>
      <c r="H96" s="29" t="b">
        <v>1</v>
      </c>
      <c r="I96" s="29" t="s">
        <v>2130</v>
      </c>
      <c r="J96" s="29" t="s">
        <v>2117</v>
      </c>
      <c r="K96" s="29"/>
      <c r="L96" s="29" t="s">
        <v>2088</v>
      </c>
    </row>
    <row r="97" spans="1:12">
      <c r="A97" s="29" t="s">
        <v>1868</v>
      </c>
      <c r="B97" s="29">
        <v>5</v>
      </c>
      <c r="C97" s="29" t="s">
        <v>1917</v>
      </c>
      <c r="D97" s="29" t="s">
        <v>1918</v>
      </c>
      <c r="E97" s="29">
        <v>9</v>
      </c>
      <c r="F97" s="29">
        <f>E97*2</f>
        <v>18</v>
      </c>
      <c r="G97" s="29" t="s">
        <v>1681</v>
      </c>
      <c r="H97" s="29" t="b">
        <v>1</v>
      </c>
      <c r="I97" s="29" t="s">
        <v>2121</v>
      </c>
      <c r="J97" s="29" t="s">
        <v>2118</v>
      </c>
      <c r="K97" s="29"/>
      <c r="L97" s="29" t="s">
        <v>2089</v>
      </c>
    </row>
    <row r="98" spans="1:12">
      <c r="A98" s="29" t="s">
        <v>1951</v>
      </c>
      <c r="B98" s="29">
        <v>5</v>
      </c>
      <c r="C98" s="29" t="s">
        <v>1923</v>
      </c>
      <c r="D98" s="29" t="s">
        <v>1918</v>
      </c>
      <c r="E98" s="29">
        <v>9</v>
      </c>
      <c r="F98" s="29">
        <f>E98*2</f>
        <v>18</v>
      </c>
      <c r="G98" s="29" t="s">
        <v>1681</v>
      </c>
      <c r="H98" s="29" t="b">
        <v>1</v>
      </c>
      <c r="I98" s="29" t="s">
        <v>2135</v>
      </c>
      <c r="J98" s="29" t="s">
        <v>2119</v>
      </c>
      <c r="K98" s="29"/>
      <c r="L98" s="29" t="s">
        <v>2084</v>
      </c>
    </row>
    <row r="99" spans="1:12">
      <c r="A99" s="29" t="s">
        <v>1896</v>
      </c>
      <c r="B99" s="29">
        <v>5</v>
      </c>
      <c r="C99" s="29" t="s">
        <v>1922</v>
      </c>
      <c r="D99" s="29" t="s">
        <v>1918</v>
      </c>
      <c r="E99" s="29">
        <v>9</v>
      </c>
      <c r="F99" s="29">
        <f>E99*2</f>
        <v>18</v>
      </c>
      <c r="G99" s="29" t="s">
        <v>1681</v>
      </c>
      <c r="H99" s="29" t="b">
        <v>1</v>
      </c>
      <c r="I99" s="29" t="s">
        <v>2123</v>
      </c>
      <c r="J99" s="29" t="s">
        <v>2120</v>
      </c>
      <c r="K99" s="29"/>
      <c r="L99" s="29" t="s">
        <v>2087</v>
      </c>
    </row>
    <row r="100" spans="1:12">
      <c r="A100" s="29" t="s">
        <v>1864</v>
      </c>
      <c r="B100" s="29">
        <v>5</v>
      </c>
      <c r="C100" s="29" t="s">
        <v>1903</v>
      </c>
      <c r="D100" s="29" t="s">
        <v>1904</v>
      </c>
      <c r="E100" s="29">
        <v>10</v>
      </c>
      <c r="F100" s="29">
        <f>E100*2</f>
        <v>20</v>
      </c>
      <c r="G100" s="29" t="s">
        <v>1677</v>
      </c>
      <c r="H100" s="29" t="b">
        <v>1</v>
      </c>
      <c r="I100" s="29" t="s">
        <v>2122</v>
      </c>
      <c r="J100" s="29"/>
      <c r="K100" s="29"/>
      <c r="L100" s="29" t="s">
        <v>2011</v>
      </c>
    </row>
    <row r="101" spans="1:12">
      <c r="A101" s="29" t="s">
        <v>1861</v>
      </c>
      <c r="B101" s="29">
        <v>5</v>
      </c>
      <c r="C101" s="29" t="s">
        <v>1591</v>
      </c>
      <c r="D101" s="29" t="s">
        <v>1905</v>
      </c>
      <c r="E101" s="29">
        <v>9</v>
      </c>
      <c r="F101" s="29">
        <f>E101*2</f>
        <v>18</v>
      </c>
      <c r="G101" s="29" t="s">
        <v>1681</v>
      </c>
      <c r="H101" s="29" t="b">
        <v>1</v>
      </c>
      <c r="I101" s="29" t="s">
        <v>2122</v>
      </c>
      <c r="J101" s="29"/>
      <c r="K101" s="29"/>
      <c r="L101" s="29" t="s">
        <v>2009</v>
      </c>
    </row>
    <row r="102" spans="1:12">
      <c r="A102" s="29" t="s">
        <v>1743</v>
      </c>
      <c r="B102">
        <v>5</v>
      </c>
      <c r="C102" t="s">
        <v>604</v>
      </c>
      <c r="D102" t="s">
        <v>1822</v>
      </c>
      <c r="E102">
        <v>10</v>
      </c>
      <c r="F102">
        <f>E102*2</f>
        <v>20</v>
      </c>
      <c r="G102" t="s">
        <v>1677</v>
      </c>
      <c r="H102" t="b">
        <v>0</v>
      </c>
      <c r="I102" t="s">
        <v>2124</v>
      </c>
      <c r="L102" t="s">
        <v>2101</v>
      </c>
    </row>
    <row r="103" spans="1:12">
      <c r="A103" s="29" t="s">
        <v>1745</v>
      </c>
      <c r="B103">
        <v>5</v>
      </c>
      <c r="C103" t="s">
        <v>1023</v>
      </c>
      <c r="D103" t="s">
        <v>1031</v>
      </c>
      <c r="E103">
        <v>10</v>
      </c>
      <c r="F103">
        <f>E103*2</f>
        <v>20</v>
      </c>
      <c r="G103" t="s">
        <v>1677</v>
      </c>
      <c r="H103" t="b">
        <v>1</v>
      </c>
      <c r="I103" t="s">
        <v>2137</v>
      </c>
      <c r="L103" t="s">
        <v>1976</v>
      </c>
    </row>
    <row r="104" spans="1:12">
      <c r="A104" s="29" t="s">
        <v>1729</v>
      </c>
      <c r="B104">
        <v>5</v>
      </c>
      <c r="C104" t="s">
        <v>1024</v>
      </c>
      <c r="D104" t="s">
        <v>1032</v>
      </c>
      <c r="E104">
        <v>9</v>
      </c>
      <c r="F104">
        <f>E104*2</f>
        <v>18</v>
      </c>
      <c r="G104" t="s">
        <v>1681</v>
      </c>
      <c r="H104" t="b">
        <v>1</v>
      </c>
      <c r="I104" t="s">
        <v>2138</v>
      </c>
      <c r="L104" t="s">
        <v>1977</v>
      </c>
    </row>
    <row r="105" spans="1:12">
      <c r="A105" s="29" t="s">
        <v>1796</v>
      </c>
      <c r="B105">
        <v>5</v>
      </c>
      <c r="C105" t="s">
        <v>1199</v>
      </c>
      <c r="D105" t="s">
        <v>1118</v>
      </c>
      <c r="E105">
        <v>10</v>
      </c>
      <c r="F105">
        <f>E105*2</f>
        <v>20</v>
      </c>
      <c r="G105" t="s">
        <v>1677</v>
      </c>
      <c r="H105" t="b">
        <v>1</v>
      </c>
      <c r="I105" t="s">
        <v>2127</v>
      </c>
      <c r="L105" t="s">
        <v>2063</v>
      </c>
    </row>
    <row r="106" spans="1:12">
      <c r="A106" s="29" t="s">
        <v>1688</v>
      </c>
      <c r="B106">
        <v>5</v>
      </c>
      <c r="C106" t="s">
        <v>170</v>
      </c>
      <c r="D106" t="s">
        <v>160</v>
      </c>
      <c r="E106">
        <v>9</v>
      </c>
      <c r="F106">
        <f>E106*2</f>
        <v>18</v>
      </c>
      <c r="G106" t="s">
        <v>1677</v>
      </c>
      <c r="H106" t="b">
        <v>1</v>
      </c>
      <c r="I106" t="s">
        <v>2133</v>
      </c>
      <c r="L106" t="s">
        <v>2067</v>
      </c>
    </row>
    <row r="107" spans="1:12">
      <c r="A107" s="29" t="s">
        <v>1693</v>
      </c>
      <c r="B107">
        <v>5</v>
      </c>
      <c r="C107" t="s">
        <v>1832</v>
      </c>
      <c r="D107" t="s">
        <v>224</v>
      </c>
      <c r="E107">
        <v>10</v>
      </c>
      <c r="F107">
        <f>E107*2</f>
        <v>20</v>
      </c>
      <c r="G107" t="s">
        <v>1677</v>
      </c>
      <c r="H107" t="b">
        <v>1</v>
      </c>
      <c r="I107" t="s">
        <v>2133</v>
      </c>
      <c r="J107" t="s">
        <v>1833</v>
      </c>
      <c r="L107" t="s">
        <v>2074</v>
      </c>
    </row>
    <row r="108" spans="1:12">
      <c r="A108" s="29" t="s">
        <v>1773</v>
      </c>
      <c r="B108">
        <v>5</v>
      </c>
      <c r="C108" t="s">
        <v>1847</v>
      </c>
      <c r="D108" t="s">
        <v>224</v>
      </c>
      <c r="E108">
        <v>10</v>
      </c>
      <c r="F108">
        <f>E108*2</f>
        <v>20</v>
      </c>
      <c r="G108" t="s">
        <v>1677</v>
      </c>
      <c r="H108" t="b">
        <v>1</v>
      </c>
      <c r="I108" t="s">
        <v>2125</v>
      </c>
      <c r="J108" t="s">
        <v>1846</v>
      </c>
      <c r="L108" t="s">
        <v>2075</v>
      </c>
    </row>
    <row r="109" spans="1:12">
      <c r="A109" s="29" t="s">
        <v>1790</v>
      </c>
      <c r="B109">
        <v>5</v>
      </c>
      <c r="C109" t="s">
        <v>1836</v>
      </c>
      <c r="D109" t="s">
        <v>224</v>
      </c>
      <c r="E109">
        <v>10</v>
      </c>
      <c r="F109">
        <f>E109*2</f>
        <v>20</v>
      </c>
      <c r="G109" t="s">
        <v>1677</v>
      </c>
      <c r="H109" t="b">
        <v>1</v>
      </c>
      <c r="I109" t="s">
        <v>2128</v>
      </c>
      <c r="J109" t="s">
        <v>1837</v>
      </c>
      <c r="L109" t="s">
        <v>2076</v>
      </c>
    </row>
    <row r="110" spans="1:12">
      <c r="A110" s="29" t="s">
        <v>1720</v>
      </c>
      <c r="B110">
        <v>5</v>
      </c>
      <c r="C110" t="s">
        <v>1834</v>
      </c>
      <c r="D110" t="s">
        <v>224</v>
      </c>
      <c r="E110">
        <v>10</v>
      </c>
      <c r="F110">
        <f>E110*2</f>
        <v>20</v>
      </c>
      <c r="G110" t="s">
        <v>1677</v>
      </c>
      <c r="H110" t="b">
        <v>1</v>
      </c>
      <c r="I110" t="s">
        <v>2136</v>
      </c>
      <c r="J110" t="s">
        <v>1835</v>
      </c>
      <c r="L110" t="s">
        <v>2077</v>
      </c>
    </row>
    <row r="111" spans="1:12">
      <c r="A111" s="29" t="s">
        <v>1787</v>
      </c>
      <c r="B111">
        <v>5</v>
      </c>
      <c r="C111" t="s">
        <v>1838</v>
      </c>
      <c r="D111" t="s">
        <v>224</v>
      </c>
      <c r="E111">
        <v>10</v>
      </c>
      <c r="F111">
        <f>E111*2</f>
        <v>20</v>
      </c>
      <c r="G111" t="s">
        <v>1677</v>
      </c>
      <c r="H111" t="b">
        <v>1</v>
      </c>
      <c r="I111" t="s">
        <v>2128</v>
      </c>
      <c r="J111" t="s">
        <v>1839</v>
      </c>
      <c r="L111" t="s">
        <v>2078</v>
      </c>
    </row>
    <row r="112" spans="1:12">
      <c r="A112" s="29" t="s">
        <v>1730</v>
      </c>
      <c r="B112">
        <v>5</v>
      </c>
      <c r="C112" t="s">
        <v>1842</v>
      </c>
      <c r="D112" t="s">
        <v>224</v>
      </c>
      <c r="E112">
        <v>10</v>
      </c>
      <c r="F112">
        <f>E112*2</f>
        <v>20</v>
      </c>
      <c r="G112" t="s">
        <v>1677</v>
      </c>
      <c r="H112" t="b">
        <v>1</v>
      </c>
      <c r="I112" t="s">
        <v>2138</v>
      </c>
      <c r="J112" t="s">
        <v>1843</v>
      </c>
      <c r="L112" t="s">
        <v>2079</v>
      </c>
    </row>
    <row r="113" spans="1:12">
      <c r="A113" s="29" t="s">
        <v>1754</v>
      </c>
      <c r="B113">
        <v>5</v>
      </c>
      <c r="C113" t="s">
        <v>1840</v>
      </c>
      <c r="D113" t="s">
        <v>224</v>
      </c>
      <c r="E113">
        <v>10</v>
      </c>
      <c r="F113">
        <f>E113*2</f>
        <v>20</v>
      </c>
      <c r="G113" t="s">
        <v>1677</v>
      </c>
      <c r="H113" t="b">
        <v>1</v>
      </c>
      <c r="I113" t="s">
        <v>2132</v>
      </c>
      <c r="J113" t="s">
        <v>1841</v>
      </c>
      <c r="L113" t="s">
        <v>2080</v>
      </c>
    </row>
    <row r="114" spans="1:12">
      <c r="A114" s="29" t="s">
        <v>1794</v>
      </c>
      <c r="B114">
        <v>5</v>
      </c>
      <c r="C114" t="s">
        <v>1844</v>
      </c>
      <c r="D114" t="s">
        <v>224</v>
      </c>
      <c r="E114">
        <v>10</v>
      </c>
      <c r="F114">
        <f>E114*2</f>
        <v>20</v>
      </c>
      <c r="G114" t="s">
        <v>1677</v>
      </c>
      <c r="H114" t="b">
        <v>1</v>
      </c>
      <c r="I114" t="s">
        <v>2127</v>
      </c>
      <c r="J114" t="s">
        <v>1845</v>
      </c>
      <c r="L114" t="s">
        <v>2081</v>
      </c>
    </row>
    <row r="115" spans="1:12">
      <c r="A115" s="29" t="s">
        <v>1689</v>
      </c>
      <c r="B115">
        <v>5</v>
      </c>
      <c r="C115" t="s">
        <v>1848</v>
      </c>
      <c r="D115" t="s">
        <v>225</v>
      </c>
      <c r="E115">
        <v>10</v>
      </c>
      <c r="F115">
        <f>E115*2</f>
        <v>20</v>
      </c>
      <c r="G115" t="s">
        <v>1681</v>
      </c>
      <c r="H115" t="b">
        <v>1</v>
      </c>
      <c r="I115" t="s">
        <v>2133</v>
      </c>
      <c r="L115" t="s">
        <v>2054</v>
      </c>
    </row>
    <row r="116" spans="1:12">
      <c r="A116" s="29" t="s">
        <v>1701</v>
      </c>
      <c r="B116">
        <v>5</v>
      </c>
      <c r="C116" t="s">
        <v>1849</v>
      </c>
      <c r="D116" t="s">
        <v>1933</v>
      </c>
      <c r="E116">
        <v>9</v>
      </c>
      <c r="F116">
        <f>E116*2</f>
        <v>18</v>
      </c>
      <c r="G116" t="s">
        <v>1681</v>
      </c>
      <c r="H116" t="b">
        <v>1</v>
      </c>
      <c r="I116" t="s">
        <v>2131</v>
      </c>
      <c r="L116" t="s">
        <v>2046</v>
      </c>
    </row>
    <row r="117" spans="1:12">
      <c r="A117" s="29" t="s">
        <v>1704</v>
      </c>
      <c r="B117">
        <v>5</v>
      </c>
      <c r="C117" t="s">
        <v>1850</v>
      </c>
      <c r="D117" t="s">
        <v>231</v>
      </c>
      <c r="E117">
        <v>9</v>
      </c>
      <c r="F117">
        <f>E117*2</f>
        <v>18</v>
      </c>
      <c r="G117" t="s">
        <v>1681</v>
      </c>
      <c r="H117" t="b">
        <v>1</v>
      </c>
      <c r="I117" t="s">
        <v>2131</v>
      </c>
      <c r="L117" t="s">
        <v>2044</v>
      </c>
    </row>
    <row r="118" spans="1:12">
      <c r="A118" s="29" t="s">
        <v>1811</v>
      </c>
      <c r="B118">
        <v>5</v>
      </c>
      <c r="C118" t="s">
        <v>596</v>
      </c>
      <c r="D118" t="s">
        <v>232</v>
      </c>
      <c r="E118">
        <v>10</v>
      </c>
      <c r="F118">
        <f>E118*2</f>
        <v>20</v>
      </c>
      <c r="G118" t="s">
        <v>1677</v>
      </c>
      <c r="H118" t="b">
        <v>1</v>
      </c>
      <c r="I118" t="s">
        <v>2129</v>
      </c>
      <c r="L118" t="s">
        <v>2041</v>
      </c>
    </row>
    <row r="119" spans="1:12">
      <c r="A119" s="29" t="s">
        <v>1759</v>
      </c>
      <c r="B119">
        <v>5</v>
      </c>
      <c r="C119" t="s">
        <v>600</v>
      </c>
      <c r="D119" t="s">
        <v>591</v>
      </c>
      <c r="E119">
        <v>10</v>
      </c>
      <c r="F119">
        <f>E119*2</f>
        <v>20</v>
      </c>
      <c r="G119" t="s">
        <v>1681</v>
      </c>
      <c r="H119" t="b">
        <v>1</v>
      </c>
      <c r="I119" t="s">
        <v>2132</v>
      </c>
      <c r="L119" t="s">
        <v>2032</v>
      </c>
    </row>
    <row r="120" spans="1:12">
      <c r="A120" s="29" t="s">
        <v>1802</v>
      </c>
      <c r="B120" s="29">
        <v>6</v>
      </c>
      <c r="C120" s="29" t="s">
        <v>258</v>
      </c>
      <c r="D120" s="29" t="s">
        <v>1408</v>
      </c>
      <c r="E120" s="29">
        <v>12</v>
      </c>
      <c r="F120" s="29">
        <f>E120*2</f>
        <v>24</v>
      </c>
      <c r="G120" s="29" t="s">
        <v>1681</v>
      </c>
      <c r="H120" s="29" t="b">
        <v>0</v>
      </c>
      <c r="I120" s="29" t="s">
        <v>2127</v>
      </c>
      <c r="J120" s="29"/>
      <c r="K120" s="29"/>
      <c r="L120" s="29" t="s">
        <v>1944</v>
      </c>
    </row>
    <row r="121" spans="1:12">
      <c r="A121" s="29" t="s">
        <v>1698</v>
      </c>
      <c r="B121" s="29">
        <v>6</v>
      </c>
      <c r="C121" s="29" t="s">
        <v>269</v>
      </c>
      <c r="D121" s="29" t="s">
        <v>1408</v>
      </c>
      <c r="E121" s="29">
        <v>10</v>
      </c>
      <c r="F121" s="29">
        <f>E121*2</f>
        <v>20</v>
      </c>
      <c r="G121" s="29" t="s">
        <v>1677</v>
      </c>
      <c r="H121" s="29" t="b">
        <v>0</v>
      </c>
      <c r="I121" s="29" t="s">
        <v>2135</v>
      </c>
      <c r="J121" s="29"/>
      <c r="K121" s="29"/>
      <c r="L121" s="29" t="s">
        <v>2100</v>
      </c>
    </row>
    <row r="122" spans="1:12">
      <c r="A122" s="29" t="s">
        <v>1895</v>
      </c>
      <c r="B122" s="29">
        <v>6</v>
      </c>
      <c r="C122" s="29" t="s">
        <v>1607</v>
      </c>
      <c r="D122" s="29" t="s">
        <v>1924</v>
      </c>
      <c r="E122" s="29">
        <v>12</v>
      </c>
      <c r="F122" s="29">
        <f>E122*2</f>
        <v>24</v>
      </c>
      <c r="G122" s="29" t="s">
        <v>1681</v>
      </c>
      <c r="H122" s="29" t="b">
        <v>0</v>
      </c>
      <c r="I122" s="29" t="s">
        <v>2123</v>
      </c>
      <c r="J122" s="29"/>
      <c r="K122" s="29"/>
      <c r="L122" s="29" t="s">
        <v>1943</v>
      </c>
    </row>
    <row r="123" spans="1:12">
      <c r="A123" s="29" t="s">
        <v>1886</v>
      </c>
      <c r="B123" s="29">
        <v>6</v>
      </c>
      <c r="C123" s="29" t="s">
        <v>1608</v>
      </c>
      <c r="D123" s="29" t="s">
        <v>1925</v>
      </c>
      <c r="E123" s="29">
        <v>14</v>
      </c>
      <c r="F123" s="29">
        <f>E123*2</f>
        <v>28</v>
      </c>
      <c r="G123" s="29" t="s">
        <v>1681</v>
      </c>
      <c r="H123" s="29" t="b">
        <v>0</v>
      </c>
      <c r="I123" s="29" t="s">
        <v>2130</v>
      </c>
      <c r="J123" s="29"/>
      <c r="K123" s="29"/>
      <c r="L123" s="29" t="s">
        <v>2052</v>
      </c>
    </row>
    <row r="124" spans="1:12">
      <c r="A124" s="29" t="s">
        <v>1804</v>
      </c>
      <c r="B124">
        <v>6</v>
      </c>
      <c r="C124" t="s">
        <v>1128</v>
      </c>
      <c r="D124" t="s">
        <v>1140</v>
      </c>
      <c r="E124">
        <v>12</v>
      </c>
      <c r="F124">
        <f>E124*2</f>
        <v>24</v>
      </c>
      <c r="G124" t="s">
        <v>1679</v>
      </c>
      <c r="H124" t="b">
        <v>0</v>
      </c>
      <c r="I124" t="s">
        <v>2129</v>
      </c>
      <c r="L124" t="s">
        <v>2018</v>
      </c>
    </row>
    <row r="125" spans="1:12">
      <c r="A125" s="29" t="s">
        <v>1798</v>
      </c>
      <c r="B125">
        <v>6</v>
      </c>
      <c r="C125" t="s">
        <v>1207</v>
      </c>
      <c r="D125" t="s">
        <v>1144</v>
      </c>
      <c r="E125">
        <v>12</v>
      </c>
      <c r="F125">
        <f>E125*2</f>
        <v>24</v>
      </c>
      <c r="G125" t="s">
        <v>1677</v>
      </c>
      <c r="H125" t="b">
        <v>0</v>
      </c>
      <c r="I125" t="s">
        <v>2127</v>
      </c>
      <c r="L125" t="s">
        <v>2108</v>
      </c>
    </row>
    <row r="126" spans="1:12">
      <c r="A126" s="29" t="s">
        <v>1800</v>
      </c>
      <c r="B126">
        <v>6</v>
      </c>
      <c r="C126" t="s">
        <v>1130</v>
      </c>
      <c r="D126" t="s">
        <v>1290</v>
      </c>
      <c r="E126">
        <v>12</v>
      </c>
      <c r="F126">
        <f>E126*2</f>
        <v>24</v>
      </c>
      <c r="G126" t="s">
        <v>1681</v>
      </c>
      <c r="H126" t="b">
        <v>1</v>
      </c>
      <c r="I126" t="s">
        <v>2127</v>
      </c>
      <c r="L126" t="s">
        <v>1997</v>
      </c>
    </row>
    <row r="127" spans="1:12">
      <c r="A127" s="29" t="s">
        <v>1768</v>
      </c>
      <c r="B127">
        <v>6</v>
      </c>
      <c r="C127" t="s">
        <v>1854</v>
      </c>
      <c r="D127" t="s">
        <v>1853</v>
      </c>
      <c r="E127">
        <v>12</v>
      </c>
      <c r="F127">
        <f>E127*2</f>
        <v>24</v>
      </c>
      <c r="G127" t="s">
        <v>1681</v>
      </c>
      <c r="H127" t="b">
        <v>1</v>
      </c>
      <c r="I127" t="s">
        <v>2126</v>
      </c>
      <c r="J127" t="s">
        <v>255</v>
      </c>
      <c r="L127" t="s">
        <v>2073</v>
      </c>
    </row>
    <row r="128" spans="1:12">
      <c r="A128" s="29" t="s">
        <v>1694</v>
      </c>
      <c r="B128">
        <v>6</v>
      </c>
      <c r="C128" t="s">
        <v>190</v>
      </c>
      <c r="D128" t="s">
        <v>185</v>
      </c>
      <c r="E128">
        <v>11</v>
      </c>
      <c r="F128">
        <f>E128*2</f>
        <v>22</v>
      </c>
      <c r="G128" t="s">
        <v>1681</v>
      </c>
      <c r="H128" t="b">
        <v>1</v>
      </c>
      <c r="I128" t="s">
        <v>2133</v>
      </c>
      <c r="L128" t="s">
        <v>2013</v>
      </c>
    </row>
    <row r="129" spans="1:12">
      <c r="A129" s="29" t="s">
        <v>1721</v>
      </c>
      <c r="B129">
        <v>6</v>
      </c>
      <c r="C129" t="s">
        <v>315</v>
      </c>
      <c r="D129" t="s">
        <v>186</v>
      </c>
      <c r="E129">
        <v>12</v>
      </c>
      <c r="F129">
        <f>E129*2</f>
        <v>24</v>
      </c>
      <c r="G129" t="s">
        <v>1677</v>
      </c>
      <c r="H129" t="b">
        <v>1</v>
      </c>
      <c r="I129" t="s">
        <v>2136</v>
      </c>
      <c r="L129" t="s">
        <v>2099</v>
      </c>
    </row>
    <row r="130" spans="1:12">
      <c r="A130" s="29" t="s">
        <v>1726</v>
      </c>
      <c r="B130">
        <v>6</v>
      </c>
      <c r="C130" t="s">
        <v>1851</v>
      </c>
      <c r="D130" t="s">
        <v>243</v>
      </c>
      <c r="E130">
        <v>12</v>
      </c>
      <c r="F130">
        <f>E130*2</f>
        <v>24</v>
      </c>
      <c r="G130" t="s">
        <v>1681</v>
      </c>
      <c r="H130" t="b">
        <v>1</v>
      </c>
      <c r="I130" t="s">
        <v>2139</v>
      </c>
      <c r="L130" t="s">
        <v>2050</v>
      </c>
    </row>
    <row r="131" spans="1:12">
      <c r="A131" s="29" t="s">
        <v>1750</v>
      </c>
      <c r="B131">
        <v>6</v>
      </c>
      <c r="C131" t="s">
        <v>1852</v>
      </c>
      <c r="D131" t="s">
        <v>248</v>
      </c>
      <c r="E131">
        <v>12</v>
      </c>
      <c r="F131">
        <f>E131*2</f>
        <v>24</v>
      </c>
      <c r="G131" t="s">
        <v>1681</v>
      </c>
      <c r="H131" t="b">
        <v>0</v>
      </c>
      <c r="I131" t="s">
        <v>2137</v>
      </c>
      <c r="L131" t="s">
        <v>2051</v>
      </c>
    </row>
    <row r="132" spans="1:12">
      <c r="A132" s="29" t="s">
        <v>1747</v>
      </c>
      <c r="B132">
        <v>6</v>
      </c>
      <c r="C132" t="s">
        <v>606</v>
      </c>
      <c r="D132" t="s">
        <v>250</v>
      </c>
      <c r="E132">
        <v>12</v>
      </c>
      <c r="F132">
        <f>E132*2</f>
        <v>24</v>
      </c>
      <c r="G132" t="s">
        <v>1677</v>
      </c>
      <c r="H132" t="b">
        <v>1</v>
      </c>
      <c r="I132" t="s">
        <v>2137</v>
      </c>
      <c r="L132" t="s">
        <v>2022</v>
      </c>
    </row>
    <row r="133" spans="1:12">
      <c r="A133" s="29" t="s">
        <v>1742</v>
      </c>
      <c r="B133">
        <v>6</v>
      </c>
      <c r="C133" t="s">
        <v>260</v>
      </c>
      <c r="D133" t="s">
        <v>251</v>
      </c>
      <c r="E133">
        <v>12</v>
      </c>
      <c r="F133">
        <f>E133*2</f>
        <v>24</v>
      </c>
      <c r="G133" t="s">
        <v>1680</v>
      </c>
      <c r="H133" t="b">
        <v>0</v>
      </c>
      <c r="I133" t="s">
        <v>2124</v>
      </c>
      <c r="L133" t="s">
        <v>1985</v>
      </c>
    </row>
    <row r="134" spans="1:12">
      <c r="A134" s="29" t="s">
        <v>1712</v>
      </c>
      <c r="B134">
        <v>6</v>
      </c>
      <c r="C134" t="s">
        <v>259</v>
      </c>
      <c r="D134" t="s">
        <v>252</v>
      </c>
      <c r="E134">
        <v>12</v>
      </c>
      <c r="F134">
        <f>E134*2</f>
        <v>24</v>
      </c>
      <c r="G134" t="s">
        <v>1680</v>
      </c>
      <c r="H134" t="b">
        <v>1</v>
      </c>
      <c r="I134" t="s">
        <v>2134</v>
      </c>
      <c r="L134" t="s">
        <v>1975</v>
      </c>
    </row>
    <row r="135" spans="1:12">
      <c r="A135" s="29" t="s">
        <v>1883</v>
      </c>
      <c r="B135" s="29">
        <v>7</v>
      </c>
      <c r="C135" s="29" t="s">
        <v>1157</v>
      </c>
      <c r="D135" s="29" t="s">
        <v>1408</v>
      </c>
      <c r="E135" s="29">
        <v>14</v>
      </c>
      <c r="F135" s="29">
        <f>E135*2</f>
        <v>28</v>
      </c>
      <c r="G135" s="29" t="s">
        <v>1681</v>
      </c>
      <c r="H135" s="29" t="b">
        <v>0</v>
      </c>
      <c r="I135" s="29" t="s">
        <v>2130</v>
      </c>
      <c r="J135" s="29"/>
      <c r="K135" s="29"/>
      <c r="L135" s="29" t="s">
        <v>2017</v>
      </c>
    </row>
    <row r="136" spans="1:12">
      <c r="A136" s="29" t="s">
        <v>1803</v>
      </c>
      <c r="B136" s="29">
        <v>7</v>
      </c>
      <c r="C136" s="29" t="s">
        <v>1155</v>
      </c>
      <c r="D136" s="29" t="s">
        <v>1408</v>
      </c>
      <c r="E136" s="29">
        <v>10</v>
      </c>
      <c r="F136" s="29">
        <f>E136*2</f>
        <v>20</v>
      </c>
      <c r="G136" s="29" t="s">
        <v>1681</v>
      </c>
      <c r="H136" s="29" t="b">
        <v>1</v>
      </c>
      <c r="I136" s="29" t="s">
        <v>2129</v>
      </c>
      <c r="J136" s="29"/>
      <c r="K136" s="29"/>
      <c r="L136" s="29" t="s">
        <v>2020</v>
      </c>
    </row>
    <row r="137" spans="1:12">
      <c r="A137" s="29" t="s">
        <v>1792</v>
      </c>
      <c r="B137" s="29">
        <v>7</v>
      </c>
      <c r="C137" s="29" t="s">
        <v>1159</v>
      </c>
      <c r="D137" s="29" t="s">
        <v>1408</v>
      </c>
      <c r="E137" s="29">
        <v>13</v>
      </c>
      <c r="F137" s="29">
        <f>E137*2</f>
        <v>26</v>
      </c>
      <c r="G137" s="29" t="s">
        <v>1680</v>
      </c>
      <c r="H137" s="29" t="b">
        <v>0</v>
      </c>
      <c r="I137" s="29" t="s">
        <v>2128</v>
      </c>
      <c r="J137" s="29"/>
      <c r="K137" s="29"/>
      <c r="L137" s="29" t="s">
        <v>2034</v>
      </c>
    </row>
    <row r="138" spans="1:12">
      <c r="A138" s="29" t="s">
        <v>1755</v>
      </c>
      <c r="B138">
        <v>7</v>
      </c>
      <c r="C138" t="s">
        <v>1212</v>
      </c>
      <c r="D138" t="s">
        <v>1164</v>
      </c>
      <c r="E138">
        <v>14</v>
      </c>
      <c r="F138">
        <f>E138*2</f>
        <v>28</v>
      </c>
      <c r="G138" t="s">
        <v>1677</v>
      </c>
      <c r="H138" t="b">
        <v>0</v>
      </c>
      <c r="I138" t="s">
        <v>2132</v>
      </c>
      <c r="L138" t="s">
        <v>2036</v>
      </c>
    </row>
    <row r="139" spans="1:12">
      <c r="A139" s="29" t="s">
        <v>1786</v>
      </c>
      <c r="B139">
        <v>7</v>
      </c>
      <c r="C139" t="s">
        <v>9</v>
      </c>
      <c r="D139" t="s">
        <v>1173</v>
      </c>
      <c r="E139">
        <v>13</v>
      </c>
      <c r="F139">
        <f>E139*2</f>
        <v>26</v>
      </c>
      <c r="G139" t="s">
        <v>1679</v>
      </c>
      <c r="H139" t="b">
        <v>0</v>
      </c>
      <c r="I139" t="s">
        <v>2128</v>
      </c>
      <c r="L139" t="s">
        <v>2016</v>
      </c>
    </row>
    <row r="140" spans="1:12">
      <c r="A140" s="29" t="s">
        <v>1728</v>
      </c>
      <c r="B140">
        <v>7</v>
      </c>
      <c r="C140" t="s">
        <v>630</v>
      </c>
      <c r="D140" t="s">
        <v>270</v>
      </c>
      <c r="E140">
        <v>14</v>
      </c>
      <c r="F140">
        <f>E140*2</f>
        <v>28</v>
      </c>
      <c r="G140" t="s">
        <v>1681</v>
      </c>
      <c r="H140" t="b">
        <v>1</v>
      </c>
      <c r="I140" t="s">
        <v>2138</v>
      </c>
      <c r="L140" t="s">
        <v>2083</v>
      </c>
    </row>
    <row r="141" spans="1:12">
      <c r="A141" s="29" t="s">
        <v>1762</v>
      </c>
      <c r="B141">
        <v>7</v>
      </c>
      <c r="C141" t="s">
        <v>1855</v>
      </c>
      <c r="D141" t="s">
        <v>1914</v>
      </c>
      <c r="E141">
        <v>13</v>
      </c>
      <c r="F141">
        <f>E141*2</f>
        <v>26</v>
      </c>
      <c r="G141" t="s">
        <v>1681</v>
      </c>
      <c r="H141" t="b">
        <v>1</v>
      </c>
      <c r="I141" t="s">
        <v>2132</v>
      </c>
      <c r="L141" t="s">
        <v>2056</v>
      </c>
    </row>
    <row r="142" spans="1:12">
      <c r="A142" s="29" t="s">
        <v>1723</v>
      </c>
      <c r="B142">
        <v>7</v>
      </c>
      <c r="C142" t="s">
        <v>636</v>
      </c>
      <c r="D142" t="s">
        <v>277</v>
      </c>
      <c r="E142">
        <v>14</v>
      </c>
      <c r="F142">
        <f>E142*2</f>
        <v>28</v>
      </c>
      <c r="G142" t="s">
        <v>1681</v>
      </c>
      <c r="H142" t="b">
        <v>0</v>
      </c>
      <c r="I142" t="s">
        <v>2139</v>
      </c>
      <c r="L142" t="s">
        <v>2029</v>
      </c>
    </row>
    <row r="143" spans="1:12">
      <c r="A143" s="29" t="s">
        <v>1696</v>
      </c>
      <c r="B143">
        <v>8</v>
      </c>
      <c r="C143" t="s">
        <v>656</v>
      </c>
      <c r="D143" t="s">
        <v>293</v>
      </c>
      <c r="E143">
        <v>15</v>
      </c>
      <c r="F143">
        <f>E143*2</f>
        <v>30</v>
      </c>
      <c r="G143" t="s">
        <v>1681</v>
      </c>
      <c r="H143" t="b">
        <v>1</v>
      </c>
      <c r="I143" t="s">
        <v>2135</v>
      </c>
      <c r="L143" t="s">
        <v>2047</v>
      </c>
    </row>
    <row r="144" spans="1:12">
      <c r="A144" s="29" t="s">
        <v>1801</v>
      </c>
      <c r="B144">
        <v>8</v>
      </c>
      <c r="C144" t="s">
        <v>660</v>
      </c>
      <c r="D144" t="s">
        <v>298</v>
      </c>
      <c r="E144">
        <v>16</v>
      </c>
      <c r="F144">
        <f>E144*2</f>
        <v>32</v>
      </c>
      <c r="G144" t="s">
        <v>1681</v>
      </c>
      <c r="H144" t="b">
        <v>0</v>
      </c>
      <c r="I144" t="s">
        <v>2127</v>
      </c>
      <c r="L144" t="s">
        <v>2024</v>
      </c>
    </row>
    <row r="145" spans="1:12">
      <c r="A145" s="29" t="s">
        <v>1856</v>
      </c>
      <c r="B145">
        <v>8</v>
      </c>
      <c r="C145" t="s">
        <v>1593</v>
      </c>
      <c r="D145" t="s">
        <v>1906</v>
      </c>
      <c r="E145">
        <v>15</v>
      </c>
      <c r="F145">
        <f>E145*2</f>
        <v>30</v>
      </c>
      <c r="G145" t="s">
        <v>1677</v>
      </c>
      <c r="H145" t="b">
        <v>0</v>
      </c>
      <c r="I145" t="s">
        <v>2122</v>
      </c>
      <c r="L145" t="s">
        <v>2001</v>
      </c>
    </row>
    <row r="146" spans="1:12">
      <c r="A146" s="29" t="s">
        <v>1865</v>
      </c>
      <c r="B146" s="29">
        <v>9</v>
      </c>
      <c r="C146" s="29" t="s">
        <v>1594</v>
      </c>
      <c r="D146" s="29" t="s">
        <v>1907</v>
      </c>
      <c r="E146" s="29">
        <v>18</v>
      </c>
      <c r="F146" s="29">
        <f>E146*2</f>
        <v>36</v>
      </c>
      <c r="G146" s="29" t="s">
        <v>1677</v>
      </c>
      <c r="H146" s="29" t="b">
        <v>0</v>
      </c>
      <c r="I146" s="29" t="s">
        <v>2122</v>
      </c>
      <c r="J146" s="29"/>
      <c r="K146" s="29"/>
      <c r="L146" s="29" t="s">
        <v>2040</v>
      </c>
    </row>
    <row r="147" spans="1:12">
      <c r="A147" s="29" t="s">
        <v>1893</v>
      </c>
      <c r="B147" s="29">
        <v>9</v>
      </c>
      <c r="C147" s="29" t="s">
        <v>1595</v>
      </c>
      <c r="D147" s="29" t="s">
        <v>1908</v>
      </c>
      <c r="E147" s="29">
        <v>18</v>
      </c>
      <c r="F147" s="29">
        <f>E147*2</f>
        <v>36</v>
      </c>
      <c r="G147" s="29" t="s">
        <v>1677</v>
      </c>
      <c r="H147" s="29" t="b">
        <v>0</v>
      </c>
      <c r="I147" s="29" t="s">
        <v>2123</v>
      </c>
      <c r="J147" s="29"/>
      <c r="K147" s="29"/>
      <c r="L147" s="29" t="s">
        <v>1945</v>
      </c>
    </row>
    <row r="148" spans="1:12">
      <c r="A148" s="29" t="s">
        <v>1779</v>
      </c>
      <c r="B148">
        <v>9</v>
      </c>
      <c r="C148" t="s">
        <v>679</v>
      </c>
      <c r="D148" t="s">
        <v>514</v>
      </c>
      <c r="E148">
        <v>16</v>
      </c>
      <c r="F148">
        <f>E148*2</f>
        <v>32</v>
      </c>
      <c r="G148" t="s">
        <v>1681</v>
      </c>
      <c r="H148" t="b">
        <v>0</v>
      </c>
      <c r="I148" t="s">
        <v>2125</v>
      </c>
      <c r="L148" t="s">
        <v>2082</v>
      </c>
    </row>
    <row r="149" spans="1:12">
      <c r="A149" s="29" t="s">
        <v>1764</v>
      </c>
      <c r="B149">
        <v>9</v>
      </c>
      <c r="C149" t="s">
        <v>682</v>
      </c>
      <c r="D149" t="s">
        <v>519</v>
      </c>
      <c r="E149">
        <v>19</v>
      </c>
      <c r="F149">
        <f>E149*2</f>
        <v>38</v>
      </c>
      <c r="G149" t="s">
        <v>1681</v>
      </c>
      <c r="H149" t="b">
        <v>0</v>
      </c>
      <c r="I149" t="s">
        <v>2126</v>
      </c>
      <c r="L149" t="s">
        <v>1935</v>
      </c>
    </row>
    <row r="150" spans="1:12">
      <c r="A150" s="29" t="s">
        <v>1892</v>
      </c>
      <c r="B150" s="29">
        <v>10</v>
      </c>
      <c r="C150" s="29" t="s">
        <v>1596</v>
      </c>
      <c r="D150" s="29" t="s">
        <v>1909</v>
      </c>
      <c r="E150" s="29">
        <v>20</v>
      </c>
      <c r="F150" s="29">
        <f>E150*2</f>
        <v>40</v>
      </c>
      <c r="G150" s="29" t="s">
        <v>1677</v>
      </c>
      <c r="H150" s="29" t="b">
        <v>1</v>
      </c>
      <c r="I150" s="29" t="s">
        <v>2123</v>
      </c>
      <c r="J150" s="29"/>
      <c r="K150" s="29"/>
      <c r="L150" s="29" t="s">
        <v>1992</v>
      </c>
    </row>
    <row r="151" spans="1:12">
      <c r="A151" s="29" t="s">
        <v>1882</v>
      </c>
      <c r="B151" s="29">
        <v>10</v>
      </c>
      <c r="C151" s="29" t="s">
        <v>1597</v>
      </c>
      <c r="D151" s="29" t="s">
        <v>1929</v>
      </c>
      <c r="E151" s="29">
        <v>20</v>
      </c>
      <c r="F151" s="29">
        <f>E151*2</f>
        <v>40</v>
      </c>
      <c r="G151" s="29" t="s">
        <v>1677</v>
      </c>
      <c r="H151" s="29" t="b">
        <v>0</v>
      </c>
      <c r="I151" s="29" t="s">
        <v>2130</v>
      </c>
      <c r="J151" s="29"/>
      <c r="K151" s="29"/>
      <c r="L151" s="29" t="s">
        <v>2030</v>
      </c>
    </row>
    <row r="152" spans="1:12">
      <c r="A152" s="29" t="s">
        <v>1812</v>
      </c>
      <c r="B152">
        <v>10</v>
      </c>
      <c r="C152" t="s">
        <v>695</v>
      </c>
      <c r="D152" t="s">
        <v>674</v>
      </c>
      <c r="E152">
        <v>20</v>
      </c>
      <c r="F152">
        <f>E152*2</f>
        <v>40</v>
      </c>
      <c r="G152" t="s">
        <v>1677</v>
      </c>
      <c r="H152" t="b">
        <v>0</v>
      </c>
      <c r="I152" t="s">
        <v>2129</v>
      </c>
      <c r="L152" t="s">
        <v>2021</v>
      </c>
    </row>
    <row r="153" spans="1:12">
      <c r="A153" s="29" t="s">
        <v>1858</v>
      </c>
      <c r="B153" s="36" t="s">
        <v>1399</v>
      </c>
      <c r="C153" s="29" t="s">
        <v>1609</v>
      </c>
      <c r="D153" s="29" t="s">
        <v>1926</v>
      </c>
      <c r="E153" s="29">
        <v>20</v>
      </c>
      <c r="F153" s="29">
        <f>E153*2</f>
        <v>40</v>
      </c>
      <c r="G153" s="29" t="s">
        <v>1680</v>
      </c>
      <c r="H153" s="29" t="b">
        <v>0</v>
      </c>
      <c r="I153" s="29" t="s">
        <v>2122</v>
      </c>
      <c r="J153" s="29"/>
      <c r="K153" s="29"/>
      <c r="L153" s="29" t="s">
        <v>1980</v>
      </c>
    </row>
    <row r="154" spans="1:12">
      <c r="A154" s="29" t="s">
        <v>1784</v>
      </c>
      <c r="B154" s="1" t="s">
        <v>1399</v>
      </c>
      <c r="C154" t="s">
        <v>1223</v>
      </c>
      <c r="D154" t="s">
        <v>1232</v>
      </c>
      <c r="E154">
        <v>16</v>
      </c>
      <c r="F154">
        <f>E154*2</f>
        <v>32</v>
      </c>
      <c r="G154" t="s">
        <v>1681</v>
      </c>
      <c r="H154" t="b">
        <v>1</v>
      </c>
      <c r="I154" t="s">
        <v>2128</v>
      </c>
      <c r="L154" t="s">
        <v>1969</v>
      </c>
    </row>
    <row r="155" spans="1:12">
      <c r="A155" s="29" t="s">
        <v>1866</v>
      </c>
      <c r="I155" t="s">
        <v>2121</v>
      </c>
    </row>
    <row r="156" spans="1:12">
      <c r="A156" s="29" t="s">
        <v>1870</v>
      </c>
      <c r="I156" t="s">
        <v>2121</v>
      </c>
    </row>
    <row r="157" spans="1:12">
      <c r="A157" t="s">
        <v>1946</v>
      </c>
      <c r="I157" t="s">
        <v>2133</v>
      </c>
    </row>
    <row r="158" spans="1:12">
      <c r="A158" t="s">
        <v>1947</v>
      </c>
      <c r="I158" t="s">
        <v>2133</v>
      </c>
    </row>
    <row r="159" spans="1:12">
      <c r="A159" t="s">
        <v>1948</v>
      </c>
      <c r="I159" t="s">
        <v>2135</v>
      </c>
    </row>
    <row r="160" spans="1:12">
      <c r="A160" t="s">
        <v>1949</v>
      </c>
      <c r="I160" t="s">
        <v>2135</v>
      </c>
    </row>
    <row r="161" spans="1:9">
      <c r="A161" t="s">
        <v>1950</v>
      </c>
      <c r="I161" t="s">
        <v>2135</v>
      </c>
    </row>
    <row r="162" spans="1:9">
      <c r="A162" t="s">
        <v>1953</v>
      </c>
      <c r="I162" t="s">
        <v>2131</v>
      </c>
    </row>
    <row r="163" spans="1:9">
      <c r="A163" t="s">
        <v>1954</v>
      </c>
      <c r="I163" t="s">
        <v>2131</v>
      </c>
    </row>
    <row r="164" spans="1:9">
      <c r="A164" t="s">
        <v>1955</v>
      </c>
      <c r="I164" t="s">
        <v>2131</v>
      </c>
    </row>
    <row r="165" spans="1:9">
      <c r="A165" t="s">
        <v>1956</v>
      </c>
      <c r="I165" t="s">
        <v>2131</v>
      </c>
    </row>
    <row r="166" spans="1:9">
      <c r="A166" t="s">
        <v>1957</v>
      </c>
      <c r="I166" t="s">
        <v>2131</v>
      </c>
    </row>
    <row r="167" spans="1:9">
      <c r="A167" t="s">
        <v>1958</v>
      </c>
      <c r="I167" t="s">
        <v>2131</v>
      </c>
    </row>
    <row r="168" spans="1:9">
      <c r="A168" t="s">
        <v>1952</v>
      </c>
      <c r="I168" t="s">
        <v>2134</v>
      </c>
    </row>
    <row r="169" spans="1:9">
      <c r="A169" t="s">
        <v>1959</v>
      </c>
      <c r="I169" t="s">
        <v>2136</v>
      </c>
    </row>
    <row r="170" spans="1:9">
      <c r="A170" t="s">
        <v>1960</v>
      </c>
      <c r="I170" t="s">
        <v>2136</v>
      </c>
    </row>
    <row r="171" spans="1:9">
      <c r="A171" t="s">
        <v>1961</v>
      </c>
      <c r="I171" t="s">
        <v>2136</v>
      </c>
    </row>
    <row r="172" spans="1:9">
      <c r="A172" t="s">
        <v>1722</v>
      </c>
      <c r="I172" t="s">
        <v>2139</v>
      </c>
    </row>
    <row r="173" spans="1:9">
      <c r="A173" t="s">
        <v>1962</v>
      </c>
      <c r="I173" t="s">
        <v>2139</v>
      </c>
    </row>
    <row r="174" spans="1:9">
      <c r="A174" t="s">
        <v>1964</v>
      </c>
      <c r="I174" t="s">
        <v>2139</v>
      </c>
    </row>
    <row r="175" spans="1:9">
      <c r="A175" t="s">
        <v>1963</v>
      </c>
      <c r="I175" t="s">
        <v>2139</v>
      </c>
    </row>
    <row r="176" spans="1:9">
      <c r="A176" t="s">
        <v>1724</v>
      </c>
      <c r="I176" t="s">
        <v>2139</v>
      </c>
    </row>
    <row r="177" spans="1:9">
      <c r="A177" t="s">
        <v>1965</v>
      </c>
      <c r="I177" t="s">
        <v>2124</v>
      </c>
    </row>
    <row r="178" spans="1:9">
      <c r="A178" t="s">
        <v>1966</v>
      </c>
      <c r="I178" t="s">
        <v>2137</v>
      </c>
    </row>
    <row r="179" spans="1:9">
      <c r="A179" t="s">
        <v>1967</v>
      </c>
      <c r="I179" t="s">
        <v>2132</v>
      </c>
    </row>
    <row r="180" spans="1:9">
      <c r="A180" t="s">
        <v>1776</v>
      </c>
      <c r="I180" t="s">
        <v>2125</v>
      </c>
    </row>
    <row r="181" spans="1:9">
      <c r="A181" t="s">
        <v>1808</v>
      </c>
      <c r="I181" t="s">
        <v>2129</v>
      </c>
    </row>
    <row r="182" spans="1:9">
      <c r="A182" s="30" t="s">
        <v>1862</v>
      </c>
      <c r="I182" t="s">
        <v>2122</v>
      </c>
    </row>
    <row r="183" spans="1:9">
      <c r="A183" t="s">
        <v>1867</v>
      </c>
      <c r="I183" t="s">
        <v>2121</v>
      </c>
    </row>
    <row r="184" spans="1:9">
      <c r="A184" t="s">
        <v>1869</v>
      </c>
      <c r="I184" t="s">
        <v>2121</v>
      </c>
    </row>
    <row r="185" spans="1:9">
      <c r="A185" t="s">
        <v>1873</v>
      </c>
      <c r="I185" t="s">
        <v>2121</v>
      </c>
    </row>
    <row r="186" spans="1:9">
      <c r="A186" t="s">
        <v>1877</v>
      </c>
      <c r="I186" t="s">
        <v>2130</v>
      </c>
    </row>
    <row r="187" spans="1:9">
      <c r="A187" t="s">
        <v>1878</v>
      </c>
      <c r="I187" t="s">
        <v>2130</v>
      </c>
    </row>
    <row r="188" spans="1:9">
      <c r="A188" t="s">
        <v>1880</v>
      </c>
      <c r="I188" t="s">
        <v>2130</v>
      </c>
    </row>
    <row r="189" spans="1:9">
      <c r="A189" t="s">
        <v>1888</v>
      </c>
      <c r="I189" t="s">
        <v>2123</v>
      </c>
    </row>
    <row r="190" spans="1:9">
      <c r="A190" t="s">
        <v>1889</v>
      </c>
      <c r="I190" t="s">
        <v>2123</v>
      </c>
    </row>
    <row r="191" spans="1:9">
      <c r="A191" t="s">
        <v>1890</v>
      </c>
      <c r="I191" t="s">
        <v>2123</v>
      </c>
    </row>
  </sheetData>
  <sortState xmlns:xlrd2="http://schemas.microsoft.com/office/spreadsheetml/2017/richdata2" ref="A2:M191">
    <sortCondition ref="B2:B191"/>
    <sortCondition ref="D2:D191"/>
  </sortState>
  <pageMargins left="0.7" right="0.7" top="0.75" bottom="0.75" header="0.3" footer="0.3"/>
  <pageSetup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03EAD-B631-40FE-8A80-8AC165205E14}">
  <dimension ref="A1:J67"/>
  <sheetViews>
    <sheetView workbookViewId="0">
      <selection sqref="A1:I1"/>
    </sheetView>
  </sheetViews>
  <sheetFormatPr defaultRowHeight="14.5"/>
  <cols>
    <col min="1" max="1" width="9.81640625" bestFit="1" customWidth="1"/>
    <col min="2" max="2" width="26.54296875" bestFit="1" customWidth="1"/>
    <col min="3" max="3" width="20.453125" bestFit="1" customWidth="1"/>
    <col min="4" max="4" width="6.26953125" bestFit="1" customWidth="1"/>
    <col min="5" max="5" width="8.08984375" bestFit="1" customWidth="1"/>
    <col min="6" max="7" width="4.90625" bestFit="1" customWidth="1"/>
    <col min="8" max="8" width="5.1796875" bestFit="1" customWidth="1"/>
    <col min="9" max="9" width="4.453125" bestFit="1" customWidth="1"/>
    <col min="10" max="10" width="6.1796875" bestFit="1" customWidth="1"/>
  </cols>
  <sheetData>
    <row r="1" spans="1:10">
      <c r="A1" s="35" t="s">
        <v>1404</v>
      </c>
      <c r="B1" s="35"/>
      <c r="C1" s="35"/>
      <c r="D1" s="35"/>
      <c r="E1" s="35"/>
      <c r="F1" s="35"/>
      <c r="G1" s="35"/>
      <c r="H1" s="35"/>
      <c r="I1" s="35"/>
      <c r="J1" s="23"/>
    </row>
    <row r="2" spans="1:10">
      <c r="A2" s="23"/>
      <c r="B2" s="23"/>
      <c r="C2" s="23"/>
      <c r="D2" s="23"/>
      <c r="E2" s="23"/>
      <c r="F2" s="35" t="s">
        <v>1406</v>
      </c>
      <c r="G2" s="35"/>
      <c r="H2" s="35"/>
      <c r="I2" s="35"/>
      <c r="J2" s="35"/>
    </row>
    <row r="3" spans="1:10">
      <c r="A3" s="4" t="s">
        <v>1405</v>
      </c>
      <c r="B3" s="4" t="s">
        <v>57</v>
      </c>
      <c r="C3" s="4" t="s">
        <v>1470</v>
      </c>
      <c r="D3" s="4" t="s">
        <v>1471</v>
      </c>
      <c r="E3" s="4" t="s">
        <v>1476</v>
      </c>
      <c r="F3" s="4" t="s">
        <v>1407</v>
      </c>
      <c r="G3" s="4" t="s">
        <v>547</v>
      </c>
      <c r="H3" s="4" t="s">
        <v>1408</v>
      </c>
      <c r="I3" s="4" t="s">
        <v>1409</v>
      </c>
      <c r="J3" s="4" t="s">
        <v>869</v>
      </c>
    </row>
    <row r="10" spans="1:10">
      <c r="C10" s="2"/>
    </row>
    <row r="67" spans="1:1">
      <c r="A67" s="24"/>
    </row>
  </sheetData>
  <mergeCells count="2">
    <mergeCell ref="A1:I1"/>
    <mergeCell ref="F2:J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58FEB-71E1-4ACD-8B85-E92BCBF62977}">
  <dimension ref="A1:AT262"/>
  <sheetViews>
    <sheetView zoomScale="80" zoomScaleNormal="80" workbookViewId="0">
      <pane xSplit="2" ySplit="2" topLeftCell="AE195" activePane="bottomRight" state="frozen"/>
      <selection pane="topRight" activeCell="C1" sqref="C1"/>
      <selection pane="bottomLeft" activeCell="A3" sqref="A3"/>
      <selection pane="bottomRight" activeCell="AH262" sqref="AF240:AH262"/>
    </sheetView>
  </sheetViews>
  <sheetFormatPr defaultRowHeight="14.5"/>
  <cols>
    <col min="1" max="1" width="6.81640625" bestFit="1" customWidth="1"/>
    <col min="2" max="2" width="6" bestFit="1" customWidth="1"/>
    <col min="3" max="3" width="9.7265625" bestFit="1" customWidth="1"/>
    <col min="4" max="4" width="8.36328125" bestFit="1" customWidth="1"/>
    <col min="5" max="5" width="14.54296875" bestFit="1" customWidth="1"/>
    <col min="6" max="6" width="28.36328125" bestFit="1" customWidth="1"/>
    <col min="7" max="7" width="9.7265625" bestFit="1" customWidth="1"/>
    <col min="8" max="8" width="8.36328125" bestFit="1" customWidth="1"/>
    <col min="9" max="9" width="14.54296875" bestFit="1" customWidth="1"/>
    <col min="10" max="10" width="28.36328125" bestFit="1" customWidth="1"/>
    <col min="11" max="11" width="9.7265625" bestFit="1" customWidth="1"/>
    <col min="12" max="12" width="8.36328125" bestFit="1" customWidth="1"/>
    <col min="13" max="13" width="18.7265625" bestFit="1" customWidth="1"/>
    <col min="14" max="14" width="32.6328125" bestFit="1" customWidth="1"/>
    <col min="15" max="15" width="9.7265625" bestFit="1" customWidth="1"/>
    <col min="16" max="16" width="8.36328125" bestFit="1" customWidth="1"/>
    <col min="17" max="17" width="15.1796875" bestFit="1" customWidth="1"/>
    <col min="18" max="18" width="30" bestFit="1" customWidth="1"/>
    <col min="19" max="19" width="9.7265625" bestFit="1" customWidth="1"/>
    <col min="20" max="20" width="8.36328125" bestFit="1" customWidth="1"/>
    <col min="21" max="21" width="14.7265625" customWidth="1"/>
    <col min="22" max="22" width="30" bestFit="1" customWidth="1"/>
    <col min="23" max="23" width="9.7265625" bestFit="1" customWidth="1"/>
    <col min="24" max="24" width="8.36328125" bestFit="1" customWidth="1"/>
    <col min="25" max="25" width="15.1796875" bestFit="1" customWidth="1"/>
    <col min="26" max="26" width="30" bestFit="1" customWidth="1"/>
    <col min="27" max="27" width="9.7265625" bestFit="1" customWidth="1"/>
    <col min="28" max="28" width="8.36328125" bestFit="1" customWidth="1"/>
    <col min="29" max="29" width="18.7265625" bestFit="1" customWidth="1"/>
    <col min="30" max="30" width="32.6328125" bestFit="1" customWidth="1"/>
    <col min="31" max="31" width="9.7265625" bestFit="1" customWidth="1"/>
    <col min="32" max="32" width="8.36328125" bestFit="1" customWidth="1"/>
    <col min="33" max="33" width="15.1796875" bestFit="1" customWidth="1"/>
    <col min="34" max="34" width="30" bestFit="1" customWidth="1"/>
    <col min="37" max="37" width="9.6328125" bestFit="1" customWidth="1"/>
    <col min="38" max="38" width="34" bestFit="1" customWidth="1"/>
  </cols>
  <sheetData>
    <row r="1" spans="1:46" s="5" customFormat="1">
      <c r="C1" s="31" t="s">
        <v>175</v>
      </c>
      <c r="D1" s="31"/>
      <c r="E1" s="31"/>
      <c r="F1" s="31"/>
      <c r="G1" s="31" t="s">
        <v>193</v>
      </c>
      <c r="H1" s="31"/>
      <c r="I1" s="31"/>
      <c r="J1" s="31"/>
      <c r="K1" s="31" t="s">
        <v>316</v>
      </c>
      <c r="L1" s="31"/>
      <c r="M1" s="31"/>
      <c r="N1" s="31"/>
      <c r="O1" s="31" t="s">
        <v>547</v>
      </c>
      <c r="P1" s="31"/>
      <c r="Q1" s="31"/>
      <c r="R1" s="31"/>
      <c r="S1" s="31" t="s">
        <v>819</v>
      </c>
      <c r="T1" s="31"/>
      <c r="U1" s="31"/>
      <c r="V1" s="31"/>
      <c r="W1" s="31" t="s">
        <v>833</v>
      </c>
      <c r="X1" s="31"/>
      <c r="Y1" s="31"/>
      <c r="Z1" s="31"/>
      <c r="AA1" s="31" t="s">
        <v>834</v>
      </c>
      <c r="AB1" s="31"/>
      <c r="AC1" s="31"/>
      <c r="AD1" s="31"/>
      <c r="AE1" s="31" t="s">
        <v>835</v>
      </c>
      <c r="AF1" s="31"/>
      <c r="AG1" s="31"/>
      <c r="AH1" s="31"/>
      <c r="AI1" s="31" t="s">
        <v>869</v>
      </c>
      <c r="AJ1" s="31"/>
      <c r="AK1" s="31"/>
      <c r="AL1" s="31"/>
      <c r="AM1" s="11"/>
      <c r="AN1" s="11"/>
      <c r="AO1" s="11"/>
      <c r="AP1" s="11"/>
      <c r="AQ1" s="11"/>
      <c r="AR1" s="11"/>
      <c r="AS1" s="11"/>
      <c r="AT1" s="11"/>
    </row>
    <row r="2" spans="1:46">
      <c r="A2" s="4" t="s">
        <v>16</v>
      </c>
      <c r="B2" s="4" t="s">
        <v>55</v>
      </c>
      <c r="C2" s="4" t="s">
        <v>176</v>
      </c>
      <c r="D2" s="4" t="s">
        <v>56</v>
      </c>
      <c r="E2" s="4" t="s">
        <v>223</v>
      </c>
      <c r="F2" s="4" t="s">
        <v>57</v>
      </c>
      <c r="G2" s="4" t="s">
        <v>176</v>
      </c>
      <c r="H2" s="4" t="s">
        <v>56</v>
      </c>
      <c r="I2" s="4" t="s">
        <v>222</v>
      </c>
      <c r="J2" s="4" t="s">
        <v>57</v>
      </c>
      <c r="K2" s="4" t="s">
        <v>176</v>
      </c>
      <c r="L2" s="4" t="s">
        <v>56</v>
      </c>
      <c r="M2" s="4" t="s">
        <v>222</v>
      </c>
      <c r="N2" s="4" t="s">
        <v>57</v>
      </c>
      <c r="O2" s="4" t="s">
        <v>176</v>
      </c>
      <c r="P2" s="4" t="s">
        <v>56</v>
      </c>
      <c r="Q2" s="4" t="s">
        <v>222</v>
      </c>
      <c r="R2" s="4" t="s">
        <v>57</v>
      </c>
      <c r="S2" s="4" t="s">
        <v>176</v>
      </c>
      <c r="T2" s="4" t="s">
        <v>56</v>
      </c>
      <c r="U2" s="4" t="s">
        <v>222</v>
      </c>
      <c r="V2" s="4" t="s">
        <v>57</v>
      </c>
      <c r="W2" s="4" t="s">
        <v>176</v>
      </c>
      <c r="X2" s="4" t="s">
        <v>56</v>
      </c>
      <c r="Y2" s="4" t="s">
        <v>222</v>
      </c>
      <c r="Z2" s="4" t="s">
        <v>57</v>
      </c>
      <c r="AA2" s="4" t="s">
        <v>176</v>
      </c>
      <c r="AB2" s="4" t="s">
        <v>56</v>
      </c>
      <c r="AC2" s="4" t="s">
        <v>222</v>
      </c>
      <c r="AD2" s="4" t="s">
        <v>57</v>
      </c>
      <c r="AE2" s="4" t="s">
        <v>176</v>
      </c>
      <c r="AF2" s="4" t="s">
        <v>56</v>
      </c>
      <c r="AG2" s="4" t="s">
        <v>222</v>
      </c>
      <c r="AH2" s="4" t="s">
        <v>57</v>
      </c>
      <c r="AI2" s="4" t="s">
        <v>176</v>
      </c>
      <c r="AJ2" s="4" t="s">
        <v>56</v>
      </c>
      <c r="AK2" s="4" t="s">
        <v>222</v>
      </c>
      <c r="AL2" s="4" t="s">
        <v>57</v>
      </c>
      <c r="AM2" s="4" t="s">
        <v>1394</v>
      </c>
      <c r="AN2" s="4" t="s">
        <v>7</v>
      </c>
      <c r="AO2" s="4" t="s">
        <v>8</v>
      </c>
      <c r="AP2" s="4" t="s">
        <v>1395</v>
      </c>
      <c r="AQ2" s="4" t="s">
        <v>1396</v>
      </c>
      <c r="AR2" s="4" t="s">
        <v>1397</v>
      </c>
      <c r="AS2" s="4" t="s">
        <v>1398</v>
      </c>
      <c r="AT2" s="4" t="s">
        <v>1375</v>
      </c>
    </row>
    <row r="3" spans="1:46">
      <c r="A3" t="s">
        <v>17</v>
      </c>
      <c r="B3">
        <v>1</v>
      </c>
      <c r="C3" t="s">
        <v>178</v>
      </c>
      <c r="D3" t="s">
        <v>18</v>
      </c>
      <c r="E3" t="s">
        <v>345</v>
      </c>
      <c r="F3" t="s">
        <v>19</v>
      </c>
      <c r="G3" t="s">
        <v>178</v>
      </c>
      <c r="H3" t="s">
        <v>18</v>
      </c>
      <c r="I3" t="s">
        <v>345</v>
      </c>
      <c r="J3" t="s">
        <v>19</v>
      </c>
      <c r="K3" t="s">
        <v>178</v>
      </c>
      <c r="L3" t="s">
        <v>18</v>
      </c>
      <c r="M3" t="s">
        <v>533</v>
      </c>
      <c r="N3" t="s">
        <v>53</v>
      </c>
      <c r="O3" t="s">
        <v>178</v>
      </c>
      <c r="P3" t="s">
        <v>18</v>
      </c>
      <c r="Q3" t="s">
        <v>345</v>
      </c>
      <c r="R3" t="s">
        <v>19</v>
      </c>
      <c r="T3" t="s">
        <v>18</v>
      </c>
      <c r="U3" t="s">
        <v>345</v>
      </c>
      <c r="V3" t="s">
        <v>19</v>
      </c>
      <c r="X3" t="s">
        <v>18</v>
      </c>
      <c r="Y3" t="s">
        <v>345</v>
      </c>
      <c r="Z3" t="s">
        <v>19</v>
      </c>
      <c r="AA3" t="s">
        <v>178</v>
      </c>
      <c r="AB3" t="s">
        <v>18</v>
      </c>
      <c r="AC3" t="s">
        <v>533</v>
      </c>
      <c r="AD3" t="s">
        <v>53</v>
      </c>
      <c r="AF3" t="s">
        <v>18</v>
      </c>
      <c r="AG3" t="s">
        <v>345</v>
      </c>
      <c r="AH3" t="s">
        <v>19</v>
      </c>
      <c r="AJ3" t="s">
        <v>18</v>
      </c>
      <c r="AK3" t="str">
        <f>_xlfn.CONCAT(AJ3, "Z")</f>
        <v>SPWI101Z</v>
      </c>
      <c r="AL3" t="s">
        <v>19</v>
      </c>
      <c r="AM3">
        <v>1</v>
      </c>
      <c r="AN3">
        <v>0</v>
      </c>
      <c r="AO3">
        <v>0</v>
      </c>
      <c r="AP3">
        <v>0</v>
      </c>
      <c r="AQ3">
        <v>0</v>
      </c>
      <c r="AR3">
        <v>1</v>
      </c>
      <c r="AS3">
        <v>1</v>
      </c>
    </row>
    <row r="4" spans="1:46">
      <c r="A4" t="s">
        <v>17</v>
      </c>
      <c r="B4">
        <v>1</v>
      </c>
      <c r="C4" t="s">
        <v>178</v>
      </c>
      <c r="D4" t="s">
        <v>20</v>
      </c>
      <c r="E4" t="s">
        <v>346</v>
      </c>
      <c r="F4" t="s">
        <v>38</v>
      </c>
      <c r="G4" t="s">
        <v>178</v>
      </c>
      <c r="H4" t="s">
        <v>20</v>
      </c>
      <c r="I4" t="s">
        <v>346</v>
      </c>
      <c r="J4" t="s">
        <v>38</v>
      </c>
      <c r="K4" t="s">
        <v>178</v>
      </c>
      <c r="L4" t="s">
        <v>20</v>
      </c>
      <c r="M4" t="s">
        <v>546</v>
      </c>
      <c r="N4" t="s">
        <v>38</v>
      </c>
      <c r="O4" t="s">
        <v>178</v>
      </c>
      <c r="P4" t="s">
        <v>20</v>
      </c>
      <c r="Q4" t="s">
        <v>346</v>
      </c>
      <c r="R4" t="s">
        <v>38</v>
      </c>
      <c r="T4" t="s">
        <v>20</v>
      </c>
      <c r="U4" t="s">
        <v>346</v>
      </c>
      <c r="V4" t="s">
        <v>38</v>
      </c>
      <c r="X4" t="s">
        <v>20</v>
      </c>
      <c r="Y4" t="s">
        <v>346</v>
      </c>
      <c r="Z4" t="s">
        <v>38</v>
      </c>
      <c r="AA4" t="s">
        <v>178</v>
      </c>
      <c r="AB4" t="s">
        <v>20</v>
      </c>
      <c r="AC4" t="s">
        <v>546</v>
      </c>
      <c r="AD4" t="s">
        <v>38</v>
      </c>
      <c r="AF4" t="s">
        <v>20</v>
      </c>
      <c r="AG4" t="s">
        <v>346</v>
      </c>
      <c r="AH4" t="s">
        <v>38</v>
      </c>
      <c r="AJ4" t="s">
        <v>20</v>
      </c>
      <c r="AK4" t="str">
        <f t="shared" ref="AK4:AK26" si="0">_xlfn.CONCAT(AJ4, "Z")</f>
        <v>SPWI102Z</v>
      </c>
      <c r="AL4" t="s">
        <v>870</v>
      </c>
      <c r="AM4">
        <v>1</v>
      </c>
      <c r="AN4">
        <v>0</v>
      </c>
      <c r="AO4">
        <v>0</v>
      </c>
      <c r="AP4">
        <v>0</v>
      </c>
      <c r="AQ4">
        <v>0</v>
      </c>
      <c r="AR4">
        <v>1</v>
      </c>
      <c r="AS4">
        <v>1</v>
      </c>
    </row>
    <row r="5" spans="1:46">
      <c r="A5" t="s">
        <v>17</v>
      </c>
      <c r="B5">
        <v>1</v>
      </c>
      <c r="C5" t="s">
        <v>178</v>
      </c>
      <c r="D5" t="s">
        <v>21</v>
      </c>
      <c r="E5" t="s">
        <v>347</v>
      </c>
      <c r="F5" t="s">
        <v>39</v>
      </c>
      <c r="G5" t="s">
        <v>178</v>
      </c>
      <c r="H5" t="s">
        <v>21</v>
      </c>
      <c r="I5" t="s">
        <v>347</v>
      </c>
      <c r="J5" t="s">
        <v>39</v>
      </c>
      <c r="K5" t="s">
        <v>178</v>
      </c>
      <c r="L5" t="s">
        <v>21</v>
      </c>
      <c r="M5" t="s">
        <v>21</v>
      </c>
      <c r="N5" t="s">
        <v>465</v>
      </c>
      <c r="O5" t="s">
        <v>178</v>
      </c>
      <c r="P5" t="s">
        <v>21</v>
      </c>
      <c r="Q5" t="s">
        <v>347</v>
      </c>
      <c r="R5" t="s">
        <v>39</v>
      </c>
      <c r="T5" t="s">
        <v>21</v>
      </c>
      <c r="U5" t="s">
        <v>347</v>
      </c>
      <c r="V5" t="s">
        <v>39</v>
      </c>
      <c r="X5" t="s">
        <v>21</v>
      </c>
      <c r="Y5" t="s">
        <v>347</v>
      </c>
      <c r="Z5" t="s">
        <v>39</v>
      </c>
      <c r="AA5" t="s">
        <v>178</v>
      </c>
      <c r="AB5" t="s">
        <v>21</v>
      </c>
      <c r="AC5" t="s">
        <v>21</v>
      </c>
      <c r="AD5" t="s">
        <v>465</v>
      </c>
      <c r="AF5" t="s">
        <v>21</v>
      </c>
      <c r="AG5" t="s">
        <v>347</v>
      </c>
      <c r="AH5" t="s">
        <v>39</v>
      </c>
      <c r="AJ5" t="s">
        <v>21</v>
      </c>
      <c r="AK5" t="str">
        <f t="shared" si="0"/>
        <v>SPWI103Z</v>
      </c>
      <c r="AL5" t="s">
        <v>39</v>
      </c>
      <c r="AM5">
        <v>0</v>
      </c>
      <c r="AN5">
        <v>0</v>
      </c>
      <c r="AO5">
        <v>0</v>
      </c>
      <c r="AP5">
        <v>0</v>
      </c>
      <c r="AQ5">
        <v>0</v>
      </c>
      <c r="AR5">
        <v>1</v>
      </c>
      <c r="AS5">
        <v>1</v>
      </c>
    </row>
    <row r="6" spans="1:46">
      <c r="A6" t="s">
        <v>17</v>
      </c>
      <c r="B6">
        <v>1</v>
      </c>
      <c r="C6" t="s">
        <v>178</v>
      </c>
      <c r="D6" t="s">
        <v>22</v>
      </c>
      <c r="E6" t="s">
        <v>348</v>
      </c>
      <c r="F6" t="s">
        <v>40</v>
      </c>
      <c r="G6" t="s">
        <v>178</v>
      </c>
      <c r="H6" t="s">
        <v>22</v>
      </c>
      <c r="I6" t="s">
        <v>348</v>
      </c>
      <c r="J6" t="s">
        <v>40</v>
      </c>
      <c r="K6" t="s">
        <v>178</v>
      </c>
      <c r="L6" t="s">
        <v>22</v>
      </c>
      <c r="M6" t="s">
        <v>22</v>
      </c>
      <c r="N6" t="s">
        <v>466</v>
      </c>
      <c r="O6" t="s">
        <v>178</v>
      </c>
      <c r="P6" t="s">
        <v>22</v>
      </c>
      <c r="Q6" t="s">
        <v>348</v>
      </c>
      <c r="R6" t="s">
        <v>40</v>
      </c>
      <c r="T6" t="s">
        <v>22</v>
      </c>
      <c r="U6" t="s">
        <v>348</v>
      </c>
      <c r="V6" t="s">
        <v>40</v>
      </c>
      <c r="X6" t="s">
        <v>22</v>
      </c>
      <c r="Y6" t="s">
        <v>348</v>
      </c>
      <c r="Z6" t="s">
        <v>40</v>
      </c>
      <c r="AA6" t="s">
        <v>178</v>
      </c>
      <c r="AB6" t="s">
        <v>22</v>
      </c>
      <c r="AC6" t="s">
        <v>22</v>
      </c>
      <c r="AD6" t="s">
        <v>466</v>
      </c>
      <c r="AF6" t="s">
        <v>22</v>
      </c>
      <c r="AG6" t="s">
        <v>348</v>
      </c>
      <c r="AH6" t="s">
        <v>40</v>
      </c>
      <c r="AJ6" t="s">
        <v>22</v>
      </c>
      <c r="AK6" t="str">
        <f t="shared" si="0"/>
        <v>SPWI104Z</v>
      </c>
      <c r="AL6" t="s">
        <v>40</v>
      </c>
      <c r="AM6">
        <v>1</v>
      </c>
      <c r="AN6">
        <v>0</v>
      </c>
      <c r="AO6">
        <v>0</v>
      </c>
      <c r="AP6">
        <v>0</v>
      </c>
      <c r="AQ6">
        <v>0</v>
      </c>
      <c r="AR6">
        <v>1</v>
      </c>
      <c r="AS6">
        <v>1</v>
      </c>
    </row>
    <row r="7" spans="1:46">
      <c r="A7" t="s">
        <v>17</v>
      </c>
      <c r="B7">
        <v>1</v>
      </c>
      <c r="C7" t="s">
        <v>178</v>
      </c>
      <c r="D7" t="s">
        <v>23</v>
      </c>
      <c r="E7" t="s">
        <v>349</v>
      </c>
      <c r="F7" t="s">
        <v>41</v>
      </c>
      <c r="G7" t="s">
        <v>178</v>
      </c>
      <c r="H7" t="s">
        <v>23</v>
      </c>
      <c r="I7" t="s">
        <v>349</v>
      </c>
      <c r="J7" t="s">
        <v>41</v>
      </c>
      <c r="K7" t="s">
        <v>178</v>
      </c>
      <c r="L7" t="s">
        <v>23</v>
      </c>
      <c r="M7" t="s">
        <v>532</v>
      </c>
      <c r="N7" t="s">
        <v>45</v>
      </c>
      <c r="O7" t="s">
        <v>178</v>
      </c>
      <c r="P7" t="s">
        <v>23</v>
      </c>
      <c r="Q7" t="s">
        <v>349</v>
      </c>
      <c r="R7" t="s">
        <v>41</v>
      </c>
      <c r="T7" t="s">
        <v>23</v>
      </c>
      <c r="U7" t="s">
        <v>349</v>
      </c>
      <c r="V7" t="s">
        <v>41</v>
      </c>
      <c r="X7" t="s">
        <v>23</v>
      </c>
      <c r="Y7" t="s">
        <v>349</v>
      </c>
      <c r="Z7" t="s">
        <v>41</v>
      </c>
      <c r="AA7" t="s">
        <v>178</v>
      </c>
      <c r="AB7" t="s">
        <v>23</v>
      </c>
      <c r="AC7" t="s">
        <v>532</v>
      </c>
      <c r="AD7" t="s">
        <v>45</v>
      </c>
      <c r="AF7" t="s">
        <v>23</v>
      </c>
      <c r="AG7" t="s">
        <v>349</v>
      </c>
      <c r="AH7" t="s">
        <v>41</v>
      </c>
      <c r="AJ7" t="s">
        <v>23</v>
      </c>
      <c r="AK7" t="str">
        <f t="shared" si="0"/>
        <v>SPWI105Z</v>
      </c>
      <c r="AL7" t="s">
        <v>41</v>
      </c>
      <c r="AM7">
        <v>1</v>
      </c>
      <c r="AN7">
        <v>0</v>
      </c>
      <c r="AO7">
        <v>0</v>
      </c>
      <c r="AP7">
        <v>0</v>
      </c>
      <c r="AQ7">
        <v>0</v>
      </c>
      <c r="AR7">
        <v>1</v>
      </c>
      <c r="AS7">
        <v>1</v>
      </c>
    </row>
    <row r="8" spans="1:46">
      <c r="A8" t="s">
        <v>17</v>
      </c>
      <c r="B8">
        <v>1</v>
      </c>
      <c r="C8" t="s">
        <v>178</v>
      </c>
      <c r="D8" t="s">
        <v>24</v>
      </c>
      <c r="E8" t="s">
        <v>350</v>
      </c>
      <c r="F8" t="s">
        <v>42</v>
      </c>
      <c r="G8" s="3" t="s">
        <v>313</v>
      </c>
      <c r="H8" s="3" t="s">
        <v>24</v>
      </c>
      <c r="I8" s="3" t="s">
        <v>350</v>
      </c>
      <c r="J8" s="3" t="s">
        <v>42</v>
      </c>
      <c r="K8" s="3"/>
      <c r="L8" s="3" t="s">
        <v>24</v>
      </c>
      <c r="M8" s="3"/>
      <c r="N8" s="3"/>
      <c r="O8" t="s">
        <v>178</v>
      </c>
      <c r="P8" t="s">
        <v>24</v>
      </c>
      <c r="Q8" t="s">
        <v>350</v>
      </c>
      <c r="R8" t="s">
        <v>42</v>
      </c>
      <c r="T8" t="s">
        <v>24</v>
      </c>
      <c r="U8" t="s">
        <v>350</v>
      </c>
      <c r="V8" t="s">
        <v>42</v>
      </c>
      <c r="X8" t="s">
        <v>24</v>
      </c>
      <c r="Y8" t="s">
        <v>350</v>
      </c>
      <c r="Z8" t="s">
        <v>42</v>
      </c>
      <c r="AA8" s="3"/>
      <c r="AB8" s="3" t="s">
        <v>24</v>
      </c>
      <c r="AC8" s="3"/>
      <c r="AD8" s="3"/>
      <c r="AE8" s="3"/>
      <c r="AF8" s="3" t="s">
        <v>24</v>
      </c>
      <c r="AG8" s="3" t="s">
        <v>350</v>
      </c>
      <c r="AH8" s="3" t="s">
        <v>42</v>
      </c>
      <c r="AI8" s="3"/>
      <c r="AJ8" s="3" t="s">
        <v>24</v>
      </c>
      <c r="AK8" s="3"/>
      <c r="AL8" s="3"/>
      <c r="AM8" s="3"/>
      <c r="AN8" s="3"/>
      <c r="AO8" s="3"/>
      <c r="AP8" s="3"/>
      <c r="AQ8" s="3"/>
      <c r="AR8" s="3"/>
      <c r="AS8" s="3"/>
      <c r="AT8" s="3"/>
    </row>
    <row r="9" spans="1:46">
      <c r="A9" t="s">
        <v>17</v>
      </c>
      <c r="B9">
        <v>1</v>
      </c>
      <c r="C9" t="s">
        <v>178</v>
      </c>
      <c r="D9" t="s">
        <v>25</v>
      </c>
      <c r="E9" t="s">
        <v>351</v>
      </c>
      <c r="F9" t="s">
        <v>43</v>
      </c>
      <c r="G9" t="s">
        <v>178</v>
      </c>
      <c r="H9" t="s">
        <v>25</v>
      </c>
      <c r="I9" t="s">
        <v>351</v>
      </c>
      <c r="J9" t="s">
        <v>43</v>
      </c>
      <c r="K9" t="s">
        <v>178</v>
      </c>
      <c r="L9" t="s">
        <v>25</v>
      </c>
      <c r="M9" t="s">
        <v>25</v>
      </c>
      <c r="N9" t="s">
        <v>47</v>
      </c>
      <c r="O9" t="s">
        <v>178</v>
      </c>
      <c r="P9" t="s">
        <v>25</v>
      </c>
      <c r="Q9" t="s">
        <v>351</v>
      </c>
      <c r="R9" t="s">
        <v>43</v>
      </c>
      <c r="T9" t="s">
        <v>25</v>
      </c>
      <c r="U9" t="s">
        <v>351</v>
      </c>
      <c r="V9" t="s">
        <v>43</v>
      </c>
      <c r="X9" t="s">
        <v>25</v>
      </c>
      <c r="Y9" t="s">
        <v>351</v>
      </c>
      <c r="Z9" t="s">
        <v>43</v>
      </c>
      <c r="AA9" t="s">
        <v>178</v>
      </c>
      <c r="AB9" t="s">
        <v>25</v>
      </c>
      <c r="AC9" t="s">
        <v>25</v>
      </c>
      <c r="AD9" t="s">
        <v>47</v>
      </c>
      <c r="AF9" t="s">
        <v>25</v>
      </c>
      <c r="AG9" t="s">
        <v>351</v>
      </c>
      <c r="AH9" t="s">
        <v>43</v>
      </c>
      <c r="AJ9" t="s">
        <v>25</v>
      </c>
      <c r="AK9" t="str">
        <f t="shared" si="0"/>
        <v>SPWI107Z</v>
      </c>
      <c r="AL9" t="s">
        <v>871</v>
      </c>
      <c r="AM9">
        <v>2</v>
      </c>
      <c r="AN9">
        <v>0</v>
      </c>
      <c r="AO9">
        <v>0</v>
      </c>
      <c r="AP9">
        <v>0</v>
      </c>
      <c r="AQ9">
        <v>0</v>
      </c>
      <c r="AR9">
        <v>2</v>
      </c>
      <c r="AS9">
        <v>2</v>
      </c>
    </row>
    <row r="10" spans="1:46">
      <c r="A10" t="s">
        <v>17</v>
      </c>
      <c r="B10">
        <v>1</v>
      </c>
      <c r="C10" t="s">
        <v>178</v>
      </c>
      <c r="D10" t="s">
        <v>26</v>
      </c>
      <c r="E10" t="s">
        <v>352</v>
      </c>
      <c r="F10" t="s">
        <v>44</v>
      </c>
      <c r="G10" t="s">
        <v>178</v>
      </c>
      <c r="H10" t="s">
        <v>26</v>
      </c>
      <c r="I10" t="s">
        <v>352</v>
      </c>
      <c r="J10" t="s">
        <v>44</v>
      </c>
      <c r="K10" t="s">
        <v>178</v>
      </c>
      <c r="L10" t="s">
        <v>26</v>
      </c>
      <c r="M10" t="s">
        <v>26</v>
      </c>
      <c r="N10" t="s">
        <v>467</v>
      </c>
      <c r="O10" t="s">
        <v>178</v>
      </c>
      <c r="P10" t="s">
        <v>26</v>
      </c>
      <c r="Q10" t="s">
        <v>352</v>
      </c>
      <c r="R10" t="s">
        <v>44</v>
      </c>
      <c r="T10" t="s">
        <v>26</v>
      </c>
      <c r="U10" t="s">
        <v>352</v>
      </c>
      <c r="V10" t="s">
        <v>44</v>
      </c>
      <c r="X10" t="s">
        <v>26</v>
      </c>
      <c r="Y10" t="s">
        <v>352</v>
      </c>
      <c r="Z10" t="s">
        <v>44</v>
      </c>
      <c r="AA10" t="s">
        <v>178</v>
      </c>
      <c r="AB10" t="s">
        <v>26</v>
      </c>
      <c r="AC10" t="s">
        <v>26</v>
      </c>
      <c r="AD10" t="s">
        <v>467</v>
      </c>
      <c r="AE10" s="3"/>
      <c r="AF10" s="3" t="s">
        <v>26</v>
      </c>
      <c r="AG10" s="3"/>
      <c r="AH10" s="3" t="s">
        <v>44</v>
      </c>
      <c r="AJ10" t="s">
        <v>26</v>
      </c>
      <c r="AK10" t="str">
        <f t="shared" si="0"/>
        <v>SPWI108Z</v>
      </c>
      <c r="AL10" t="s">
        <v>44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1</v>
      </c>
      <c r="AS10">
        <v>1</v>
      </c>
    </row>
    <row r="11" spans="1:46">
      <c r="A11" t="s">
        <v>17</v>
      </c>
      <c r="B11">
        <v>1</v>
      </c>
      <c r="C11" s="3" t="s">
        <v>178</v>
      </c>
      <c r="D11" s="3" t="s">
        <v>27</v>
      </c>
      <c r="E11" s="3"/>
      <c r="F11" s="3" t="s">
        <v>177</v>
      </c>
      <c r="G11" s="3" t="s">
        <v>313</v>
      </c>
      <c r="H11" s="3" t="s">
        <v>27</v>
      </c>
      <c r="I11" s="3"/>
      <c r="J11" s="3" t="s">
        <v>177</v>
      </c>
      <c r="K11" s="3"/>
      <c r="L11" s="3" t="s">
        <v>27</v>
      </c>
      <c r="M11" s="3"/>
      <c r="N11" s="3"/>
      <c r="P11" s="3" t="s">
        <v>27</v>
      </c>
      <c r="Q11" s="3"/>
      <c r="R11" s="3" t="s">
        <v>177</v>
      </c>
      <c r="T11" s="3" t="s">
        <v>27</v>
      </c>
      <c r="U11" s="3"/>
      <c r="V11" s="3" t="s">
        <v>177</v>
      </c>
      <c r="X11" s="3" t="s">
        <v>27</v>
      </c>
      <c r="Y11" s="3"/>
      <c r="Z11" s="3" t="s">
        <v>177</v>
      </c>
      <c r="AA11" s="3"/>
      <c r="AB11" s="3" t="s">
        <v>27</v>
      </c>
      <c r="AC11" s="3"/>
      <c r="AD11" s="3"/>
      <c r="AE11" s="3"/>
      <c r="AF11" s="3" t="s">
        <v>27</v>
      </c>
      <c r="AG11" s="3"/>
      <c r="AH11" s="3" t="s">
        <v>177</v>
      </c>
      <c r="AI11" s="3"/>
      <c r="AJ11" s="3" t="s">
        <v>27</v>
      </c>
      <c r="AK11" s="3"/>
      <c r="AL11" s="3"/>
      <c r="AM11" s="3"/>
      <c r="AN11" s="3"/>
      <c r="AO11" s="3"/>
      <c r="AP11" s="3"/>
      <c r="AQ11" s="3"/>
      <c r="AR11" s="3"/>
      <c r="AS11" s="3"/>
      <c r="AT11" s="3"/>
    </row>
    <row r="12" spans="1:46">
      <c r="A12" t="s">
        <v>17</v>
      </c>
      <c r="B12">
        <v>1</v>
      </c>
      <c r="C12" t="s">
        <v>178</v>
      </c>
      <c r="D12" t="s">
        <v>28</v>
      </c>
      <c r="E12" t="s">
        <v>353</v>
      </c>
      <c r="F12" t="s">
        <v>45</v>
      </c>
      <c r="G12" t="s">
        <v>178</v>
      </c>
      <c r="H12" t="s">
        <v>28</v>
      </c>
      <c r="I12" t="s">
        <v>353</v>
      </c>
      <c r="J12" t="s">
        <v>45</v>
      </c>
      <c r="K12" s="3"/>
      <c r="L12" s="3" t="s">
        <v>28</v>
      </c>
      <c r="M12" s="3"/>
      <c r="N12" s="3"/>
      <c r="O12" t="s">
        <v>178</v>
      </c>
      <c r="P12" t="s">
        <v>28</v>
      </c>
      <c r="Q12" t="s">
        <v>353</v>
      </c>
      <c r="R12" t="s">
        <v>45</v>
      </c>
      <c r="T12" t="s">
        <v>28</v>
      </c>
      <c r="U12" t="s">
        <v>353</v>
      </c>
      <c r="V12" t="s">
        <v>45</v>
      </c>
      <c r="X12" t="s">
        <v>28</v>
      </c>
      <c r="Y12" t="s">
        <v>353</v>
      </c>
      <c r="Z12" t="s">
        <v>45</v>
      </c>
      <c r="AA12" s="3"/>
      <c r="AB12" s="3" t="s">
        <v>28</v>
      </c>
      <c r="AC12" s="3"/>
      <c r="AD12" s="3"/>
      <c r="AF12" t="s">
        <v>28</v>
      </c>
      <c r="AG12" t="s">
        <v>353</v>
      </c>
      <c r="AH12" t="s">
        <v>45</v>
      </c>
      <c r="AJ12" t="s">
        <v>28</v>
      </c>
      <c r="AK12" t="str">
        <f t="shared" si="0"/>
        <v>SPWI110Z</v>
      </c>
      <c r="AL12" t="s">
        <v>45</v>
      </c>
      <c r="AM12">
        <v>1</v>
      </c>
      <c r="AN12">
        <v>0</v>
      </c>
      <c r="AO12">
        <v>0</v>
      </c>
      <c r="AP12">
        <v>0</v>
      </c>
      <c r="AQ12">
        <v>0</v>
      </c>
      <c r="AR12">
        <v>1</v>
      </c>
      <c r="AS12">
        <v>1</v>
      </c>
    </row>
    <row r="13" spans="1:46">
      <c r="A13" t="s">
        <v>17</v>
      </c>
      <c r="B13">
        <v>1</v>
      </c>
      <c r="C13" t="s">
        <v>178</v>
      </c>
      <c r="D13" t="s">
        <v>29</v>
      </c>
      <c r="E13" t="s">
        <v>354</v>
      </c>
      <c r="F13" t="s">
        <v>46</v>
      </c>
      <c r="G13" t="s">
        <v>178</v>
      </c>
      <c r="H13" t="s">
        <v>29</v>
      </c>
      <c r="I13" t="s">
        <v>354</v>
      </c>
      <c r="J13" t="s">
        <v>46</v>
      </c>
      <c r="K13" t="s">
        <v>178</v>
      </c>
      <c r="L13" t="s">
        <v>29</v>
      </c>
      <c r="M13" t="s">
        <v>29</v>
      </c>
      <c r="N13" t="s">
        <v>49</v>
      </c>
      <c r="O13" t="s">
        <v>178</v>
      </c>
      <c r="P13" t="s">
        <v>29</v>
      </c>
      <c r="Q13" t="s">
        <v>354</v>
      </c>
      <c r="R13" t="s">
        <v>46</v>
      </c>
      <c r="T13" t="s">
        <v>29</v>
      </c>
      <c r="U13" t="s">
        <v>354</v>
      </c>
      <c r="V13" t="s">
        <v>46</v>
      </c>
      <c r="X13" t="s">
        <v>29</v>
      </c>
      <c r="Y13" t="s">
        <v>354</v>
      </c>
      <c r="Z13" t="s">
        <v>46</v>
      </c>
      <c r="AA13" t="s">
        <v>178</v>
      </c>
      <c r="AB13" t="s">
        <v>29</v>
      </c>
      <c r="AC13" t="s">
        <v>29</v>
      </c>
      <c r="AD13" t="s">
        <v>49</v>
      </c>
      <c r="AF13" t="s">
        <v>29</v>
      </c>
      <c r="AG13" t="s">
        <v>354</v>
      </c>
      <c r="AH13" t="s">
        <v>46</v>
      </c>
      <c r="AI13" s="3"/>
      <c r="AJ13" s="3" t="s">
        <v>29</v>
      </c>
      <c r="AK13" s="3"/>
      <c r="AL13" s="3"/>
      <c r="AM13" s="3"/>
      <c r="AN13" s="3"/>
      <c r="AO13" s="3"/>
      <c r="AP13" s="3"/>
      <c r="AQ13" s="3"/>
      <c r="AR13" s="3"/>
      <c r="AS13" s="3"/>
      <c r="AT13" s="3"/>
    </row>
    <row r="14" spans="1:46">
      <c r="A14" t="s">
        <v>17</v>
      </c>
      <c r="B14">
        <v>1</v>
      </c>
      <c r="C14" t="s">
        <v>178</v>
      </c>
      <c r="D14" t="s">
        <v>30</v>
      </c>
      <c r="E14" t="s">
        <v>355</v>
      </c>
      <c r="F14" t="s">
        <v>47</v>
      </c>
      <c r="G14" t="s">
        <v>178</v>
      </c>
      <c r="H14" t="s">
        <v>30</v>
      </c>
      <c r="I14" t="s">
        <v>355</v>
      </c>
      <c r="J14" t="s">
        <v>47</v>
      </c>
      <c r="K14" s="3"/>
      <c r="L14" s="3" t="s">
        <v>30</v>
      </c>
      <c r="M14" s="3"/>
      <c r="N14" s="3"/>
      <c r="O14" t="s">
        <v>178</v>
      </c>
      <c r="P14" t="s">
        <v>30</v>
      </c>
      <c r="Q14" t="s">
        <v>355</v>
      </c>
      <c r="R14" t="s">
        <v>47</v>
      </c>
      <c r="T14" t="s">
        <v>30</v>
      </c>
      <c r="U14" t="s">
        <v>355</v>
      </c>
      <c r="V14" t="s">
        <v>47</v>
      </c>
      <c r="X14" t="s">
        <v>30</v>
      </c>
      <c r="Y14" t="s">
        <v>355</v>
      </c>
      <c r="Z14" t="s">
        <v>47</v>
      </c>
      <c r="AA14" s="3"/>
      <c r="AB14" s="3" t="s">
        <v>30</v>
      </c>
      <c r="AC14" s="3"/>
      <c r="AD14" s="3"/>
      <c r="AF14" t="s">
        <v>30</v>
      </c>
      <c r="AG14" t="s">
        <v>355</v>
      </c>
      <c r="AH14" t="s">
        <v>47</v>
      </c>
      <c r="AJ14" t="s">
        <v>30</v>
      </c>
      <c r="AK14" t="str">
        <f t="shared" si="0"/>
        <v>SPWI112Z</v>
      </c>
      <c r="AL14" t="s">
        <v>47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1</v>
      </c>
      <c r="AS14">
        <v>1</v>
      </c>
    </row>
    <row r="15" spans="1:46">
      <c r="A15" t="s">
        <v>17</v>
      </c>
      <c r="B15">
        <v>1</v>
      </c>
      <c r="C15" t="s">
        <v>178</v>
      </c>
      <c r="D15" t="s">
        <v>31</v>
      </c>
      <c r="E15" t="s">
        <v>356</v>
      </c>
      <c r="F15" t="s">
        <v>48</v>
      </c>
      <c r="G15" t="s">
        <v>178</v>
      </c>
      <c r="H15" t="s">
        <v>31</v>
      </c>
      <c r="I15" t="s">
        <v>356</v>
      </c>
      <c r="J15" t="s">
        <v>48</v>
      </c>
      <c r="K15" t="s">
        <v>178</v>
      </c>
      <c r="L15" t="s">
        <v>31</v>
      </c>
      <c r="M15" t="s">
        <v>31</v>
      </c>
      <c r="N15" t="s">
        <v>468</v>
      </c>
      <c r="O15" t="s">
        <v>178</v>
      </c>
      <c r="P15" t="s">
        <v>31</v>
      </c>
      <c r="Q15" t="s">
        <v>356</v>
      </c>
      <c r="R15" t="s">
        <v>48</v>
      </c>
      <c r="T15" t="s">
        <v>31</v>
      </c>
      <c r="U15" t="s">
        <v>356</v>
      </c>
      <c r="V15" t="s">
        <v>48</v>
      </c>
      <c r="X15" t="s">
        <v>31</v>
      </c>
      <c r="Y15" t="s">
        <v>356</v>
      </c>
      <c r="Z15" t="s">
        <v>48</v>
      </c>
      <c r="AA15" t="s">
        <v>178</v>
      </c>
      <c r="AB15" t="s">
        <v>31</v>
      </c>
      <c r="AC15" t="s">
        <v>31</v>
      </c>
      <c r="AD15" t="s">
        <v>468</v>
      </c>
      <c r="AF15" t="s">
        <v>31</v>
      </c>
      <c r="AG15" t="s">
        <v>356</v>
      </c>
      <c r="AH15" t="s">
        <v>48</v>
      </c>
      <c r="AJ15" s="6" t="s">
        <v>31</v>
      </c>
      <c r="AK15" s="6" t="str">
        <f>_xlfn.CONCAT(AJ15, "Z")</f>
        <v>SPWI113Z</v>
      </c>
      <c r="AL15" s="6" t="s">
        <v>48</v>
      </c>
      <c r="AM15" s="6">
        <v>1</v>
      </c>
      <c r="AN15" s="6">
        <v>1</v>
      </c>
      <c r="AO15" s="6">
        <v>0</v>
      </c>
      <c r="AP15" s="6">
        <v>1</v>
      </c>
      <c r="AQ15" s="6">
        <v>0</v>
      </c>
      <c r="AR15" s="6">
        <v>1</v>
      </c>
      <c r="AS15" s="6">
        <v>1</v>
      </c>
      <c r="AT15" s="6"/>
    </row>
    <row r="16" spans="1:46">
      <c r="A16" t="s">
        <v>17</v>
      </c>
      <c r="B16">
        <v>1</v>
      </c>
      <c r="C16" t="s">
        <v>178</v>
      </c>
      <c r="D16" t="s">
        <v>32</v>
      </c>
      <c r="E16" t="s">
        <v>357</v>
      </c>
      <c r="F16" t="s">
        <v>49</v>
      </c>
      <c r="G16" t="s">
        <v>178</v>
      </c>
      <c r="H16" t="s">
        <v>32</v>
      </c>
      <c r="I16" t="s">
        <v>357</v>
      </c>
      <c r="J16" t="s">
        <v>49</v>
      </c>
      <c r="K16" t="s">
        <v>178</v>
      </c>
      <c r="L16" t="s">
        <v>32</v>
      </c>
      <c r="M16" t="s">
        <v>32</v>
      </c>
      <c r="N16" t="s">
        <v>43</v>
      </c>
      <c r="O16" t="s">
        <v>178</v>
      </c>
      <c r="P16" t="s">
        <v>32</v>
      </c>
      <c r="Q16" t="s">
        <v>357</v>
      </c>
      <c r="R16" t="s">
        <v>49</v>
      </c>
      <c r="T16" t="s">
        <v>32</v>
      </c>
      <c r="U16" t="s">
        <v>357</v>
      </c>
      <c r="V16" t="s">
        <v>49</v>
      </c>
      <c r="X16" t="s">
        <v>32</v>
      </c>
      <c r="Y16" t="s">
        <v>357</v>
      </c>
      <c r="Z16" t="s">
        <v>49</v>
      </c>
      <c r="AA16" t="s">
        <v>178</v>
      </c>
      <c r="AB16" t="s">
        <v>32</v>
      </c>
      <c r="AC16" t="s">
        <v>32</v>
      </c>
      <c r="AD16" t="s">
        <v>43</v>
      </c>
      <c r="AF16" t="s">
        <v>32</v>
      </c>
      <c r="AG16" t="s">
        <v>357</v>
      </c>
      <c r="AH16" t="s">
        <v>49</v>
      </c>
      <c r="AJ16" t="s">
        <v>32</v>
      </c>
      <c r="AK16" t="str">
        <f t="shared" si="0"/>
        <v>SPWI114Z</v>
      </c>
      <c r="AL16" t="s">
        <v>49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1</v>
      </c>
      <c r="AS16">
        <v>1</v>
      </c>
    </row>
    <row r="17" spans="1:46">
      <c r="A17" t="s">
        <v>17</v>
      </c>
      <c r="B17">
        <v>1</v>
      </c>
      <c r="C17" t="s">
        <v>178</v>
      </c>
      <c r="D17" t="s">
        <v>33</v>
      </c>
      <c r="E17" t="s">
        <v>358</v>
      </c>
      <c r="F17" t="s">
        <v>50</v>
      </c>
      <c r="G17" t="s">
        <v>178</v>
      </c>
      <c r="H17" t="s">
        <v>33</v>
      </c>
      <c r="I17" t="s">
        <v>358</v>
      </c>
      <c r="J17" t="s">
        <v>50</v>
      </c>
      <c r="K17" t="s">
        <v>178</v>
      </c>
      <c r="L17" t="s">
        <v>33</v>
      </c>
      <c r="M17" t="s">
        <v>33</v>
      </c>
      <c r="N17" t="s">
        <v>42</v>
      </c>
      <c r="O17" t="s">
        <v>178</v>
      </c>
      <c r="P17" t="s">
        <v>33</v>
      </c>
      <c r="Q17" t="s">
        <v>358</v>
      </c>
      <c r="R17" t="s">
        <v>50</v>
      </c>
      <c r="T17" t="s">
        <v>33</v>
      </c>
      <c r="U17" t="s">
        <v>358</v>
      </c>
      <c r="V17" t="s">
        <v>50</v>
      </c>
      <c r="X17" t="s">
        <v>33</v>
      </c>
      <c r="Y17" t="s">
        <v>358</v>
      </c>
      <c r="Z17" t="s">
        <v>50</v>
      </c>
      <c r="AA17" t="s">
        <v>178</v>
      </c>
      <c r="AB17" t="s">
        <v>33</v>
      </c>
      <c r="AC17" t="s">
        <v>33</v>
      </c>
      <c r="AD17" t="s">
        <v>42</v>
      </c>
      <c r="AF17" t="s">
        <v>33</v>
      </c>
      <c r="AG17" t="s">
        <v>358</v>
      </c>
      <c r="AH17" t="s">
        <v>50</v>
      </c>
      <c r="AJ17" t="s">
        <v>33</v>
      </c>
      <c r="AK17" t="str">
        <f t="shared" si="0"/>
        <v>SPWI115Z</v>
      </c>
      <c r="AL17" t="s">
        <v>50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1</v>
      </c>
      <c r="AS17">
        <v>1</v>
      </c>
    </row>
    <row r="18" spans="1:46">
      <c r="A18" t="s">
        <v>17</v>
      </c>
      <c r="B18">
        <v>1</v>
      </c>
      <c r="C18" t="s">
        <v>178</v>
      </c>
      <c r="D18" t="s">
        <v>34</v>
      </c>
      <c r="E18" t="s">
        <v>359</v>
      </c>
      <c r="F18" t="s">
        <v>51</v>
      </c>
      <c r="G18" t="s">
        <v>178</v>
      </c>
      <c r="H18" t="s">
        <v>34</v>
      </c>
      <c r="I18" t="s">
        <v>359</v>
      </c>
      <c r="J18" t="s">
        <v>51</v>
      </c>
      <c r="K18" t="s">
        <v>178</v>
      </c>
      <c r="L18" t="s">
        <v>34</v>
      </c>
      <c r="M18" s="2" t="s">
        <v>539</v>
      </c>
      <c r="N18" t="s">
        <v>469</v>
      </c>
      <c r="O18" t="s">
        <v>178</v>
      </c>
      <c r="P18" t="s">
        <v>34</v>
      </c>
      <c r="Q18" t="s">
        <v>359</v>
      </c>
      <c r="R18" t="s">
        <v>51</v>
      </c>
      <c r="T18" t="s">
        <v>34</v>
      </c>
      <c r="U18" t="s">
        <v>359</v>
      </c>
      <c r="V18" t="s">
        <v>51</v>
      </c>
      <c r="X18" t="s">
        <v>34</v>
      </c>
      <c r="Y18" t="s">
        <v>359</v>
      </c>
      <c r="Z18" t="s">
        <v>51</v>
      </c>
      <c r="AA18" t="s">
        <v>178</v>
      </c>
      <c r="AB18" t="s">
        <v>34</v>
      </c>
      <c r="AC18" s="2" t="s">
        <v>539</v>
      </c>
      <c r="AD18" t="s">
        <v>469</v>
      </c>
      <c r="AF18" t="s">
        <v>34</v>
      </c>
      <c r="AG18" t="s">
        <v>359</v>
      </c>
      <c r="AH18" t="s">
        <v>51</v>
      </c>
      <c r="AJ18" t="s">
        <v>34</v>
      </c>
      <c r="AK18" t="str">
        <f t="shared" si="0"/>
        <v>SPWI116Z</v>
      </c>
      <c r="AL18" t="s">
        <v>51</v>
      </c>
      <c r="AM18">
        <v>1</v>
      </c>
      <c r="AN18">
        <v>0</v>
      </c>
      <c r="AO18">
        <v>0</v>
      </c>
      <c r="AP18">
        <v>0</v>
      </c>
      <c r="AQ18">
        <v>2</v>
      </c>
      <c r="AR18">
        <v>1</v>
      </c>
      <c r="AS18">
        <v>1</v>
      </c>
    </row>
    <row r="19" spans="1:46">
      <c r="A19" t="s">
        <v>17</v>
      </c>
      <c r="B19">
        <v>1</v>
      </c>
      <c r="C19" t="s">
        <v>178</v>
      </c>
      <c r="D19" t="s">
        <v>35</v>
      </c>
      <c r="E19" t="s">
        <v>360</v>
      </c>
      <c r="F19" t="s">
        <v>52</v>
      </c>
      <c r="G19" t="s">
        <v>178</v>
      </c>
      <c r="H19" t="s">
        <v>35</v>
      </c>
      <c r="I19" t="s">
        <v>360</v>
      </c>
      <c r="J19" t="s">
        <v>52</v>
      </c>
      <c r="K19" t="s">
        <v>178</v>
      </c>
      <c r="L19" t="s">
        <v>35</v>
      </c>
      <c r="M19" t="s">
        <v>535</v>
      </c>
      <c r="N19" t="s">
        <v>470</v>
      </c>
      <c r="O19" t="s">
        <v>178</v>
      </c>
      <c r="P19" t="s">
        <v>35</v>
      </c>
      <c r="Q19" t="s">
        <v>360</v>
      </c>
      <c r="R19" t="s">
        <v>52</v>
      </c>
      <c r="T19" t="s">
        <v>35</v>
      </c>
      <c r="U19" t="s">
        <v>360</v>
      </c>
      <c r="V19" t="s">
        <v>52</v>
      </c>
      <c r="X19" t="s">
        <v>35</v>
      </c>
      <c r="Y19" t="s">
        <v>360</v>
      </c>
      <c r="Z19" t="s">
        <v>52</v>
      </c>
      <c r="AA19" t="s">
        <v>178</v>
      </c>
      <c r="AB19" t="s">
        <v>35</v>
      </c>
      <c r="AC19" t="s">
        <v>535</v>
      </c>
      <c r="AD19" t="s">
        <v>470</v>
      </c>
      <c r="AF19" t="s">
        <v>35</v>
      </c>
      <c r="AG19" t="s">
        <v>360</v>
      </c>
      <c r="AH19" t="s">
        <v>52</v>
      </c>
      <c r="AJ19" t="s">
        <v>35</v>
      </c>
      <c r="AK19" t="str">
        <f t="shared" si="0"/>
        <v>SPWI117Z</v>
      </c>
      <c r="AL19" t="s">
        <v>52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1</v>
      </c>
      <c r="AS19">
        <v>1</v>
      </c>
    </row>
    <row r="20" spans="1:46">
      <c r="A20" t="s">
        <v>17</v>
      </c>
      <c r="B20">
        <v>1</v>
      </c>
      <c r="C20" t="s">
        <v>178</v>
      </c>
      <c r="D20" t="s">
        <v>36</v>
      </c>
      <c r="E20" t="s">
        <v>361</v>
      </c>
      <c r="F20" t="s">
        <v>53</v>
      </c>
      <c r="G20" t="s">
        <v>178</v>
      </c>
      <c r="H20" t="s">
        <v>36</v>
      </c>
      <c r="I20" t="s">
        <v>361</v>
      </c>
      <c r="J20" t="s">
        <v>53</v>
      </c>
      <c r="K20" t="s">
        <v>178</v>
      </c>
      <c r="L20" t="s">
        <v>36</v>
      </c>
      <c r="M20" t="s">
        <v>536</v>
      </c>
      <c r="N20" t="s">
        <v>471</v>
      </c>
      <c r="O20" t="s">
        <v>178</v>
      </c>
      <c r="P20" t="s">
        <v>36</v>
      </c>
      <c r="Q20" t="s">
        <v>361</v>
      </c>
      <c r="R20" t="s">
        <v>53</v>
      </c>
      <c r="T20" t="s">
        <v>36</v>
      </c>
      <c r="U20" t="s">
        <v>361</v>
      </c>
      <c r="V20" t="s">
        <v>53</v>
      </c>
      <c r="X20" t="s">
        <v>36</v>
      </c>
      <c r="Y20" t="s">
        <v>361</v>
      </c>
      <c r="Z20" t="s">
        <v>53</v>
      </c>
      <c r="AA20" t="s">
        <v>178</v>
      </c>
      <c r="AB20" t="s">
        <v>36</v>
      </c>
      <c r="AC20" t="s">
        <v>536</v>
      </c>
      <c r="AD20" t="s">
        <v>471</v>
      </c>
      <c r="AF20" t="s">
        <v>36</v>
      </c>
      <c r="AG20" t="s">
        <v>361</v>
      </c>
      <c r="AH20" t="s">
        <v>53</v>
      </c>
      <c r="AJ20" t="s">
        <v>36</v>
      </c>
      <c r="AK20" t="str">
        <f t="shared" si="0"/>
        <v>SPWI118Z</v>
      </c>
      <c r="AL20" t="s">
        <v>53</v>
      </c>
      <c r="AM20">
        <v>1</v>
      </c>
      <c r="AN20">
        <v>0</v>
      </c>
      <c r="AO20">
        <v>0</v>
      </c>
      <c r="AP20">
        <v>0</v>
      </c>
      <c r="AQ20">
        <v>0</v>
      </c>
      <c r="AR20">
        <v>1</v>
      </c>
      <c r="AS20">
        <v>1</v>
      </c>
    </row>
    <row r="21" spans="1:46">
      <c r="A21" t="s">
        <v>17</v>
      </c>
      <c r="B21">
        <v>1</v>
      </c>
      <c r="C21" t="s">
        <v>178</v>
      </c>
      <c r="D21" t="s">
        <v>37</v>
      </c>
      <c r="E21" t="s">
        <v>362</v>
      </c>
      <c r="F21" t="s">
        <v>54</v>
      </c>
      <c r="G21" t="s">
        <v>178</v>
      </c>
      <c r="H21" t="s">
        <v>37</v>
      </c>
      <c r="I21" t="s">
        <v>362</v>
      </c>
      <c r="J21" t="s">
        <v>54</v>
      </c>
      <c r="K21" t="s">
        <v>178</v>
      </c>
      <c r="L21" t="s">
        <v>37</v>
      </c>
      <c r="M21" t="s">
        <v>537</v>
      </c>
      <c r="N21" t="s">
        <v>474</v>
      </c>
      <c r="O21" t="s">
        <v>178</v>
      </c>
      <c r="P21" t="s">
        <v>37</v>
      </c>
      <c r="Q21" t="s">
        <v>362</v>
      </c>
      <c r="R21" t="s">
        <v>54</v>
      </c>
      <c r="T21" t="s">
        <v>37</v>
      </c>
      <c r="U21" t="s">
        <v>362</v>
      </c>
      <c r="V21" t="s">
        <v>54</v>
      </c>
      <c r="X21" t="s">
        <v>37</v>
      </c>
      <c r="Y21" t="s">
        <v>362</v>
      </c>
      <c r="Z21" t="s">
        <v>54</v>
      </c>
      <c r="AA21" t="s">
        <v>178</v>
      </c>
      <c r="AB21" t="s">
        <v>37</v>
      </c>
      <c r="AC21" t="s">
        <v>537</v>
      </c>
      <c r="AD21" t="s">
        <v>474</v>
      </c>
      <c r="AF21" t="s">
        <v>37</v>
      </c>
      <c r="AG21" t="s">
        <v>362</v>
      </c>
      <c r="AH21" t="s">
        <v>54</v>
      </c>
      <c r="AJ21" t="s">
        <v>37</v>
      </c>
      <c r="AK21" t="str">
        <f t="shared" si="0"/>
        <v>SPWI119Z</v>
      </c>
      <c r="AL21" t="s">
        <v>54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1</v>
      </c>
      <c r="AS21">
        <v>1</v>
      </c>
    </row>
    <row r="22" spans="1:46">
      <c r="A22" t="s">
        <v>17</v>
      </c>
      <c r="B22">
        <v>1</v>
      </c>
      <c r="K22" t="s">
        <v>178</v>
      </c>
      <c r="L22" t="s">
        <v>463</v>
      </c>
      <c r="M22" t="s">
        <v>538</v>
      </c>
      <c r="N22" t="s">
        <v>472</v>
      </c>
      <c r="P22" t="s">
        <v>463</v>
      </c>
      <c r="Q22" t="s">
        <v>704</v>
      </c>
      <c r="R22" t="s">
        <v>552</v>
      </c>
      <c r="T22" t="s">
        <v>463</v>
      </c>
      <c r="U22" t="s">
        <v>704</v>
      </c>
      <c r="V22" t="s">
        <v>552</v>
      </c>
      <c r="X22" t="s">
        <v>463</v>
      </c>
      <c r="Y22" t="s">
        <v>704</v>
      </c>
      <c r="Z22" t="s">
        <v>552</v>
      </c>
      <c r="AA22" t="s">
        <v>178</v>
      </c>
      <c r="AB22" t="s">
        <v>463</v>
      </c>
      <c r="AC22" t="s">
        <v>538</v>
      </c>
      <c r="AD22" t="s">
        <v>472</v>
      </c>
      <c r="AF22" t="s">
        <v>463</v>
      </c>
      <c r="AG22" t="s">
        <v>704</v>
      </c>
      <c r="AH22" t="s">
        <v>552</v>
      </c>
      <c r="AJ22" t="s">
        <v>463</v>
      </c>
      <c r="AK22" t="str">
        <f t="shared" si="0"/>
        <v>SPWI120Z</v>
      </c>
      <c r="AL22" t="s">
        <v>872</v>
      </c>
      <c r="AM22">
        <v>1</v>
      </c>
      <c r="AN22">
        <v>0</v>
      </c>
      <c r="AO22">
        <v>0</v>
      </c>
      <c r="AP22">
        <v>0</v>
      </c>
      <c r="AQ22">
        <v>0</v>
      </c>
      <c r="AR22">
        <v>1</v>
      </c>
      <c r="AS22">
        <v>1</v>
      </c>
    </row>
    <row r="23" spans="1:46">
      <c r="A23" t="s">
        <v>17</v>
      </c>
      <c r="B23">
        <v>1</v>
      </c>
      <c r="K23" t="s">
        <v>178</v>
      </c>
      <c r="L23" t="s">
        <v>464</v>
      </c>
      <c r="M23" s="2" t="s">
        <v>540</v>
      </c>
      <c r="N23" t="s">
        <v>473</v>
      </c>
      <c r="O23" s="3"/>
      <c r="P23" s="3" t="s">
        <v>464</v>
      </c>
      <c r="Q23" s="3"/>
      <c r="R23" s="3"/>
      <c r="T23" s="3" t="s">
        <v>464</v>
      </c>
      <c r="U23" s="3"/>
      <c r="V23" s="3"/>
      <c r="X23" s="3" t="s">
        <v>464</v>
      </c>
      <c r="Y23" s="3"/>
      <c r="Z23" s="3"/>
      <c r="AA23" t="s">
        <v>178</v>
      </c>
      <c r="AB23" t="s">
        <v>464</v>
      </c>
      <c r="AC23" s="2" t="s">
        <v>540</v>
      </c>
      <c r="AD23" t="s">
        <v>473</v>
      </c>
      <c r="AE23" s="3"/>
      <c r="AF23" s="3" t="s">
        <v>464</v>
      </c>
      <c r="AG23" s="3"/>
      <c r="AH23" s="3"/>
      <c r="AJ23" t="s">
        <v>464</v>
      </c>
      <c r="AK23" t="str">
        <f t="shared" si="0"/>
        <v>SPWI121Z</v>
      </c>
      <c r="AL23" t="s">
        <v>554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</row>
    <row r="24" spans="1:46">
      <c r="A24" t="s">
        <v>17</v>
      </c>
      <c r="B24">
        <v>1</v>
      </c>
      <c r="O24" s="3"/>
      <c r="P24" s="3" t="s">
        <v>548</v>
      </c>
      <c r="Q24" s="3"/>
      <c r="R24" s="3"/>
      <c r="T24" s="3" t="s">
        <v>548</v>
      </c>
      <c r="U24" s="3"/>
      <c r="V24" s="3"/>
      <c r="X24" s="3" t="s">
        <v>548</v>
      </c>
      <c r="Y24" s="3"/>
      <c r="Z24" s="3"/>
      <c r="AE24" s="3"/>
      <c r="AF24" s="3" t="s">
        <v>548</v>
      </c>
      <c r="AG24" s="3"/>
      <c r="AH24" s="3"/>
      <c r="AJ24" t="s">
        <v>548</v>
      </c>
      <c r="AK24" t="str">
        <f t="shared" si="0"/>
        <v>SPWI122Z</v>
      </c>
      <c r="AL24" t="s">
        <v>873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1</v>
      </c>
      <c r="AS24">
        <v>1</v>
      </c>
    </row>
    <row r="25" spans="1:46">
      <c r="A25" t="s">
        <v>17</v>
      </c>
      <c r="B25">
        <v>1</v>
      </c>
      <c r="P25" t="s">
        <v>549</v>
      </c>
      <c r="Q25" t="s">
        <v>705</v>
      </c>
      <c r="R25" t="s">
        <v>553</v>
      </c>
      <c r="T25" t="s">
        <v>549</v>
      </c>
      <c r="U25" t="s">
        <v>705</v>
      </c>
      <c r="V25" t="s">
        <v>553</v>
      </c>
      <c r="X25" t="s">
        <v>549</v>
      </c>
      <c r="Y25" t="s">
        <v>705</v>
      </c>
      <c r="Z25" t="s">
        <v>553</v>
      </c>
      <c r="AF25" t="s">
        <v>549</v>
      </c>
      <c r="AG25" t="s">
        <v>705</v>
      </c>
      <c r="AH25" t="s">
        <v>553</v>
      </c>
      <c r="AI25" s="3"/>
      <c r="AJ25" s="3" t="s">
        <v>549</v>
      </c>
      <c r="AK25" s="3"/>
      <c r="AL25" s="3"/>
      <c r="AM25" s="3"/>
      <c r="AN25" s="3"/>
      <c r="AO25" s="3"/>
      <c r="AP25" s="3"/>
      <c r="AQ25" s="3"/>
      <c r="AR25" s="3"/>
      <c r="AS25" s="3"/>
      <c r="AT25" s="3"/>
    </row>
    <row r="26" spans="1:46">
      <c r="A26" t="s">
        <v>17</v>
      </c>
      <c r="B26">
        <v>1</v>
      </c>
      <c r="P26" t="s">
        <v>550</v>
      </c>
      <c r="R26" t="s">
        <v>817</v>
      </c>
      <c r="T26" t="s">
        <v>550</v>
      </c>
      <c r="V26" t="s">
        <v>817</v>
      </c>
      <c r="X26" t="s">
        <v>550</v>
      </c>
      <c r="Z26" t="s">
        <v>817</v>
      </c>
      <c r="AF26" t="s">
        <v>550</v>
      </c>
      <c r="AH26" t="s">
        <v>817</v>
      </c>
      <c r="AJ26" t="s">
        <v>550</v>
      </c>
      <c r="AK26" t="str">
        <f t="shared" si="0"/>
        <v>SPWI124Z</v>
      </c>
      <c r="AL26" t="s">
        <v>874</v>
      </c>
      <c r="AM26">
        <v>1</v>
      </c>
      <c r="AN26">
        <v>1</v>
      </c>
      <c r="AO26">
        <v>0</v>
      </c>
      <c r="AP26">
        <v>0</v>
      </c>
      <c r="AQ26">
        <v>0</v>
      </c>
      <c r="AR26">
        <v>1</v>
      </c>
      <c r="AS26">
        <v>1</v>
      </c>
    </row>
    <row r="27" spans="1:46">
      <c r="A27" t="s">
        <v>17</v>
      </c>
      <c r="B27">
        <v>1</v>
      </c>
      <c r="P27" t="s">
        <v>551</v>
      </c>
      <c r="Q27" t="s">
        <v>804</v>
      </c>
      <c r="R27" t="s">
        <v>554</v>
      </c>
      <c r="T27" t="s">
        <v>551</v>
      </c>
      <c r="U27" t="s">
        <v>804</v>
      </c>
      <c r="V27" t="s">
        <v>554</v>
      </c>
      <c r="X27" t="s">
        <v>551</v>
      </c>
      <c r="Y27" t="s">
        <v>804</v>
      </c>
      <c r="Z27" t="s">
        <v>554</v>
      </c>
      <c r="AF27" t="s">
        <v>551</v>
      </c>
      <c r="AG27" t="s">
        <v>804</v>
      </c>
      <c r="AH27" t="s">
        <v>554</v>
      </c>
    </row>
    <row r="28" spans="1:46">
      <c r="A28" t="s">
        <v>17</v>
      </c>
      <c r="B28">
        <v>1</v>
      </c>
      <c r="T28" t="s">
        <v>820</v>
      </c>
      <c r="U28" t="s">
        <v>821</v>
      </c>
      <c r="V28" s="7" t="s">
        <v>822</v>
      </c>
      <c r="X28" s="3" t="s">
        <v>820</v>
      </c>
      <c r="Y28" s="3" t="s">
        <v>821</v>
      </c>
      <c r="Z28" s="3" t="s">
        <v>822</v>
      </c>
      <c r="AF28" t="s">
        <v>820</v>
      </c>
      <c r="AG28" t="s">
        <v>837</v>
      </c>
      <c r="AH28" t="s">
        <v>836</v>
      </c>
      <c r="AJ28" s="6" t="s">
        <v>953</v>
      </c>
      <c r="AK28" s="6"/>
      <c r="AL28" s="6" t="s">
        <v>945</v>
      </c>
      <c r="AM28" s="6">
        <v>1</v>
      </c>
      <c r="AN28" s="6">
        <v>1</v>
      </c>
      <c r="AO28" s="6">
        <v>0</v>
      </c>
      <c r="AP28" s="6">
        <v>1</v>
      </c>
      <c r="AQ28" s="6">
        <v>0</v>
      </c>
      <c r="AR28" s="6">
        <v>1</v>
      </c>
      <c r="AS28" s="6">
        <v>1</v>
      </c>
      <c r="AT28" s="6"/>
    </row>
    <row r="30" spans="1:46">
      <c r="A30" t="s">
        <v>17</v>
      </c>
      <c r="B30">
        <v>2</v>
      </c>
      <c r="C30" t="s">
        <v>178</v>
      </c>
      <c r="D30" t="s">
        <v>58</v>
      </c>
      <c r="E30" t="s">
        <v>363</v>
      </c>
      <c r="F30" t="s">
        <v>77</v>
      </c>
      <c r="G30" t="s">
        <v>178</v>
      </c>
      <c r="H30" t="s">
        <v>58</v>
      </c>
      <c r="I30" t="s">
        <v>363</v>
      </c>
      <c r="J30" t="s">
        <v>77</v>
      </c>
      <c r="K30" t="s">
        <v>178</v>
      </c>
      <c r="L30" t="s">
        <v>58</v>
      </c>
      <c r="M30" t="s">
        <v>58</v>
      </c>
      <c r="N30" t="s">
        <v>475</v>
      </c>
      <c r="O30" t="s">
        <v>178</v>
      </c>
      <c r="P30" t="s">
        <v>58</v>
      </c>
      <c r="Q30" t="s">
        <v>363</v>
      </c>
      <c r="R30" t="s">
        <v>77</v>
      </c>
      <c r="T30" t="s">
        <v>58</v>
      </c>
      <c r="U30" t="s">
        <v>363</v>
      </c>
      <c r="V30" t="s">
        <v>77</v>
      </c>
      <c r="X30" t="s">
        <v>58</v>
      </c>
      <c r="Y30" t="s">
        <v>363</v>
      </c>
      <c r="Z30" t="s">
        <v>77</v>
      </c>
      <c r="AA30" t="s">
        <v>178</v>
      </c>
      <c r="AB30" t="s">
        <v>58</v>
      </c>
      <c r="AC30" t="s">
        <v>58</v>
      </c>
      <c r="AD30" t="s">
        <v>475</v>
      </c>
      <c r="AF30" t="s">
        <v>58</v>
      </c>
      <c r="AG30" t="s">
        <v>363</v>
      </c>
      <c r="AH30" t="s">
        <v>77</v>
      </c>
      <c r="AJ30" t="s">
        <v>58</v>
      </c>
      <c r="AK30" t="str">
        <f t="shared" ref="AK30" si="1">_xlfn.CONCAT(AJ30, "Z")</f>
        <v>SPWI201Z</v>
      </c>
      <c r="AL30" t="s">
        <v>77</v>
      </c>
      <c r="AM30">
        <v>2</v>
      </c>
      <c r="AN30">
        <v>0</v>
      </c>
      <c r="AO30">
        <v>0</v>
      </c>
      <c r="AP30">
        <v>0</v>
      </c>
      <c r="AQ30">
        <v>0</v>
      </c>
      <c r="AR30">
        <v>2</v>
      </c>
      <c r="AS30">
        <v>2</v>
      </c>
    </row>
    <row r="31" spans="1:46">
      <c r="A31" t="s">
        <v>17</v>
      </c>
      <c r="B31">
        <v>2</v>
      </c>
      <c r="C31" t="s">
        <v>178</v>
      </c>
      <c r="D31" t="s">
        <v>59</v>
      </c>
      <c r="E31" t="s">
        <v>364</v>
      </c>
      <c r="F31" t="s">
        <v>78</v>
      </c>
      <c r="G31" t="s">
        <v>178</v>
      </c>
      <c r="H31" t="s">
        <v>59</v>
      </c>
      <c r="I31" t="s">
        <v>364</v>
      </c>
      <c r="J31" t="s">
        <v>78</v>
      </c>
      <c r="K31" t="s">
        <v>178</v>
      </c>
      <c r="L31" t="s">
        <v>59</v>
      </c>
      <c r="M31" t="s">
        <v>59</v>
      </c>
      <c r="N31" t="s">
        <v>476</v>
      </c>
      <c r="O31" t="s">
        <v>178</v>
      </c>
      <c r="P31" t="s">
        <v>59</v>
      </c>
      <c r="Q31" t="s">
        <v>364</v>
      </c>
      <c r="R31" t="s">
        <v>78</v>
      </c>
      <c r="T31" t="s">
        <v>59</v>
      </c>
      <c r="U31" t="s">
        <v>364</v>
      </c>
      <c r="V31" t="s">
        <v>78</v>
      </c>
      <c r="X31" t="s">
        <v>59</v>
      </c>
      <c r="Y31" t="s">
        <v>364</v>
      </c>
      <c r="Z31" t="s">
        <v>78</v>
      </c>
      <c r="AA31" t="s">
        <v>178</v>
      </c>
      <c r="AB31" t="s">
        <v>59</v>
      </c>
      <c r="AC31" t="s">
        <v>59</v>
      </c>
      <c r="AD31" t="s">
        <v>476</v>
      </c>
      <c r="AF31" t="s">
        <v>59</v>
      </c>
      <c r="AG31" t="s">
        <v>364</v>
      </c>
      <c r="AH31" t="s">
        <v>78</v>
      </c>
      <c r="AI31" s="3"/>
      <c r="AJ31" s="3" t="s">
        <v>59</v>
      </c>
      <c r="AK31" s="3"/>
      <c r="AL31" s="3"/>
      <c r="AM31" s="3"/>
      <c r="AN31" s="3"/>
      <c r="AO31" s="3"/>
      <c r="AP31" s="3"/>
      <c r="AQ31" s="3"/>
      <c r="AR31" s="3"/>
      <c r="AS31" s="3"/>
      <c r="AT31" s="3"/>
    </row>
    <row r="32" spans="1:46">
      <c r="A32" t="s">
        <v>17</v>
      </c>
      <c r="B32">
        <v>2</v>
      </c>
      <c r="C32" t="s">
        <v>178</v>
      </c>
      <c r="D32" t="s">
        <v>60</v>
      </c>
      <c r="E32" t="s">
        <v>365</v>
      </c>
      <c r="F32" t="s">
        <v>79</v>
      </c>
      <c r="G32" t="s">
        <v>178</v>
      </c>
      <c r="H32" t="s">
        <v>60</v>
      </c>
      <c r="I32" t="s">
        <v>365</v>
      </c>
      <c r="J32" t="s">
        <v>79</v>
      </c>
      <c r="K32" t="s">
        <v>178</v>
      </c>
      <c r="L32" t="s">
        <v>60</v>
      </c>
      <c r="M32" t="s">
        <v>60</v>
      </c>
      <c r="N32" t="s">
        <v>477</v>
      </c>
      <c r="O32" t="s">
        <v>178</v>
      </c>
      <c r="P32" t="s">
        <v>60</v>
      </c>
      <c r="Q32" t="s">
        <v>365</v>
      </c>
      <c r="R32" t="s">
        <v>79</v>
      </c>
      <c r="T32" t="s">
        <v>60</v>
      </c>
      <c r="U32" t="s">
        <v>365</v>
      </c>
      <c r="V32" t="s">
        <v>79</v>
      </c>
      <c r="X32" t="s">
        <v>60</v>
      </c>
      <c r="Y32" t="s">
        <v>365</v>
      </c>
      <c r="Z32" t="s">
        <v>79</v>
      </c>
      <c r="AA32" t="s">
        <v>178</v>
      </c>
      <c r="AB32" t="s">
        <v>60</v>
      </c>
      <c r="AC32" t="s">
        <v>60</v>
      </c>
      <c r="AD32" t="s">
        <v>477</v>
      </c>
      <c r="AF32" t="s">
        <v>60</v>
      </c>
      <c r="AG32" t="s">
        <v>365</v>
      </c>
      <c r="AH32" t="s">
        <v>79</v>
      </c>
      <c r="AJ32" t="s">
        <v>60</v>
      </c>
      <c r="AK32" t="str">
        <f t="shared" ref="AK32" si="2">_xlfn.CONCAT(AJ32, "Z")</f>
        <v>SPWI203Z</v>
      </c>
      <c r="AL32" t="s">
        <v>79</v>
      </c>
      <c r="AM32">
        <v>2</v>
      </c>
      <c r="AN32">
        <v>0</v>
      </c>
      <c r="AO32">
        <v>0</v>
      </c>
      <c r="AP32">
        <v>0</v>
      </c>
      <c r="AQ32">
        <v>0</v>
      </c>
      <c r="AR32">
        <v>2</v>
      </c>
      <c r="AS32">
        <v>2</v>
      </c>
    </row>
    <row r="33" spans="1:46">
      <c r="A33" t="s">
        <v>17</v>
      </c>
      <c r="B33">
        <v>2</v>
      </c>
      <c r="C33" s="3" t="s">
        <v>178</v>
      </c>
      <c r="D33" s="3" t="s">
        <v>61</v>
      </c>
      <c r="E33" s="3"/>
      <c r="F33" s="3" t="s">
        <v>179</v>
      </c>
      <c r="G33" s="3" t="s">
        <v>313</v>
      </c>
      <c r="H33" s="3" t="s">
        <v>61</v>
      </c>
      <c r="I33" s="3"/>
      <c r="J33" s="3" t="s">
        <v>179</v>
      </c>
      <c r="K33" t="s">
        <v>178</v>
      </c>
      <c r="L33" t="s">
        <v>61</v>
      </c>
      <c r="M33" t="s">
        <v>534</v>
      </c>
      <c r="N33" t="s">
        <v>478</v>
      </c>
      <c r="O33" s="3" t="s">
        <v>178</v>
      </c>
      <c r="P33" s="3" t="s">
        <v>61</v>
      </c>
      <c r="Q33" s="3"/>
      <c r="R33" s="3" t="s">
        <v>179</v>
      </c>
      <c r="T33" s="3" t="s">
        <v>61</v>
      </c>
      <c r="U33" s="3"/>
      <c r="V33" s="3" t="s">
        <v>179</v>
      </c>
      <c r="X33" s="3" t="s">
        <v>61</v>
      </c>
      <c r="Y33" s="3"/>
      <c r="Z33" s="3" t="s">
        <v>179</v>
      </c>
      <c r="AA33" t="s">
        <v>178</v>
      </c>
      <c r="AB33" t="s">
        <v>61</v>
      </c>
      <c r="AC33" t="s">
        <v>534</v>
      </c>
      <c r="AD33" t="s">
        <v>478</v>
      </c>
      <c r="AF33" t="s">
        <v>61</v>
      </c>
      <c r="AG33" t="s">
        <v>382</v>
      </c>
      <c r="AH33" t="s">
        <v>197</v>
      </c>
      <c r="AI33" s="3"/>
      <c r="AJ33" s="3" t="s">
        <v>61</v>
      </c>
      <c r="AK33" s="3"/>
      <c r="AL33" s="3" t="s">
        <v>179</v>
      </c>
      <c r="AM33" s="3"/>
      <c r="AN33" s="3"/>
      <c r="AO33" s="3"/>
      <c r="AP33" s="3"/>
      <c r="AQ33" s="3"/>
      <c r="AR33" s="3"/>
      <c r="AS33" s="3"/>
      <c r="AT33" s="3"/>
    </row>
    <row r="34" spans="1:46">
      <c r="A34" t="s">
        <v>17</v>
      </c>
      <c r="B34">
        <v>2</v>
      </c>
      <c r="C34" t="s">
        <v>178</v>
      </c>
      <c r="D34" t="s">
        <v>62</v>
      </c>
      <c r="E34" t="s">
        <v>366</v>
      </c>
      <c r="F34" t="s">
        <v>80</v>
      </c>
      <c r="G34" t="s">
        <v>178</v>
      </c>
      <c r="H34" t="s">
        <v>62</v>
      </c>
      <c r="I34" t="s">
        <v>366</v>
      </c>
      <c r="J34" t="s">
        <v>80</v>
      </c>
      <c r="K34" t="s">
        <v>178</v>
      </c>
      <c r="L34" t="s">
        <v>62</v>
      </c>
      <c r="M34" t="s">
        <v>62</v>
      </c>
      <c r="N34" t="s">
        <v>479</v>
      </c>
      <c r="O34" t="s">
        <v>178</v>
      </c>
      <c r="P34" t="s">
        <v>62</v>
      </c>
      <c r="Q34" t="s">
        <v>366</v>
      </c>
      <c r="R34" t="s">
        <v>80</v>
      </c>
      <c r="T34" t="s">
        <v>62</v>
      </c>
      <c r="U34" t="s">
        <v>366</v>
      </c>
      <c r="V34" t="s">
        <v>80</v>
      </c>
      <c r="X34" t="s">
        <v>62</v>
      </c>
      <c r="Y34" t="s">
        <v>366</v>
      </c>
      <c r="Z34" t="s">
        <v>80</v>
      </c>
      <c r="AA34" t="s">
        <v>178</v>
      </c>
      <c r="AB34" t="s">
        <v>62</v>
      </c>
      <c r="AC34" t="s">
        <v>62</v>
      </c>
      <c r="AD34" t="s">
        <v>479</v>
      </c>
      <c r="AF34" t="s">
        <v>62</v>
      </c>
      <c r="AG34" t="s">
        <v>366</v>
      </c>
      <c r="AH34" t="s">
        <v>80</v>
      </c>
      <c r="AJ34" t="s">
        <v>62</v>
      </c>
      <c r="AK34" t="str">
        <f t="shared" ref="AK34:AK36" si="3">_xlfn.CONCAT(AJ34, "Z")</f>
        <v>SPWI205Z</v>
      </c>
      <c r="AL34" t="s">
        <v>80</v>
      </c>
      <c r="AM34">
        <v>2</v>
      </c>
      <c r="AN34">
        <v>0</v>
      </c>
      <c r="AO34">
        <v>0</v>
      </c>
      <c r="AP34">
        <v>0</v>
      </c>
      <c r="AQ34">
        <v>0</v>
      </c>
      <c r="AR34">
        <v>2</v>
      </c>
      <c r="AS34">
        <v>2</v>
      </c>
    </row>
    <row r="35" spans="1:46">
      <c r="A35" t="s">
        <v>17</v>
      </c>
      <c r="B35">
        <v>2</v>
      </c>
      <c r="C35" t="s">
        <v>178</v>
      </c>
      <c r="D35" t="s">
        <v>63</v>
      </c>
      <c r="E35" t="s">
        <v>367</v>
      </c>
      <c r="F35" t="s">
        <v>81</v>
      </c>
      <c r="G35" t="s">
        <v>178</v>
      </c>
      <c r="H35" t="s">
        <v>63</v>
      </c>
      <c r="I35" t="s">
        <v>367</v>
      </c>
      <c r="J35" t="s">
        <v>81</v>
      </c>
      <c r="K35" s="3"/>
      <c r="L35" s="3" t="s">
        <v>63</v>
      </c>
      <c r="M35" s="3"/>
      <c r="N35" s="3"/>
      <c r="O35" t="s">
        <v>178</v>
      </c>
      <c r="P35" t="s">
        <v>63</v>
      </c>
      <c r="Q35" t="s">
        <v>367</v>
      </c>
      <c r="R35" t="s">
        <v>81</v>
      </c>
      <c r="T35" t="s">
        <v>63</v>
      </c>
      <c r="U35" t="s">
        <v>367</v>
      </c>
      <c r="V35" t="s">
        <v>81</v>
      </c>
      <c r="X35" t="s">
        <v>63</v>
      </c>
      <c r="Y35" t="s">
        <v>367</v>
      </c>
      <c r="Z35" t="s">
        <v>81</v>
      </c>
      <c r="AA35" s="3"/>
      <c r="AB35" s="3" t="s">
        <v>63</v>
      </c>
      <c r="AC35" s="3"/>
      <c r="AD35" s="3"/>
      <c r="AF35" t="s">
        <v>63</v>
      </c>
      <c r="AG35" t="s">
        <v>367</v>
      </c>
      <c r="AH35" t="s">
        <v>81</v>
      </c>
      <c r="AJ35" t="s">
        <v>63</v>
      </c>
      <c r="AK35" t="str">
        <f t="shared" si="3"/>
        <v>SPWI206Z</v>
      </c>
      <c r="AL35" t="s">
        <v>81</v>
      </c>
      <c r="AM35">
        <v>2</v>
      </c>
      <c r="AN35">
        <v>0</v>
      </c>
      <c r="AO35">
        <v>0</v>
      </c>
      <c r="AP35">
        <v>0</v>
      </c>
      <c r="AQ35">
        <v>0</v>
      </c>
      <c r="AR35">
        <v>2</v>
      </c>
      <c r="AS35">
        <v>2</v>
      </c>
    </row>
    <row r="36" spans="1:46">
      <c r="A36" t="s">
        <v>17</v>
      </c>
      <c r="B36">
        <v>2</v>
      </c>
      <c r="C36" t="s">
        <v>178</v>
      </c>
      <c r="D36" t="s">
        <v>64</v>
      </c>
      <c r="E36" t="s">
        <v>368</v>
      </c>
      <c r="F36" t="s">
        <v>82</v>
      </c>
      <c r="G36" t="s">
        <v>178</v>
      </c>
      <c r="H36" t="s">
        <v>64</v>
      </c>
      <c r="I36" t="s">
        <v>368</v>
      </c>
      <c r="J36" t="s">
        <v>82</v>
      </c>
      <c r="K36" t="s">
        <v>178</v>
      </c>
      <c r="L36" t="s">
        <v>64</v>
      </c>
      <c r="M36" t="s">
        <v>64</v>
      </c>
      <c r="N36" t="s">
        <v>480</v>
      </c>
      <c r="O36" t="s">
        <v>178</v>
      </c>
      <c r="P36" t="s">
        <v>64</v>
      </c>
      <c r="Q36" t="s">
        <v>368</v>
      </c>
      <c r="R36" t="s">
        <v>82</v>
      </c>
      <c r="T36" t="s">
        <v>64</v>
      </c>
      <c r="U36" t="s">
        <v>368</v>
      </c>
      <c r="V36" t="s">
        <v>82</v>
      </c>
      <c r="X36" t="s">
        <v>64</v>
      </c>
      <c r="Y36" t="s">
        <v>368</v>
      </c>
      <c r="Z36" t="s">
        <v>82</v>
      </c>
      <c r="AA36" t="s">
        <v>178</v>
      </c>
      <c r="AB36" t="s">
        <v>64</v>
      </c>
      <c r="AC36" t="s">
        <v>64</v>
      </c>
      <c r="AD36" t="s">
        <v>480</v>
      </c>
      <c r="AF36" t="s">
        <v>64</v>
      </c>
      <c r="AG36" t="s">
        <v>368</v>
      </c>
      <c r="AH36" t="s">
        <v>82</v>
      </c>
      <c r="AJ36" t="s">
        <v>64</v>
      </c>
      <c r="AK36" t="str">
        <f t="shared" si="3"/>
        <v>SPWI207Z</v>
      </c>
      <c r="AL36" t="s">
        <v>82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2</v>
      </c>
      <c r="AS36">
        <v>2</v>
      </c>
    </row>
    <row r="37" spans="1:46">
      <c r="A37" t="s">
        <v>17</v>
      </c>
      <c r="B37">
        <v>2</v>
      </c>
      <c r="C37" t="s">
        <v>178</v>
      </c>
      <c r="D37" t="s">
        <v>65</v>
      </c>
      <c r="E37" t="s">
        <v>369</v>
      </c>
      <c r="F37" t="s">
        <v>83</v>
      </c>
      <c r="G37" t="s">
        <v>178</v>
      </c>
      <c r="H37" t="s">
        <v>65</v>
      </c>
      <c r="I37" t="s">
        <v>369</v>
      </c>
      <c r="J37" t="s">
        <v>83</v>
      </c>
      <c r="K37" s="3"/>
      <c r="L37" s="3" t="s">
        <v>65</v>
      </c>
      <c r="M37" s="3"/>
      <c r="N37" s="3"/>
      <c r="O37" t="s">
        <v>178</v>
      </c>
      <c r="P37" t="s">
        <v>65</v>
      </c>
      <c r="Q37" t="s">
        <v>369</v>
      </c>
      <c r="R37" t="s">
        <v>83</v>
      </c>
      <c r="T37" t="s">
        <v>65</v>
      </c>
      <c r="U37" t="s">
        <v>369</v>
      </c>
      <c r="V37" t="s">
        <v>83</v>
      </c>
      <c r="X37" t="s">
        <v>65</v>
      </c>
      <c r="Y37" t="s">
        <v>369</v>
      </c>
      <c r="Z37" t="s">
        <v>83</v>
      </c>
      <c r="AA37" s="3"/>
      <c r="AB37" s="3" t="s">
        <v>65</v>
      </c>
      <c r="AC37" s="3"/>
      <c r="AD37" s="3"/>
      <c r="AF37" t="s">
        <v>65</v>
      </c>
      <c r="AG37" t="s">
        <v>369</v>
      </c>
      <c r="AH37" t="s">
        <v>83</v>
      </c>
      <c r="AI37" s="3"/>
      <c r="AJ37" s="3" t="s">
        <v>65</v>
      </c>
      <c r="AK37" s="3"/>
      <c r="AL37" s="3"/>
      <c r="AM37" s="3"/>
      <c r="AN37" s="3"/>
      <c r="AO37" s="3"/>
      <c r="AP37" s="3"/>
      <c r="AQ37" s="3"/>
      <c r="AR37" s="3"/>
      <c r="AS37" s="3"/>
      <c r="AT37" s="3"/>
    </row>
    <row r="38" spans="1:46">
      <c r="A38" t="s">
        <v>17</v>
      </c>
      <c r="B38">
        <v>2</v>
      </c>
      <c r="C38" t="s">
        <v>178</v>
      </c>
      <c r="D38" t="s">
        <v>66</v>
      </c>
      <c r="E38" t="s">
        <v>370</v>
      </c>
      <c r="F38" t="s">
        <v>84</v>
      </c>
      <c r="G38" t="s">
        <v>178</v>
      </c>
      <c r="H38" t="s">
        <v>66</v>
      </c>
      <c r="I38" t="s">
        <v>370</v>
      </c>
      <c r="J38" t="s">
        <v>84</v>
      </c>
      <c r="K38" t="s">
        <v>178</v>
      </c>
      <c r="L38" t="s">
        <v>66</v>
      </c>
      <c r="M38" t="s">
        <v>66</v>
      </c>
      <c r="N38" t="s">
        <v>481</v>
      </c>
      <c r="O38" t="s">
        <v>178</v>
      </c>
      <c r="P38" t="s">
        <v>66</v>
      </c>
      <c r="Q38" t="s">
        <v>370</v>
      </c>
      <c r="R38" t="s">
        <v>84</v>
      </c>
      <c r="T38" t="s">
        <v>66</v>
      </c>
      <c r="U38" t="s">
        <v>370</v>
      </c>
      <c r="V38" t="s">
        <v>84</v>
      </c>
      <c r="X38" t="s">
        <v>66</v>
      </c>
      <c r="Y38" t="s">
        <v>370</v>
      </c>
      <c r="Z38" t="s">
        <v>84</v>
      </c>
      <c r="AA38" t="s">
        <v>178</v>
      </c>
      <c r="AB38" t="s">
        <v>66</v>
      </c>
      <c r="AC38" t="s">
        <v>66</v>
      </c>
      <c r="AD38" t="s">
        <v>481</v>
      </c>
      <c r="AF38" t="s">
        <v>66</v>
      </c>
      <c r="AG38" t="s">
        <v>370</v>
      </c>
      <c r="AH38" t="s">
        <v>84</v>
      </c>
      <c r="AJ38" t="s">
        <v>66</v>
      </c>
      <c r="AK38" t="str">
        <f t="shared" ref="AK38:AK44" si="4">_xlfn.CONCAT(AJ38, "Z")</f>
        <v>SPWI209Z</v>
      </c>
      <c r="AL38" t="s">
        <v>84</v>
      </c>
      <c r="AM38">
        <v>2</v>
      </c>
      <c r="AN38">
        <v>0</v>
      </c>
      <c r="AO38">
        <v>0</v>
      </c>
      <c r="AP38">
        <v>0</v>
      </c>
      <c r="AQ38">
        <v>0</v>
      </c>
      <c r="AR38">
        <v>2</v>
      </c>
      <c r="AS38">
        <v>2</v>
      </c>
    </row>
    <row r="39" spans="1:46">
      <c r="A39" t="s">
        <v>17</v>
      </c>
      <c r="B39">
        <v>2</v>
      </c>
      <c r="C39" t="s">
        <v>178</v>
      </c>
      <c r="D39" t="s">
        <v>67</v>
      </c>
      <c r="E39" t="s">
        <v>371</v>
      </c>
      <c r="F39" t="s">
        <v>85</v>
      </c>
      <c r="G39" t="s">
        <v>178</v>
      </c>
      <c r="H39" t="s">
        <v>67</v>
      </c>
      <c r="I39" t="s">
        <v>371</v>
      </c>
      <c r="J39" t="s">
        <v>85</v>
      </c>
      <c r="K39" s="3"/>
      <c r="L39" s="3" t="s">
        <v>67</v>
      </c>
      <c r="M39" s="3"/>
      <c r="N39" s="3"/>
      <c r="O39" t="s">
        <v>178</v>
      </c>
      <c r="P39" t="s">
        <v>67</v>
      </c>
      <c r="Q39" t="s">
        <v>371</v>
      </c>
      <c r="R39" t="s">
        <v>85</v>
      </c>
      <c r="T39" t="s">
        <v>67</v>
      </c>
      <c r="U39" t="s">
        <v>371</v>
      </c>
      <c r="V39" t="s">
        <v>85</v>
      </c>
      <c r="X39" t="s">
        <v>67</v>
      </c>
      <c r="Y39" t="s">
        <v>371</v>
      </c>
      <c r="Z39" t="s">
        <v>85</v>
      </c>
      <c r="AA39" s="3"/>
      <c r="AB39" s="3" t="s">
        <v>67</v>
      </c>
      <c r="AC39" s="3"/>
      <c r="AD39" s="3"/>
      <c r="AF39" t="s">
        <v>67</v>
      </c>
      <c r="AG39" t="s">
        <v>371</v>
      </c>
      <c r="AH39" t="s">
        <v>85</v>
      </c>
      <c r="AJ39" t="s">
        <v>67</v>
      </c>
      <c r="AK39" t="str">
        <f t="shared" si="4"/>
        <v>SPWI210Z</v>
      </c>
      <c r="AL39" t="s">
        <v>85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</row>
    <row r="40" spans="1:46">
      <c r="A40" t="s">
        <v>17</v>
      </c>
      <c r="B40">
        <v>2</v>
      </c>
      <c r="C40" t="s">
        <v>178</v>
      </c>
      <c r="D40" t="s">
        <v>68</v>
      </c>
      <c r="E40" t="s">
        <v>372</v>
      </c>
      <c r="F40" t="s">
        <v>86</v>
      </c>
      <c r="G40" t="s">
        <v>178</v>
      </c>
      <c r="H40" t="s">
        <v>68</v>
      </c>
      <c r="I40" t="s">
        <v>372</v>
      </c>
      <c r="J40" t="s">
        <v>86</v>
      </c>
      <c r="K40" t="s">
        <v>178</v>
      </c>
      <c r="L40" t="s">
        <v>68</v>
      </c>
      <c r="M40" t="s">
        <v>68</v>
      </c>
      <c r="N40" t="s">
        <v>89</v>
      </c>
      <c r="O40" t="s">
        <v>178</v>
      </c>
      <c r="P40" t="s">
        <v>68</v>
      </c>
      <c r="Q40" t="s">
        <v>372</v>
      </c>
      <c r="R40" t="s">
        <v>86</v>
      </c>
      <c r="T40" t="s">
        <v>68</v>
      </c>
      <c r="U40" t="s">
        <v>372</v>
      </c>
      <c r="V40" t="s">
        <v>86</v>
      </c>
      <c r="X40" t="s">
        <v>68</v>
      </c>
      <c r="Y40" t="s">
        <v>372</v>
      </c>
      <c r="Z40" t="s">
        <v>86</v>
      </c>
      <c r="AA40" t="s">
        <v>178</v>
      </c>
      <c r="AB40" t="s">
        <v>68</v>
      </c>
      <c r="AC40" t="s">
        <v>68</v>
      </c>
      <c r="AD40" t="s">
        <v>89</v>
      </c>
      <c r="AF40" t="s">
        <v>68</v>
      </c>
      <c r="AG40" t="s">
        <v>372</v>
      </c>
      <c r="AH40" t="s">
        <v>86</v>
      </c>
      <c r="AJ40" t="s">
        <v>68</v>
      </c>
      <c r="AK40" t="str">
        <f t="shared" si="4"/>
        <v>SPWI211Z</v>
      </c>
      <c r="AL40" t="s">
        <v>86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2</v>
      </c>
      <c r="AS40">
        <v>2</v>
      </c>
    </row>
    <row r="41" spans="1:46">
      <c r="A41" t="s">
        <v>17</v>
      </c>
      <c r="B41">
        <v>2</v>
      </c>
      <c r="C41" t="s">
        <v>178</v>
      </c>
      <c r="D41" t="s">
        <v>69</v>
      </c>
      <c r="E41" t="s">
        <v>373</v>
      </c>
      <c r="F41" t="s">
        <v>87</v>
      </c>
      <c r="G41" t="s">
        <v>178</v>
      </c>
      <c r="H41" t="s">
        <v>69</v>
      </c>
      <c r="I41" t="s">
        <v>373</v>
      </c>
      <c r="J41" t="s">
        <v>87</v>
      </c>
      <c r="K41" t="s">
        <v>178</v>
      </c>
      <c r="L41" t="s">
        <v>69</v>
      </c>
      <c r="M41" t="s">
        <v>69</v>
      </c>
      <c r="N41" t="s">
        <v>482</v>
      </c>
      <c r="O41" t="s">
        <v>178</v>
      </c>
      <c r="P41" t="s">
        <v>69</v>
      </c>
      <c r="Q41" t="s">
        <v>373</v>
      </c>
      <c r="R41" t="s">
        <v>87</v>
      </c>
      <c r="T41" t="s">
        <v>69</v>
      </c>
      <c r="U41" t="s">
        <v>373</v>
      </c>
      <c r="V41" t="s">
        <v>87</v>
      </c>
      <c r="X41" t="s">
        <v>69</v>
      </c>
      <c r="Y41" t="s">
        <v>373</v>
      </c>
      <c r="Z41" t="s">
        <v>87</v>
      </c>
      <c r="AA41" t="s">
        <v>178</v>
      </c>
      <c r="AB41" t="s">
        <v>69</v>
      </c>
      <c r="AC41" t="s">
        <v>69</v>
      </c>
      <c r="AD41" t="s">
        <v>482</v>
      </c>
      <c r="AF41" t="s">
        <v>69</v>
      </c>
      <c r="AG41" t="s">
        <v>373</v>
      </c>
      <c r="AH41" t="s">
        <v>87</v>
      </c>
      <c r="AJ41" t="s">
        <v>69</v>
      </c>
      <c r="AK41" t="str">
        <f t="shared" si="4"/>
        <v>SPWI212Z</v>
      </c>
      <c r="AL41" t="s">
        <v>87</v>
      </c>
      <c r="AM41">
        <v>2</v>
      </c>
      <c r="AN41">
        <v>0</v>
      </c>
      <c r="AO41">
        <v>0</v>
      </c>
      <c r="AP41">
        <v>0</v>
      </c>
      <c r="AQ41">
        <v>0</v>
      </c>
      <c r="AR41">
        <v>2</v>
      </c>
      <c r="AS41">
        <v>2</v>
      </c>
    </row>
    <row r="42" spans="1:46">
      <c r="A42" t="s">
        <v>17</v>
      </c>
      <c r="B42">
        <v>2</v>
      </c>
      <c r="C42" t="s">
        <v>178</v>
      </c>
      <c r="D42" t="s">
        <v>70</v>
      </c>
      <c r="E42" t="s">
        <v>374</v>
      </c>
      <c r="F42" t="s">
        <v>88</v>
      </c>
      <c r="G42" t="s">
        <v>178</v>
      </c>
      <c r="H42" t="s">
        <v>70</v>
      </c>
      <c r="I42" t="s">
        <v>374</v>
      </c>
      <c r="J42" t="s">
        <v>88</v>
      </c>
      <c r="K42" t="s">
        <v>178</v>
      </c>
      <c r="L42" t="s">
        <v>70</v>
      </c>
      <c r="M42" t="s">
        <v>70</v>
      </c>
      <c r="N42" t="s">
        <v>80</v>
      </c>
      <c r="O42" t="s">
        <v>178</v>
      </c>
      <c r="P42" t="s">
        <v>70</v>
      </c>
      <c r="Q42" t="s">
        <v>374</v>
      </c>
      <c r="R42" t="s">
        <v>88</v>
      </c>
      <c r="T42" t="s">
        <v>70</v>
      </c>
      <c r="U42" t="s">
        <v>374</v>
      </c>
      <c r="V42" t="s">
        <v>88</v>
      </c>
      <c r="X42" t="s">
        <v>70</v>
      </c>
      <c r="Y42" t="s">
        <v>374</v>
      </c>
      <c r="Z42" t="s">
        <v>88</v>
      </c>
      <c r="AA42" t="s">
        <v>178</v>
      </c>
      <c r="AB42" t="s">
        <v>70</v>
      </c>
      <c r="AC42" t="s">
        <v>70</v>
      </c>
      <c r="AD42" t="s">
        <v>80</v>
      </c>
      <c r="AF42" t="s">
        <v>70</v>
      </c>
      <c r="AG42" t="s">
        <v>374</v>
      </c>
      <c r="AH42" t="s">
        <v>88</v>
      </c>
      <c r="AJ42" t="s">
        <v>70</v>
      </c>
      <c r="AK42" t="str">
        <f t="shared" si="4"/>
        <v>SPWI213Z</v>
      </c>
      <c r="AL42" t="s">
        <v>88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3</v>
      </c>
      <c r="AS42">
        <v>3</v>
      </c>
    </row>
    <row r="43" spans="1:46">
      <c r="A43" t="s">
        <v>17</v>
      </c>
      <c r="B43">
        <v>2</v>
      </c>
      <c r="C43" t="s">
        <v>178</v>
      </c>
      <c r="D43" t="s">
        <v>71</v>
      </c>
      <c r="E43" t="s">
        <v>375</v>
      </c>
      <c r="F43" t="s">
        <v>89</v>
      </c>
      <c r="G43" t="s">
        <v>178</v>
      </c>
      <c r="H43" t="s">
        <v>71</v>
      </c>
      <c r="I43" t="s">
        <v>375</v>
      </c>
      <c r="J43" t="s">
        <v>89</v>
      </c>
      <c r="K43" t="s">
        <v>178</v>
      </c>
      <c r="L43" t="s">
        <v>71</v>
      </c>
      <c r="M43" t="s">
        <v>71</v>
      </c>
      <c r="N43" t="s">
        <v>84</v>
      </c>
      <c r="O43" t="s">
        <v>178</v>
      </c>
      <c r="P43" t="s">
        <v>71</v>
      </c>
      <c r="Q43" t="s">
        <v>375</v>
      </c>
      <c r="R43" t="s">
        <v>89</v>
      </c>
      <c r="T43" t="s">
        <v>71</v>
      </c>
      <c r="U43" t="s">
        <v>375</v>
      </c>
      <c r="V43" t="s">
        <v>89</v>
      </c>
      <c r="X43" t="s">
        <v>71</v>
      </c>
      <c r="Y43" t="s">
        <v>375</v>
      </c>
      <c r="Z43" t="s">
        <v>89</v>
      </c>
      <c r="AA43" t="s">
        <v>178</v>
      </c>
      <c r="AB43" t="s">
        <v>71</v>
      </c>
      <c r="AC43" t="s">
        <v>71</v>
      </c>
      <c r="AD43" t="s">
        <v>84</v>
      </c>
      <c r="AF43" t="s">
        <v>71</v>
      </c>
      <c r="AG43" t="s">
        <v>375</v>
      </c>
      <c r="AH43" t="s">
        <v>89</v>
      </c>
      <c r="AJ43" t="s">
        <v>71</v>
      </c>
      <c r="AK43" t="str">
        <f t="shared" si="4"/>
        <v>SPWI214Z</v>
      </c>
      <c r="AL43" t="s">
        <v>875</v>
      </c>
      <c r="AM43">
        <v>2</v>
      </c>
      <c r="AN43">
        <v>2</v>
      </c>
      <c r="AO43">
        <v>0</v>
      </c>
      <c r="AP43">
        <v>2</v>
      </c>
      <c r="AQ43">
        <v>0</v>
      </c>
      <c r="AR43">
        <v>2</v>
      </c>
      <c r="AS43">
        <v>2</v>
      </c>
    </row>
    <row r="44" spans="1:46">
      <c r="A44" t="s">
        <v>17</v>
      </c>
      <c r="B44">
        <v>2</v>
      </c>
      <c r="C44" t="s">
        <v>178</v>
      </c>
      <c r="D44" t="s">
        <v>72</v>
      </c>
      <c r="E44" t="s">
        <v>376</v>
      </c>
      <c r="F44" t="s">
        <v>90</v>
      </c>
      <c r="G44" t="s">
        <v>178</v>
      </c>
      <c r="H44" t="s">
        <v>72</v>
      </c>
      <c r="I44" t="s">
        <v>376</v>
      </c>
      <c r="J44" t="s">
        <v>90</v>
      </c>
      <c r="K44" t="s">
        <v>178</v>
      </c>
      <c r="L44" t="s">
        <v>72</v>
      </c>
      <c r="M44" t="s">
        <v>72</v>
      </c>
      <c r="N44" t="s">
        <v>82</v>
      </c>
      <c r="O44" t="s">
        <v>178</v>
      </c>
      <c r="P44" t="s">
        <v>72</v>
      </c>
      <c r="Q44" t="s">
        <v>376</v>
      </c>
      <c r="R44" t="s">
        <v>90</v>
      </c>
      <c r="T44" t="s">
        <v>72</v>
      </c>
      <c r="U44" t="s">
        <v>376</v>
      </c>
      <c r="V44" t="s">
        <v>90</v>
      </c>
      <c r="X44" t="s">
        <v>72</v>
      </c>
      <c r="Y44" t="s">
        <v>376</v>
      </c>
      <c r="Z44" t="s">
        <v>90</v>
      </c>
      <c r="AA44" t="s">
        <v>178</v>
      </c>
      <c r="AB44" t="s">
        <v>72</v>
      </c>
      <c r="AC44" t="s">
        <v>72</v>
      </c>
      <c r="AD44" t="s">
        <v>82</v>
      </c>
      <c r="AF44" t="s">
        <v>72</v>
      </c>
      <c r="AG44" t="s">
        <v>376</v>
      </c>
      <c r="AH44" t="s">
        <v>90</v>
      </c>
      <c r="AJ44" t="s">
        <v>72</v>
      </c>
      <c r="AK44" t="str">
        <f t="shared" si="4"/>
        <v>SPWI215Z</v>
      </c>
      <c r="AL44" t="s">
        <v>90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2</v>
      </c>
      <c r="AS44">
        <v>2</v>
      </c>
    </row>
    <row r="45" spans="1:46">
      <c r="A45" t="s">
        <v>17</v>
      </c>
      <c r="B45">
        <v>2</v>
      </c>
      <c r="C45" s="3" t="s">
        <v>178</v>
      </c>
      <c r="D45" s="3" t="s">
        <v>73</v>
      </c>
      <c r="E45" s="3"/>
      <c r="F45" s="3" t="s">
        <v>180</v>
      </c>
      <c r="G45" s="3" t="s">
        <v>313</v>
      </c>
      <c r="H45" s="3" t="s">
        <v>73</v>
      </c>
      <c r="I45" s="3"/>
      <c r="J45" s="3" t="s">
        <v>180</v>
      </c>
      <c r="K45" t="s">
        <v>178</v>
      </c>
      <c r="L45" t="s">
        <v>73</v>
      </c>
      <c r="M45" t="s">
        <v>73</v>
      </c>
      <c r="N45" t="s">
        <v>77</v>
      </c>
      <c r="O45" s="3" t="s">
        <v>178</v>
      </c>
      <c r="P45" s="3" t="s">
        <v>73</v>
      </c>
      <c r="Q45" s="3"/>
      <c r="R45" s="3" t="s">
        <v>180</v>
      </c>
      <c r="T45" s="3" t="s">
        <v>73</v>
      </c>
      <c r="U45" s="3"/>
      <c r="V45" s="3" t="s">
        <v>180</v>
      </c>
      <c r="W45" s="3"/>
      <c r="X45" s="3" t="s">
        <v>73</v>
      </c>
      <c r="Y45" s="3"/>
      <c r="Z45" s="3" t="s">
        <v>180</v>
      </c>
      <c r="AA45" t="s">
        <v>178</v>
      </c>
      <c r="AB45" t="s">
        <v>73</v>
      </c>
      <c r="AC45" t="s">
        <v>73</v>
      </c>
      <c r="AD45" t="s">
        <v>77</v>
      </c>
      <c r="AF45" t="s">
        <v>73</v>
      </c>
      <c r="AG45" t="s">
        <v>416</v>
      </c>
      <c r="AH45" t="s">
        <v>198</v>
      </c>
      <c r="AI45" s="3"/>
      <c r="AJ45" s="3" t="s">
        <v>73</v>
      </c>
      <c r="AK45" s="3"/>
      <c r="AL45" s="3" t="s">
        <v>180</v>
      </c>
      <c r="AM45" s="3"/>
      <c r="AN45" s="3"/>
      <c r="AO45" s="3"/>
      <c r="AP45" s="3"/>
      <c r="AQ45" s="3"/>
      <c r="AR45" s="3"/>
      <c r="AS45" s="3"/>
      <c r="AT45" s="3"/>
    </row>
    <row r="46" spans="1:46">
      <c r="A46" t="s">
        <v>17</v>
      </c>
      <c r="B46">
        <v>2</v>
      </c>
      <c r="C46" t="s">
        <v>178</v>
      </c>
      <c r="D46" t="s">
        <v>74</v>
      </c>
      <c r="E46" t="s">
        <v>317</v>
      </c>
      <c r="F46" t="s">
        <v>91</v>
      </c>
      <c r="G46" t="s">
        <v>178</v>
      </c>
      <c r="H46" t="s">
        <v>74</v>
      </c>
      <c r="I46" t="s">
        <v>317</v>
      </c>
      <c r="J46" t="s">
        <v>91</v>
      </c>
      <c r="K46" t="s">
        <v>178</v>
      </c>
      <c r="L46" t="s">
        <v>74</v>
      </c>
      <c r="M46" t="s">
        <v>541</v>
      </c>
      <c r="N46" t="s">
        <v>483</v>
      </c>
      <c r="O46" t="s">
        <v>178</v>
      </c>
      <c r="P46" t="s">
        <v>74</v>
      </c>
      <c r="Q46" t="s">
        <v>317</v>
      </c>
      <c r="R46" t="s">
        <v>91</v>
      </c>
      <c r="T46" t="s">
        <v>74</v>
      </c>
      <c r="U46" t="s">
        <v>317</v>
      </c>
      <c r="V46" t="s">
        <v>91</v>
      </c>
      <c r="X46" t="s">
        <v>74</v>
      </c>
      <c r="Y46" t="s">
        <v>317</v>
      </c>
      <c r="Z46" t="s">
        <v>91</v>
      </c>
      <c r="AA46" t="s">
        <v>178</v>
      </c>
      <c r="AB46" t="s">
        <v>74</v>
      </c>
      <c r="AC46" t="s">
        <v>541</v>
      </c>
      <c r="AD46" t="s">
        <v>483</v>
      </c>
      <c r="AF46" t="s">
        <v>74</v>
      </c>
      <c r="AG46" t="s">
        <v>317</v>
      </c>
      <c r="AH46" t="s">
        <v>91</v>
      </c>
      <c r="AJ46" t="s">
        <v>74</v>
      </c>
      <c r="AK46" t="str">
        <f t="shared" ref="AK46:AK57" si="5">_xlfn.CONCAT(AJ46, "Z")</f>
        <v>SPWI217Z</v>
      </c>
      <c r="AL46" t="s">
        <v>91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2</v>
      </c>
      <c r="AS46">
        <v>2</v>
      </c>
    </row>
    <row r="47" spans="1:46">
      <c r="A47" t="s">
        <v>17</v>
      </c>
      <c r="B47">
        <v>2</v>
      </c>
      <c r="C47" t="s">
        <v>178</v>
      </c>
      <c r="D47" t="s">
        <v>75</v>
      </c>
      <c r="E47" t="s">
        <v>318</v>
      </c>
      <c r="F47" t="s">
        <v>92</v>
      </c>
      <c r="G47" t="s">
        <v>178</v>
      </c>
      <c r="H47" t="s">
        <v>75</v>
      </c>
      <c r="I47" t="s">
        <v>318</v>
      </c>
      <c r="J47" t="s">
        <v>92</v>
      </c>
      <c r="K47" t="s">
        <v>178</v>
      </c>
      <c r="L47" t="s">
        <v>75</v>
      </c>
      <c r="M47" t="s">
        <v>542</v>
      </c>
      <c r="N47" t="s">
        <v>484</v>
      </c>
      <c r="O47" t="s">
        <v>178</v>
      </c>
      <c r="P47" t="s">
        <v>75</v>
      </c>
      <c r="Q47" t="s">
        <v>318</v>
      </c>
      <c r="R47" t="s">
        <v>92</v>
      </c>
      <c r="T47" t="s">
        <v>75</v>
      </c>
      <c r="U47" t="s">
        <v>318</v>
      </c>
      <c r="V47" t="s">
        <v>92</v>
      </c>
      <c r="X47" t="s">
        <v>75</v>
      </c>
      <c r="Y47" t="s">
        <v>318</v>
      </c>
      <c r="Z47" t="s">
        <v>92</v>
      </c>
      <c r="AA47" t="s">
        <v>178</v>
      </c>
      <c r="AB47" t="s">
        <v>75</v>
      </c>
      <c r="AC47" t="s">
        <v>542</v>
      </c>
      <c r="AD47" t="s">
        <v>484</v>
      </c>
      <c r="AF47" t="s">
        <v>75</v>
      </c>
      <c r="AG47" t="s">
        <v>318</v>
      </c>
      <c r="AH47" t="s">
        <v>92</v>
      </c>
      <c r="AJ47" t="s">
        <v>75</v>
      </c>
      <c r="AK47" t="str">
        <f t="shared" si="5"/>
        <v>SPWI218Z</v>
      </c>
      <c r="AL47" t="s">
        <v>92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2</v>
      </c>
      <c r="AS47">
        <v>2</v>
      </c>
    </row>
    <row r="48" spans="1:46">
      <c r="A48" t="s">
        <v>17</v>
      </c>
      <c r="B48">
        <v>2</v>
      </c>
      <c r="C48" t="s">
        <v>178</v>
      </c>
      <c r="D48" t="s">
        <v>76</v>
      </c>
      <c r="E48" t="s">
        <v>344</v>
      </c>
      <c r="F48" t="s">
        <v>93</v>
      </c>
      <c r="G48" t="s">
        <v>178</v>
      </c>
      <c r="H48" t="s">
        <v>76</v>
      </c>
      <c r="I48" t="s">
        <v>344</v>
      </c>
      <c r="J48" t="s">
        <v>93</v>
      </c>
      <c r="K48" t="s">
        <v>178</v>
      </c>
      <c r="L48" t="s">
        <v>76</v>
      </c>
      <c r="M48" t="s">
        <v>543</v>
      </c>
      <c r="N48" t="s">
        <v>485</v>
      </c>
      <c r="O48" t="s">
        <v>178</v>
      </c>
      <c r="P48" t="s">
        <v>76</v>
      </c>
      <c r="Q48" t="s">
        <v>344</v>
      </c>
      <c r="R48" t="s">
        <v>93</v>
      </c>
      <c r="T48" t="s">
        <v>76</v>
      </c>
      <c r="U48" t="s">
        <v>344</v>
      </c>
      <c r="V48" t="s">
        <v>93</v>
      </c>
      <c r="X48" t="s">
        <v>76</v>
      </c>
      <c r="Y48" t="s">
        <v>344</v>
      </c>
      <c r="Z48" t="s">
        <v>93</v>
      </c>
      <c r="AA48" t="s">
        <v>178</v>
      </c>
      <c r="AB48" t="s">
        <v>76</v>
      </c>
      <c r="AC48" t="s">
        <v>543</v>
      </c>
      <c r="AD48" t="s">
        <v>485</v>
      </c>
      <c r="AF48" t="s">
        <v>76</v>
      </c>
      <c r="AG48" t="s">
        <v>344</v>
      </c>
      <c r="AH48" t="s">
        <v>93</v>
      </c>
      <c r="AJ48" t="s">
        <v>76</v>
      </c>
      <c r="AK48" t="str">
        <f t="shared" si="5"/>
        <v>SPWI219Z</v>
      </c>
      <c r="AL48" t="s">
        <v>93</v>
      </c>
      <c r="AM48">
        <v>2</v>
      </c>
      <c r="AN48">
        <v>0</v>
      </c>
      <c r="AO48">
        <v>0</v>
      </c>
      <c r="AP48">
        <v>0</v>
      </c>
      <c r="AQ48">
        <v>0</v>
      </c>
      <c r="AR48">
        <v>2</v>
      </c>
      <c r="AS48">
        <v>2</v>
      </c>
    </row>
    <row r="49" spans="1:46">
      <c r="A49" t="s">
        <v>17</v>
      </c>
      <c r="B49">
        <v>2</v>
      </c>
      <c r="G49" t="s">
        <v>178</v>
      </c>
      <c r="H49" t="s">
        <v>194</v>
      </c>
      <c r="I49" t="s">
        <v>382</v>
      </c>
      <c r="J49" t="s">
        <v>197</v>
      </c>
      <c r="P49" t="s">
        <v>194</v>
      </c>
      <c r="Q49" t="s">
        <v>706</v>
      </c>
      <c r="R49" t="s">
        <v>556</v>
      </c>
      <c r="T49" t="s">
        <v>194</v>
      </c>
      <c r="U49" t="s">
        <v>706</v>
      </c>
      <c r="V49" t="s">
        <v>556</v>
      </c>
      <c r="X49" t="s">
        <v>194</v>
      </c>
      <c r="Y49" t="s">
        <v>706</v>
      </c>
      <c r="Z49" t="s">
        <v>556</v>
      </c>
      <c r="AF49" t="s">
        <v>194</v>
      </c>
      <c r="AG49" t="s">
        <v>706</v>
      </c>
      <c r="AH49" t="s">
        <v>556</v>
      </c>
      <c r="AJ49" t="s">
        <v>194</v>
      </c>
      <c r="AK49" t="str">
        <f t="shared" si="5"/>
        <v>SPWI220Z</v>
      </c>
      <c r="AL49" t="s">
        <v>197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2</v>
      </c>
      <c r="AS49">
        <v>2</v>
      </c>
    </row>
    <row r="50" spans="1:46">
      <c r="A50" t="s">
        <v>17</v>
      </c>
      <c r="B50">
        <v>2</v>
      </c>
      <c r="G50" t="s">
        <v>178</v>
      </c>
      <c r="H50" t="s">
        <v>195</v>
      </c>
      <c r="I50" t="s">
        <v>416</v>
      </c>
      <c r="J50" t="s">
        <v>198</v>
      </c>
      <c r="P50" t="s">
        <v>195</v>
      </c>
      <c r="Q50" t="s">
        <v>808</v>
      </c>
      <c r="R50" t="s">
        <v>557</v>
      </c>
      <c r="T50" t="s">
        <v>195</v>
      </c>
      <c r="U50" t="s">
        <v>808</v>
      </c>
      <c r="V50" t="s">
        <v>557</v>
      </c>
      <c r="X50" t="s">
        <v>195</v>
      </c>
      <c r="Y50" t="s">
        <v>808</v>
      </c>
      <c r="Z50" t="s">
        <v>557</v>
      </c>
      <c r="AF50" t="s">
        <v>195</v>
      </c>
      <c r="AG50" t="s">
        <v>929</v>
      </c>
      <c r="AH50" t="s">
        <v>557</v>
      </c>
      <c r="AJ50" t="s">
        <v>195</v>
      </c>
      <c r="AK50" t="str">
        <f t="shared" si="5"/>
        <v>SPWI221Z</v>
      </c>
      <c r="AL50" t="s">
        <v>198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2</v>
      </c>
      <c r="AS50">
        <v>2</v>
      </c>
    </row>
    <row r="51" spans="1:46">
      <c r="A51" t="s">
        <v>17</v>
      </c>
      <c r="B51">
        <v>2</v>
      </c>
      <c r="G51" t="s">
        <v>178</v>
      </c>
      <c r="H51" t="s">
        <v>196</v>
      </c>
      <c r="I51" t="s">
        <v>350</v>
      </c>
      <c r="J51" t="s">
        <v>42</v>
      </c>
      <c r="P51" t="s">
        <v>196</v>
      </c>
      <c r="R51" t="s">
        <v>558</v>
      </c>
      <c r="T51" t="s">
        <v>196</v>
      </c>
      <c r="V51" t="s">
        <v>558</v>
      </c>
      <c r="X51" t="s">
        <v>196</v>
      </c>
      <c r="Z51" t="s">
        <v>558</v>
      </c>
      <c r="AF51" t="s">
        <v>196</v>
      </c>
      <c r="AH51" t="s">
        <v>558</v>
      </c>
      <c r="AJ51" t="s">
        <v>196</v>
      </c>
      <c r="AK51" t="str">
        <f t="shared" si="5"/>
        <v>SPWI222Z</v>
      </c>
      <c r="AL51" t="s">
        <v>42</v>
      </c>
      <c r="AM51">
        <v>2</v>
      </c>
      <c r="AN51">
        <v>3</v>
      </c>
      <c r="AO51">
        <v>0</v>
      </c>
      <c r="AP51">
        <v>0</v>
      </c>
      <c r="AQ51">
        <v>0</v>
      </c>
      <c r="AR51">
        <v>2</v>
      </c>
      <c r="AS51">
        <v>2</v>
      </c>
    </row>
    <row r="52" spans="1:46">
      <c r="A52" t="s">
        <v>17</v>
      </c>
      <c r="B52">
        <v>2</v>
      </c>
      <c r="G52" t="s">
        <v>178</v>
      </c>
      <c r="H52" t="s">
        <v>199</v>
      </c>
      <c r="I52" t="s">
        <v>390</v>
      </c>
      <c r="J52" t="s">
        <v>200</v>
      </c>
      <c r="P52" t="s">
        <v>199</v>
      </c>
      <c r="Q52" t="s">
        <v>801</v>
      </c>
      <c r="R52" t="s">
        <v>559</v>
      </c>
      <c r="T52" t="s">
        <v>199</v>
      </c>
      <c r="U52" t="s">
        <v>801</v>
      </c>
      <c r="V52" t="s">
        <v>559</v>
      </c>
      <c r="X52" t="s">
        <v>199</v>
      </c>
      <c r="Y52" t="s">
        <v>801</v>
      </c>
      <c r="Z52" t="s">
        <v>559</v>
      </c>
      <c r="AF52" t="s">
        <v>199</v>
      </c>
      <c r="AG52" t="s">
        <v>801</v>
      </c>
      <c r="AH52" t="s">
        <v>559</v>
      </c>
      <c r="AJ52" t="s">
        <v>199</v>
      </c>
      <c r="AK52" t="str">
        <f t="shared" si="5"/>
        <v>SPWI223Z</v>
      </c>
      <c r="AL52" t="s">
        <v>200</v>
      </c>
      <c r="AM52">
        <v>2</v>
      </c>
      <c r="AN52">
        <v>0</v>
      </c>
      <c r="AO52">
        <v>0</v>
      </c>
      <c r="AP52">
        <v>0</v>
      </c>
      <c r="AQ52">
        <v>0</v>
      </c>
      <c r="AR52">
        <v>2</v>
      </c>
      <c r="AS52">
        <v>2</v>
      </c>
    </row>
    <row r="53" spans="1:46">
      <c r="A53" t="s">
        <v>17</v>
      </c>
      <c r="B53">
        <v>2</v>
      </c>
      <c r="P53" t="s">
        <v>555</v>
      </c>
      <c r="Q53" t="s">
        <v>800</v>
      </c>
      <c r="R53" t="s">
        <v>560</v>
      </c>
      <c r="T53" t="s">
        <v>555</v>
      </c>
      <c r="U53" t="s">
        <v>800</v>
      </c>
      <c r="V53" t="s">
        <v>560</v>
      </c>
      <c r="X53" t="s">
        <v>555</v>
      </c>
      <c r="Y53" t="s">
        <v>800</v>
      </c>
      <c r="Z53" t="s">
        <v>560</v>
      </c>
      <c r="AF53" t="s">
        <v>555</v>
      </c>
      <c r="AG53" t="s">
        <v>800</v>
      </c>
      <c r="AH53" t="s">
        <v>560</v>
      </c>
      <c r="AJ53" t="s">
        <v>555</v>
      </c>
      <c r="AK53" t="str">
        <f t="shared" si="5"/>
        <v>SPWI224Z</v>
      </c>
      <c r="AL53" t="s">
        <v>559</v>
      </c>
      <c r="AM53">
        <v>2</v>
      </c>
      <c r="AN53">
        <v>0</v>
      </c>
      <c r="AO53">
        <v>0</v>
      </c>
      <c r="AP53">
        <v>0</v>
      </c>
      <c r="AQ53">
        <v>0</v>
      </c>
      <c r="AR53">
        <v>2</v>
      </c>
      <c r="AS53">
        <v>2</v>
      </c>
    </row>
    <row r="54" spans="1:46">
      <c r="A54" t="s">
        <v>17</v>
      </c>
      <c r="B54">
        <v>2</v>
      </c>
      <c r="S54" s="3"/>
      <c r="T54" s="3" t="s">
        <v>824</v>
      </c>
      <c r="U54" s="3"/>
      <c r="V54" s="3"/>
      <c r="W54" s="3"/>
      <c r="X54" s="3" t="s">
        <v>824</v>
      </c>
      <c r="Y54" s="3"/>
      <c r="Z54" s="3"/>
      <c r="AF54" t="s">
        <v>824</v>
      </c>
      <c r="AG54" t="s">
        <v>390</v>
      </c>
      <c r="AH54" t="s">
        <v>200</v>
      </c>
      <c r="AJ54" t="s">
        <v>824</v>
      </c>
      <c r="AK54" t="str">
        <f t="shared" si="5"/>
        <v>SPWI225Z</v>
      </c>
      <c r="AL54" t="s">
        <v>556</v>
      </c>
      <c r="AM54">
        <v>2</v>
      </c>
      <c r="AN54">
        <v>0</v>
      </c>
      <c r="AO54">
        <v>0</v>
      </c>
      <c r="AP54">
        <v>0</v>
      </c>
      <c r="AQ54">
        <v>0</v>
      </c>
      <c r="AR54">
        <v>2</v>
      </c>
      <c r="AS54">
        <v>2</v>
      </c>
    </row>
    <row r="55" spans="1:46">
      <c r="A55" t="s">
        <v>17</v>
      </c>
      <c r="B55">
        <v>2</v>
      </c>
      <c r="S55" s="3"/>
      <c r="T55" s="3" t="s">
        <v>825</v>
      </c>
      <c r="U55" s="3"/>
      <c r="V55" s="3"/>
      <c r="W55" s="3"/>
      <c r="X55" s="3" t="s">
        <v>825</v>
      </c>
      <c r="Y55" s="3"/>
      <c r="Z55" s="3"/>
      <c r="AF55" t="s">
        <v>825</v>
      </c>
      <c r="AG55" t="s">
        <v>350</v>
      </c>
      <c r="AH55" t="s">
        <v>42</v>
      </c>
      <c r="AJ55" t="s">
        <v>825</v>
      </c>
      <c r="AK55" t="str">
        <f t="shared" si="5"/>
        <v>SPWI226Z</v>
      </c>
      <c r="AL55" t="s">
        <v>557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1</v>
      </c>
      <c r="AS55">
        <v>1</v>
      </c>
    </row>
    <row r="56" spans="1:46">
      <c r="A56" t="s">
        <v>17</v>
      </c>
      <c r="B56">
        <v>2</v>
      </c>
      <c r="S56" s="3"/>
      <c r="T56" s="3" t="s">
        <v>826</v>
      </c>
      <c r="U56" s="3"/>
      <c r="V56" s="3"/>
      <c r="W56" s="3"/>
      <c r="X56" s="3" t="s">
        <v>826</v>
      </c>
      <c r="Y56" s="3"/>
      <c r="Z56" s="3"/>
      <c r="AF56" t="s">
        <v>826</v>
      </c>
      <c r="AG56" t="s">
        <v>352</v>
      </c>
      <c r="AH56" t="s">
        <v>44</v>
      </c>
      <c r="AJ56" t="s">
        <v>826</v>
      </c>
      <c r="AK56" t="str">
        <f t="shared" si="5"/>
        <v>SPWI227Z</v>
      </c>
      <c r="AL56" t="s">
        <v>876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2</v>
      </c>
      <c r="AS56">
        <v>2</v>
      </c>
    </row>
    <row r="57" spans="1:46">
      <c r="A57" t="s">
        <v>17</v>
      </c>
      <c r="B57">
        <v>2</v>
      </c>
      <c r="T57" t="s">
        <v>827</v>
      </c>
      <c r="U57" t="s">
        <v>823</v>
      </c>
      <c r="V57" s="7" t="s">
        <v>828</v>
      </c>
      <c r="W57" s="3"/>
      <c r="X57" s="3" t="s">
        <v>827</v>
      </c>
      <c r="Y57" s="3" t="s">
        <v>823</v>
      </c>
      <c r="Z57" s="3" t="s">
        <v>828</v>
      </c>
      <c r="AJ57" t="s">
        <v>827</v>
      </c>
      <c r="AK57" t="str">
        <f t="shared" si="5"/>
        <v>SPWI228Z</v>
      </c>
      <c r="AL57" t="s">
        <v>877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2</v>
      </c>
      <c r="AS57">
        <v>2</v>
      </c>
    </row>
    <row r="58" spans="1:46">
      <c r="A58" t="s">
        <v>17</v>
      </c>
      <c r="B58">
        <v>2</v>
      </c>
      <c r="AI58" s="3"/>
      <c r="AJ58" s="3" t="s">
        <v>879</v>
      </c>
      <c r="AK58" s="3"/>
      <c r="AL58" s="3" t="s">
        <v>88</v>
      </c>
      <c r="AM58" s="3"/>
      <c r="AN58" s="3"/>
      <c r="AO58" s="3"/>
      <c r="AP58" s="3"/>
      <c r="AQ58" s="3"/>
      <c r="AR58" s="3"/>
      <c r="AS58" s="3"/>
      <c r="AT58" s="3"/>
    </row>
    <row r="59" spans="1:46">
      <c r="A59" t="s">
        <v>17</v>
      </c>
      <c r="B59">
        <v>2</v>
      </c>
      <c r="AJ59" t="s">
        <v>880</v>
      </c>
      <c r="AK59" t="str">
        <f t="shared" ref="AK59" si="6">_xlfn.CONCAT(AJ59, "Z")</f>
        <v>SPWI230Z</v>
      </c>
      <c r="AL59" t="s">
        <v>878</v>
      </c>
      <c r="AM59">
        <v>2</v>
      </c>
      <c r="AN59">
        <v>2</v>
      </c>
      <c r="AO59">
        <v>0</v>
      </c>
      <c r="AP59">
        <v>0</v>
      </c>
      <c r="AQ59">
        <v>0</v>
      </c>
      <c r="AR59">
        <v>2</v>
      </c>
      <c r="AS59">
        <v>2</v>
      </c>
    </row>
    <row r="61" spans="1:46">
      <c r="A61" t="s">
        <v>17</v>
      </c>
      <c r="B61">
        <v>3</v>
      </c>
      <c r="C61" t="s">
        <v>178</v>
      </c>
      <c r="D61" t="s">
        <v>94</v>
      </c>
      <c r="E61" t="s">
        <v>319</v>
      </c>
      <c r="F61" t="s">
        <v>111</v>
      </c>
      <c r="G61" s="3" t="s">
        <v>313</v>
      </c>
      <c r="H61" s="3" t="s">
        <v>94</v>
      </c>
      <c r="I61" s="3" t="s">
        <v>319</v>
      </c>
      <c r="J61" s="3" t="s">
        <v>111</v>
      </c>
      <c r="K61" t="s">
        <v>178</v>
      </c>
      <c r="L61" t="s">
        <v>94</v>
      </c>
      <c r="M61" t="s">
        <v>94</v>
      </c>
      <c r="N61" t="s">
        <v>486</v>
      </c>
      <c r="O61" t="s">
        <v>178</v>
      </c>
      <c r="P61" t="s">
        <v>94</v>
      </c>
      <c r="Q61" t="s">
        <v>319</v>
      </c>
      <c r="R61" t="s">
        <v>111</v>
      </c>
      <c r="T61" t="s">
        <v>94</v>
      </c>
      <c r="U61" t="s">
        <v>319</v>
      </c>
      <c r="V61" t="s">
        <v>111</v>
      </c>
      <c r="X61" t="s">
        <v>94</v>
      </c>
      <c r="Y61" t="s">
        <v>319</v>
      </c>
      <c r="Z61" t="s">
        <v>111</v>
      </c>
      <c r="AA61" t="s">
        <v>178</v>
      </c>
      <c r="AB61" t="s">
        <v>94</v>
      </c>
      <c r="AC61" t="s">
        <v>94</v>
      </c>
      <c r="AD61" t="s">
        <v>486</v>
      </c>
      <c r="AF61" t="s">
        <v>94</v>
      </c>
      <c r="AG61" t="s">
        <v>319</v>
      </c>
      <c r="AH61" t="s">
        <v>111</v>
      </c>
      <c r="AI61" s="3"/>
      <c r="AJ61" s="3" t="s">
        <v>94</v>
      </c>
      <c r="AK61" s="3"/>
      <c r="AL61" s="3" t="s">
        <v>111</v>
      </c>
      <c r="AM61" s="3"/>
      <c r="AN61" s="3"/>
      <c r="AO61" s="3"/>
      <c r="AP61" s="3"/>
      <c r="AQ61" s="3"/>
      <c r="AR61" s="3"/>
      <c r="AS61" s="3"/>
      <c r="AT61" s="3"/>
    </row>
    <row r="62" spans="1:46">
      <c r="A62" t="s">
        <v>17</v>
      </c>
      <c r="B62">
        <v>3</v>
      </c>
      <c r="C62" t="s">
        <v>178</v>
      </c>
      <c r="D62" t="s">
        <v>95</v>
      </c>
      <c r="E62" t="s">
        <v>320</v>
      </c>
      <c r="F62" t="s">
        <v>112</v>
      </c>
      <c r="G62" t="s">
        <v>178</v>
      </c>
      <c r="H62" t="s">
        <v>95</v>
      </c>
      <c r="I62" t="s">
        <v>320</v>
      </c>
      <c r="J62" t="s">
        <v>112</v>
      </c>
      <c r="K62" s="3"/>
      <c r="L62" s="3" t="s">
        <v>95</v>
      </c>
      <c r="M62" s="3"/>
      <c r="N62" s="3"/>
      <c r="O62" t="s">
        <v>178</v>
      </c>
      <c r="P62" t="s">
        <v>95</v>
      </c>
      <c r="Q62" t="s">
        <v>805</v>
      </c>
      <c r="R62" t="s">
        <v>567</v>
      </c>
      <c r="T62" t="s">
        <v>95</v>
      </c>
      <c r="U62" t="s">
        <v>805</v>
      </c>
      <c r="V62" t="s">
        <v>567</v>
      </c>
      <c r="X62" t="s">
        <v>95</v>
      </c>
      <c r="Y62" t="s">
        <v>805</v>
      </c>
      <c r="Z62" t="s">
        <v>567</v>
      </c>
      <c r="AA62" s="3"/>
      <c r="AB62" s="3" t="s">
        <v>95</v>
      </c>
      <c r="AC62" s="3"/>
      <c r="AD62" s="3"/>
      <c r="AF62" t="s">
        <v>95</v>
      </c>
      <c r="AG62" t="s">
        <v>805</v>
      </c>
      <c r="AH62" t="s">
        <v>567</v>
      </c>
      <c r="AJ62" t="s">
        <v>95</v>
      </c>
      <c r="AK62" t="str">
        <f t="shared" ref="AK62:AK66" si="7">_xlfn.CONCAT(AJ62, "Z")</f>
        <v>SPWI302Z</v>
      </c>
      <c r="AL62" t="s">
        <v>112</v>
      </c>
      <c r="AM62">
        <v>3</v>
      </c>
      <c r="AN62">
        <v>3</v>
      </c>
      <c r="AO62">
        <v>4</v>
      </c>
      <c r="AP62">
        <v>3</v>
      </c>
      <c r="AQ62">
        <v>0</v>
      </c>
      <c r="AR62">
        <v>3</v>
      </c>
      <c r="AS62">
        <v>3</v>
      </c>
    </row>
    <row r="63" spans="1:46">
      <c r="A63" t="s">
        <v>17</v>
      </c>
      <c r="B63">
        <v>3</v>
      </c>
      <c r="C63" t="s">
        <v>178</v>
      </c>
      <c r="D63" t="s">
        <v>96</v>
      </c>
      <c r="E63" t="s">
        <v>322</v>
      </c>
      <c r="F63" t="s">
        <v>321</v>
      </c>
      <c r="G63" t="s">
        <v>178</v>
      </c>
      <c r="H63" t="s">
        <v>96</v>
      </c>
      <c r="I63" t="s">
        <v>322</v>
      </c>
      <c r="J63" t="s">
        <v>321</v>
      </c>
      <c r="K63" s="3"/>
      <c r="L63" s="3" t="s">
        <v>96</v>
      </c>
      <c r="M63" s="3"/>
      <c r="N63" s="3"/>
      <c r="O63" t="s">
        <v>178</v>
      </c>
      <c r="P63" t="s">
        <v>96</v>
      </c>
      <c r="Q63" t="s">
        <v>322</v>
      </c>
      <c r="R63" t="s">
        <v>321</v>
      </c>
      <c r="T63" t="s">
        <v>96</v>
      </c>
      <c r="U63" t="s">
        <v>322</v>
      </c>
      <c r="V63" t="s">
        <v>321</v>
      </c>
      <c r="X63" t="s">
        <v>96</v>
      </c>
      <c r="Y63" t="s">
        <v>322</v>
      </c>
      <c r="Z63" t="s">
        <v>321</v>
      </c>
      <c r="AA63" s="3"/>
      <c r="AB63" s="3" t="s">
        <v>96</v>
      </c>
      <c r="AC63" s="3"/>
      <c r="AD63" s="3"/>
      <c r="AF63" t="s">
        <v>96</v>
      </c>
      <c r="AG63" t="s">
        <v>322</v>
      </c>
      <c r="AH63" t="s">
        <v>321</v>
      </c>
      <c r="AJ63" t="s">
        <v>96</v>
      </c>
      <c r="AK63" t="str">
        <f t="shared" si="7"/>
        <v>SPWI303Z</v>
      </c>
      <c r="AL63" t="s">
        <v>321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3</v>
      </c>
      <c r="AS63">
        <v>3</v>
      </c>
    </row>
    <row r="64" spans="1:46">
      <c r="A64" t="s">
        <v>17</v>
      </c>
      <c r="B64">
        <v>3</v>
      </c>
      <c r="C64" t="s">
        <v>178</v>
      </c>
      <c r="D64" t="s">
        <v>97</v>
      </c>
      <c r="E64" t="s">
        <v>330</v>
      </c>
      <c r="F64" t="s">
        <v>113</v>
      </c>
      <c r="G64" t="s">
        <v>178</v>
      </c>
      <c r="H64" t="s">
        <v>97</v>
      </c>
      <c r="I64" t="s">
        <v>330</v>
      </c>
      <c r="J64" t="s">
        <v>113</v>
      </c>
      <c r="K64" t="s">
        <v>178</v>
      </c>
      <c r="L64" t="s">
        <v>97</v>
      </c>
      <c r="M64" t="s">
        <v>97</v>
      </c>
      <c r="N64" t="s">
        <v>487</v>
      </c>
      <c r="O64" t="s">
        <v>178</v>
      </c>
      <c r="P64" t="s">
        <v>97</v>
      </c>
      <c r="Q64" t="s">
        <v>330</v>
      </c>
      <c r="R64" t="s">
        <v>113</v>
      </c>
      <c r="T64" t="s">
        <v>97</v>
      </c>
      <c r="U64" t="s">
        <v>330</v>
      </c>
      <c r="V64" t="s">
        <v>113</v>
      </c>
      <c r="X64" t="s">
        <v>97</v>
      </c>
      <c r="Y64" t="s">
        <v>330</v>
      </c>
      <c r="Z64" t="s">
        <v>113</v>
      </c>
      <c r="AA64" t="s">
        <v>178</v>
      </c>
      <c r="AB64" t="s">
        <v>97</v>
      </c>
      <c r="AC64" t="s">
        <v>97</v>
      </c>
      <c r="AD64" t="s">
        <v>487</v>
      </c>
      <c r="AF64" t="s">
        <v>97</v>
      </c>
      <c r="AG64" t="s">
        <v>330</v>
      </c>
      <c r="AH64" t="s">
        <v>113</v>
      </c>
      <c r="AJ64" t="s">
        <v>97</v>
      </c>
      <c r="AK64" t="str">
        <f t="shared" si="7"/>
        <v>SPWI304Z</v>
      </c>
      <c r="AL64" t="s">
        <v>113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3</v>
      </c>
      <c r="AS64">
        <v>3</v>
      </c>
    </row>
    <row r="65" spans="1:46">
      <c r="A65" t="s">
        <v>17</v>
      </c>
      <c r="B65">
        <v>3</v>
      </c>
      <c r="C65" t="s">
        <v>178</v>
      </c>
      <c r="D65" t="s">
        <v>98</v>
      </c>
      <c r="E65" t="s">
        <v>323</v>
      </c>
      <c r="F65" t="s">
        <v>114</v>
      </c>
      <c r="G65" t="s">
        <v>178</v>
      </c>
      <c r="H65" t="s">
        <v>98</v>
      </c>
      <c r="I65" t="s">
        <v>323</v>
      </c>
      <c r="J65" t="s">
        <v>114</v>
      </c>
      <c r="K65" t="s">
        <v>178</v>
      </c>
      <c r="L65" t="s">
        <v>98</v>
      </c>
      <c r="M65" t="s">
        <v>98</v>
      </c>
      <c r="N65" t="s">
        <v>488</v>
      </c>
      <c r="O65" t="s">
        <v>178</v>
      </c>
      <c r="P65" t="s">
        <v>98</v>
      </c>
      <c r="Q65" t="s">
        <v>323</v>
      </c>
      <c r="R65" t="s">
        <v>114</v>
      </c>
      <c r="T65" t="s">
        <v>98</v>
      </c>
      <c r="U65" t="s">
        <v>323</v>
      </c>
      <c r="V65" t="s">
        <v>114</v>
      </c>
      <c r="X65" t="s">
        <v>98</v>
      </c>
      <c r="Y65" t="s">
        <v>323</v>
      </c>
      <c r="Z65" t="s">
        <v>114</v>
      </c>
      <c r="AA65" t="s">
        <v>178</v>
      </c>
      <c r="AB65" t="s">
        <v>98</v>
      </c>
      <c r="AC65" t="s">
        <v>98</v>
      </c>
      <c r="AD65" t="s">
        <v>488</v>
      </c>
      <c r="AF65" t="s">
        <v>98</v>
      </c>
      <c r="AG65" t="s">
        <v>323</v>
      </c>
      <c r="AH65" t="s">
        <v>114</v>
      </c>
      <c r="AJ65" t="s">
        <v>98</v>
      </c>
      <c r="AK65" t="str">
        <f t="shared" si="7"/>
        <v>SPWI305Z</v>
      </c>
      <c r="AL65" t="s">
        <v>114</v>
      </c>
      <c r="AM65">
        <v>3</v>
      </c>
      <c r="AN65">
        <v>0</v>
      </c>
      <c r="AO65">
        <v>0</v>
      </c>
      <c r="AP65">
        <v>0</v>
      </c>
      <c r="AQ65">
        <v>0</v>
      </c>
      <c r="AR65">
        <v>3</v>
      </c>
      <c r="AS65">
        <v>3</v>
      </c>
    </row>
    <row r="66" spans="1:46">
      <c r="A66" t="s">
        <v>17</v>
      </c>
      <c r="B66">
        <v>3</v>
      </c>
      <c r="C66" t="s">
        <v>178</v>
      </c>
      <c r="D66" t="s">
        <v>99</v>
      </c>
      <c r="E66" t="s">
        <v>324</v>
      </c>
      <c r="F66" t="s">
        <v>115</v>
      </c>
      <c r="G66" t="s">
        <v>178</v>
      </c>
      <c r="H66" t="s">
        <v>99</v>
      </c>
      <c r="I66" t="s">
        <v>324</v>
      </c>
      <c r="J66" t="s">
        <v>115</v>
      </c>
      <c r="K66" s="3"/>
      <c r="L66" s="3" t="s">
        <v>99</v>
      </c>
      <c r="M66" s="3"/>
      <c r="N66" s="3"/>
      <c r="O66" t="s">
        <v>178</v>
      </c>
      <c r="P66" t="s">
        <v>99</v>
      </c>
      <c r="Q66" t="s">
        <v>324</v>
      </c>
      <c r="R66" t="s">
        <v>115</v>
      </c>
      <c r="T66" t="s">
        <v>99</v>
      </c>
      <c r="U66" t="s">
        <v>324</v>
      </c>
      <c r="V66" t="s">
        <v>115</v>
      </c>
      <c r="X66" t="s">
        <v>99</v>
      </c>
      <c r="Y66" t="s">
        <v>324</v>
      </c>
      <c r="Z66" t="s">
        <v>115</v>
      </c>
      <c r="AA66" s="3"/>
      <c r="AB66" s="3" t="s">
        <v>99</v>
      </c>
      <c r="AC66" s="3"/>
      <c r="AD66" s="3"/>
      <c r="AF66" t="s">
        <v>99</v>
      </c>
      <c r="AG66" t="s">
        <v>324</v>
      </c>
      <c r="AH66" t="s">
        <v>115</v>
      </c>
      <c r="AJ66" t="s">
        <v>99</v>
      </c>
      <c r="AK66" t="str">
        <f t="shared" si="7"/>
        <v>SPWI306Z</v>
      </c>
      <c r="AL66" t="s">
        <v>115</v>
      </c>
      <c r="AM66">
        <v>2</v>
      </c>
      <c r="AN66">
        <v>2</v>
      </c>
      <c r="AO66">
        <v>0</v>
      </c>
      <c r="AP66">
        <v>0</v>
      </c>
      <c r="AQ66">
        <v>0</v>
      </c>
      <c r="AR66">
        <v>3</v>
      </c>
      <c r="AS66">
        <v>3</v>
      </c>
    </row>
    <row r="67" spans="1:46">
      <c r="A67" t="s">
        <v>17</v>
      </c>
      <c r="B67">
        <v>3</v>
      </c>
      <c r="C67" s="3" t="s">
        <v>178</v>
      </c>
      <c r="D67" s="3" t="s">
        <v>100</v>
      </c>
      <c r="E67" s="3"/>
      <c r="F67" s="3" t="s">
        <v>181</v>
      </c>
      <c r="G67" s="3" t="s">
        <v>313</v>
      </c>
      <c r="H67" s="3" t="s">
        <v>100</v>
      </c>
      <c r="I67" s="3"/>
      <c r="J67" s="3" t="s">
        <v>181</v>
      </c>
      <c r="K67" t="s">
        <v>178</v>
      </c>
      <c r="L67" t="s">
        <v>100</v>
      </c>
      <c r="M67" t="s">
        <v>100</v>
      </c>
      <c r="N67" t="s">
        <v>489</v>
      </c>
      <c r="O67" s="3" t="s">
        <v>178</v>
      </c>
      <c r="P67" s="3" t="s">
        <v>100</v>
      </c>
      <c r="Q67" s="3"/>
      <c r="R67" s="3" t="s">
        <v>181</v>
      </c>
      <c r="T67" t="s">
        <v>100</v>
      </c>
      <c r="U67" t="s">
        <v>829</v>
      </c>
      <c r="V67" t="s">
        <v>831</v>
      </c>
      <c r="X67" t="s">
        <v>100</v>
      </c>
      <c r="Y67" t="s">
        <v>829</v>
      </c>
      <c r="Z67" t="s">
        <v>831</v>
      </c>
      <c r="AA67" t="s">
        <v>178</v>
      </c>
      <c r="AB67" t="s">
        <v>100</v>
      </c>
      <c r="AC67" t="s">
        <v>100</v>
      </c>
      <c r="AD67" t="s">
        <v>489</v>
      </c>
      <c r="AF67" t="s">
        <v>100</v>
      </c>
      <c r="AG67" t="s">
        <v>829</v>
      </c>
      <c r="AH67" t="s">
        <v>831</v>
      </c>
      <c r="AI67" s="3"/>
      <c r="AJ67" s="3" t="s">
        <v>100</v>
      </c>
      <c r="AK67" s="3"/>
      <c r="AL67" s="3" t="s">
        <v>181</v>
      </c>
      <c r="AM67" s="3"/>
      <c r="AN67" s="3"/>
      <c r="AO67" s="3"/>
      <c r="AP67" s="3"/>
      <c r="AQ67" s="3"/>
      <c r="AR67" s="3"/>
      <c r="AS67" s="3"/>
      <c r="AT67" s="3"/>
    </row>
    <row r="68" spans="1:46">
      <c r="A68" t="s">
        <v>17</v>
      </c>
      <c r="B68">
        <v>3</v>
      </c>
      <c r="C68" t="s">
        <v>178</v>
      </c>
      <c r="D68" t="s">
        <v>101</v>
      </c>
      <c r="E68" t="s">
        <v>331</v>
      </c>
      <c r="F68" t="s">
        <v>116</v>
      </c>
      <c r="G68" t="s">
        <v>178</v>
      </c>
      <c r="H68" t="s">
        <v>101</v>
      </c>
      <c r="I68" t="s">
        <v>331</v>
      </c>
      <c r="J68" t="s">
        <v>116</v>
      </c>
      <c r="K68" t="s">
        <v>178</v>
      </c>
      <c r="L68" t="s">
        <v>101</v>
      </c>
      <c r="M68" t="s">
        <v>101</v>
      </c>
      <c r="N68" t="s">
        <v>490</v>
      </c>
      <c r="O68" t="s">
        <v>178</v>
      </c>
      <c r="P68" t="s">
        <v>101</v>
      </c>
      <c r="Q68" t="s">
        <v>331</v>
      </c>
      <c r="R68" t="s">
        <v>116</v>
      </c>
      <c r="T68" t="s">
        <v>101</v>
      </c>
      <c r="U68" t="s">
        <v>331</v>
      </c>
      <c r="V68" t="s">
        <v>116</v>
      </c>
      <c r="X68" t="s">
        <v>101</v>
      </c>
      <c r="Y68" t="s">
        <v>331</v>
      </c>
      <c r="Z68" t="s">
        <v>116</v>
      </c>
      <c r="AA68" t="s">
        <v>178</v>
      </c>
      <c r="AB68" t="s">
        <v>101</v>
      </c>
      <c r="AC68" t="s">
        <v>101</v>
      </c>
      <c r="AD68" t="s">
        <v>490</v>
      </c>
      <c r="AF68" t="s">
        <v>101</v>
      </c>
      <c r="AG68" t="s">
        <v>331</v>
      </c>
      <c r="AH68" t="s">
        <v>116</v>
      </c>
      <c r="AJ68" t="s">
        <v>101</v>
      </c>
      <c r="AK68" t="str">
        <f t="shared" ref="AK68:AK74" si="8">_xlfn.CONCAT(AJ68, "Z")</f>
        <v>SPWI308Z</v>
      </c>
      <c r="AL68" t="s">
        <v>116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3</v>
      </c>
      <c r="AS68">
        <v>3</v>
      </c>
    </row>
    <row r="69" spans="1:46">
      <c r="A69" t="s">
        <v>17</v>
      </c>
      <c r="B69">
        <v>3</v>
      </c>
      <c r="C69" t="s">
        <v>178</v>
      </c>
      <c r="D69" t="s">
        <v>102</v>
      </c>
      <c r="E69" t="s">
        <v>325</v>
      </c>
      <c r="F69" t="s">
        <v>117</v>
      </c>
      <c r="G69" t="s">
        <v>178</v>
      </c>
      <c r="H69" t="s">
        <v>102</v>
      </c>
      <c r="I69" t="s">
        <v>325</v>
      </c>
      <c r="J69" t="s">
        <v>117</v>
      </c>
      <c r="K69" t="s">
        <v>178</v>
      </c>
      <c r="L69" t="s">
        <v>102</v>
      </c>
      <c r="M69" t="s">
        <v>102</v>
      </c>
      <c r="N69" t="s">
        <v>122</v>
      </c>
      <c r="O69" t="s">
        <v>178</v>
      </c>
      <c r="P69" t="s">
        <v>102</v>
      </c>
      <c r="Q69" t="s">
        <v>325</v>
      </c>
      <c r="R69" t="s">
        <v>117</v>
      </c>
      <c r="T69" t="s">
        <v>102</v>
      </c>
      <c r="U69" t="s">
        <v>325</v>
      </c>
      <c r="V69" t="s">
        <v>117</v>
      </c>
      <c r="X69" t="s">
        <v>102</v>
      </c>
      <c r="Y69" t="s">
        <v>325</v>
      </c>
      <c r="Z69" t="s">
        <v>117</v>
      </c>
      <c r="AA69" t="s">
        <v>178</v>
      </c>
      <c r="AB69" t="s">
        <v>102</v>
      </c>
      <c r="AC69" t="s">
        <v>102</v>
      </c>
      <c r="AD69" t="s">
        <v>122</v>
      </c>
      <c r="AF69" t="s">
        <v>102</v>
      </c>
      <c r="AG69" t="s">
        <v>325</v>
      </c>
      <c r="AH69" t="s">
        <v>117</v>
      </c>
      <c r="AJ69" t="s">
        <v>102</v>
      </c>
      <c r="AK69" t="str">
        <f t="shared" si="8"/>
        <v>SPWI309Z</v>
      </c>
      <c r="AL69" t="s">
        <v>881</v>
      </c>
      <c r="AM69">
        <v>3</v>
      </c>
      <c r="AN69">
        <v>3</v>
      </c>
      <c r="AO69">
        <v>0</v>
      </c>
      <c r="AP69">
        <v>0</v>
      </c>
      <c r="AQ69">
        <v>0</v>
      </c>
      <c r="AR69">
        <v>3</v>
      </c>
      <c r="AS69">
        <v>3</v>
      </c>
    </row>
    <row r="70" spans="1:46">
      <c r="A70" t="s">
        <v>17</v>
      </c>
      <c r="B70">
        <v>3</v>
      </c>
      <c r="C70" t="s">
        <v>178</v>
      </c>
      <c r="D70" t="s">
        <v>103</v>
      </c>
      <c r="E70" t="s">
        <v>326</v>
      </c>
      <c r="F70" t="s">
        <v>118</v>
      </c>
      <c r="G70" t="s">
        <v>178</v>
      </c>
      <c r="H70" t="s">
        <v>103</v>
      </c>
      <c r="I70" t="s">
        <v>326</v>
      </c>
      <c r="J70" t="s">
        <v>118</v>
      </c>
      <c r="K70" t="s">
        <v>178</v>
      </c>
      <c r="L70" t="s">
        <v>103</v>
      </c>
      <c r="M70" t="s">
        <v>103</v>
      </c>
      <c r="N70" t="s">
        <v>491</v>
      </c>
      <c r="O70" t="s">
        <v>178</v>
      </c>
      <c r="P70" t="s">
        <v>103</v>
      </c>
      <c r="Q70" t="s">
        <v>326</v>
      </c>
      <c r="R70" t="s">
        <v>118</v>
      </c>
      <c r="T70" t="s">
        <v>103</v>
      </c>
      <c r="U70" t="s">
        <v>326</v>
      </c>
      <c r="V70" t="s">
        <v>830</v>
      </c>
      <c r="X70" t="s">
        <v>103</v>
      </c>
      <c r="Y70" t="s">
        <v>326</v>
      </c>
      <c r="Z70" t="s">
        <v>830</v>
      </c>
      <c r="AA70" t="s">
        <v>178</v>
      </c>
      <c r="AB70" t="s">
        <v>103</v>
      </c>
      <c r="AC70" t="s">
        <v>103</v>
      </c>
      <c r="AD70" t="s">
        <v>491</v>
      </c>
      <c r="AF70" t="s">
        <v>103</v>
      </c>
      <c r="AG70" t="s">
        <v>326</v>
      </c>
      <c r="AH70" t="s">
        <v>830</v>
      </c>
      <c r="AJ70" t="s">
        <v>103</v>
      </c>
      <c r="AK70" t="str">
        <f t="shared" si="8"/>
        <v>SPWI310Z</v>
      </c>
      <c r="AL70" t="s">
        <v>118</v>
      </c>
      <c r="AM70">
        <v>0</v>
      </c>
      <c r="AN70">
        <v>0</v>
      </c>
      <c r="AO70">
        <v>0</v>
      </c>
      <c r="AP70">
        <v>0</v>
      </c>
      <c r="AQ70">
        <v>4</v>
      </c>
      <c r="AR70">
        <v>3</v>
      </c>
      <c r="AS70">
        <v>3</v>
      </c>
    </row>
    <row r="71" spans="1:46">
      <c r="A71" t="s">
        <v>17</v>
      </c>
      <c r="B71">
        <v>3</v>
      </c>
      <c r="C71" t="s">
        <v>178</v>
      </c>
      <c r="D71" t="s">
        <v>104</v>
      </c>
      <c r="E71" t="s">
        <v>327</v>
      </c>
      <c r="F71" t="s">
        <v>119</v>
      </c>
      <c r="G71" t="s">
        <v>178</v>
      </c>
      <c r="H71" t="s">
        <v>104</v>
      </c>
      <c r="I71" t="s">
        <v>327</v>
      </c>
      <c r="J71" t="s">
        <v>119</v>
      </c>
      <c r="K71" t="s">
        <v>178</v>
      </c>
      <c r="L71" t="s">
        <v>104</v>
      </c>
      <c r="M71" t="s">
        <v>104</v>
      </c>
      <c r="N71" t="s">
        <v>492</v>
      </c>
      <c r="O71" t="s">
        <v>178</v>
      </c>
      <c r="P71" t="s">
        <v>104</v>
      </c>
      <c r="Q71" t="s">
        <v>327</v>
      </c>
      <c r="R71" t="s">
        <v>119</v>
      </c>
      <c r="T71" t="s">
        <v>104</v>
      </c>
      <c r="U71" t="s">
        <v>327</v>
      </c>
      <c r="V71" t="s">
        <v>119</v>
      </c>
      <c r="X71" t="s">
        <v>104</v>
      </c>
      <c r="Y71" t="s">
        <v>327</v>
      </c>
      <c r="Z71" t="s">
        <v>119</v>
      </c>
      <c r="AA71" t="s">
        <v>178</v>
      </c>
      <c r="AB71" t="s">
        <v>104</v>
      </c>
      <c r="AC71" t="s">
        <v>104</v>
      </c>
      <c r="AD71" t="s">
        <v>492</v>
      </c>
      <c r="AF71" t="s">
        <v>104</v>
      </c>
      <c r="AG71" t="s">
        <v>327</v>
      </c>
      <c r="AH71" t="s">
        <v>119</v>
      </c>
      <c r="AJ71" t="s">
        <v>104</v>
      </c>
      <c r="AK71" t="str">
        <f t="shared" si="8"/>
        <v>SPWI311Z</v>
      </c>
      <c r="AL71" t="s">
        <v>882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2</v>
      </c>
      <c r="AS71">
        <v>2</v>
      </c>
    </row>
    <row r="72" spans="1:46">
      <c r="A72" t="s">
        <v>17</v>
      </c>
      <c r="B72">
        <v>3</v>
      </c>
      <c r="C72" t="s">
        <v>178</v>
      </c>
      <c r="D72" t="s">
        <v>105</v>
      </c>
      <c r="E72" t="s">
        <v>332</v>
      </c>
      <c r="F72" t="s">
        <v>120</v>
      </c>
      <c r="G72" t="s">
        <v>178</v>
      </c>
      <c r="H72" t="s">
        <v>105</v>
      </c>
      <c r="I72" t="s">
        <v>332</v>
      </c>
      <c r="J72" t="s">
        <v>120</v>
      </c>
      <c r="K72" t="s">
        <v>178</v>
      </c>
      <c r="L72" t="s">
        <v>105</v>
      </c>
      <c r="M72" t="s">
        <v>544</v>
      </c>
      <c r="N72" t="s">
        <v>493</v>
      </c>
      <c r="O72" t="s">
        <v>178</v>
      </c>
      <c r="P72" t="s">
        <v>105</v>
      </c>
      <c r="Q72" t="s">
        <v>332</v>
      </c>
      <c r="R72" t="s">
        <v>120</v>
      </c>
      <c r="T72" t="s">
        <v>105</v>
      </c>
      <c r="U72" t="s">
        <v>332</v>
      </c>
      <c r="V72" t="s">
        <v>120</v>
      </c>
      <c r="X72" t="s">
        <v>105</v>
      </c>
      <c r="Y72" t="s">
        <v>332</v>
      </c>
      <c r="Z72" t="s">
        <v>120</v>
      </c>
      <c r="AA72" t="s">
        <v>178</v>
      </c>
      <c r="AB72" t="s">
        <v>105</v>
      </c>
      <c r="AC72" t="s">
        <v>544</v>
      </c>
      <c r="AD72" t="s">
        <v>493</v>
      </c>
      <c r="AF72" t="s">
        <v>105</v>
      </c>
      <c r="AG72" t="s">
        <v>332</v>
      </c>
      <c r="AH72" t="s">
        <v>120</v>
      </c>
      <c r="AJ72" t="s">
        <v>105</v>
      </c>
      <c r="AK72" t="str">
        <f t="shared" si="8"/>
        <v>SPWI312Z</v>
      </c>
      <c r="AL72" t="s">
        <v>120</v>
      </c>
      <c r="AM72">
        <v>3</v>
      </c>
      <c r="AN72">
        <v>0</v>
      </c>
      <c r="AO72">
        <v>0</v>
      </c>
      <c r="AP72">
        <v>0</v>
      </c>
      <c r="AQ72">
        <v>0</v>
      </c>
      <c r="AR72">
        <v>3</v>
      </c>
      <c r="AS72">
        <v>3</v>
      </c>
    </row>
    <row r="73" spans="1:46">
      <c r="A73" t="s">
        <v>17</v>
      </c>
      <c r="B73">
        <v>3</v>
      </c>
      <c r="C73" t="s">
        <v>178</v>
      </c>
      <c r="D73" t="s">
        <v>106</v>
      </c>
      <c r="E73" t="s">
        <v>328</v>
      </c>
      <c r="F73" t="s">
        <v>121</v>
      </c>
      <c r="G73" t="s">
        <v>178</v>
      </c>
      <c r="H73" t="s">
        <v>106</v>
      </c>
      <c r="I73" t="s">
        <v>328</v>
      </c>
      <c r="J73" t="s">
        <v>121</v>
      </c>
      <c r="K73" t="s">
        <v>178</v>
      </c>
      <c r="L73" t="s">
        <v>106</v>
      </c>
      <c r="M73" s="2" t="s">
        <v>539</v>
      </c>
      <c r="N73" t="s">
        <v>494</v>
      </c>
      <c r="O73" t="s">
        <v>178</v>
      </c>
      <c r="P73" t="s">
        <v>106</v>
      </c>
      <c r="Q73" t="s">
        <v>328</v>
      </c>
      <c r="R73" t="s">
        <v>121</v>
      </c>
      <c r="T73" t="s">
        <v>106</v>
      </c>
      <c r="U73" t="s">
        <v>328</v>
      </c>
      <c r="V73" t="s">
        <v>121</v>
      </c>
      <c r="X73" t="s">
        <v>106</v>
      </c>
      <c r="Y73" t="s">
        <v>328</v>
      </c>
      <c r="Z73" t="s">
        <v>121</v>
      </c>
      <c r="AA73" t="s">
        <v>178</v>
      </c>
      <c r="AB73" t="s">
        <v>106</v>
      </c>
      <c r="AC73" s="2" t="s">
        <v>539</v>
      </c>
      <c r="AD73" t="s">
        <v>494</v>
      </c>
      <c r="AF73" t="s">
        <v>106</v>
      </c>
      <c r="AG73" t="s">
        <v>328</v>
      </c>
      <c r="AH73" t="s">
        <v>121</v>
      </c>
      <c r="AJ73" t="s">
        <v>106</v>
      </c>
      <c r="AK73" t="str">
        <f t="shared" si="8"/>
        <v>SPWI313Z</v>
      </c>
      <c r="AL73" t="s">
        <v>121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3</v>
      </c>
      <c r="AS73">
        <v>3</v>
      </c>
    </row>
    <row r="74" spans="1:46">
      <c r="A74" t="s">
        <v>17</v>
      </c>
      <c r="B74">
        <v>3</v>
      </c>
      <c r="C74" t="s">
        <v>178</v>
      </c>
      <c r="D74" t="s">
        <v>107</v>
      </c>
      <c r="E74" t="s">
        <v>333</v>
      </c>
      <c r="F74" t="s">
        <v>122</v>
      </c>
      <c r="G74" t="s">
        <v>178</v>
      </c>
      <c r="H74" t="s">
        <v>107</v>
      </c>
      <c r="I74" t="s">
        <v>333</v>
      </c>
      <c r="J74" t="s">
        <v>122</v>
      </c>
      <c r="K74" t="s">
        <v>178</v>
      </c>
      <c r="L74" t="s">
        <v>107</v>
      </c>
      <c r="M74" t="s">
        <v>545</v>
      </c>
      <c r="N74" t="s">
        <v>495</v>
      </c>
      <c r="O74" t="s">
        <v>178</v>
      </c>
      <c r="P74" t="s">
        <v>107</v>
      </c>
      <c r="Q74" t="s">
        <v>333</v>
      </c>
      <c r="R74" t="s">
        <v>122</v>
      </c>
      <c r="T74" t="s">
        <v>107</v>
      </c>
      <c r="U74" t="s">
        <v>333</v>
      </c>
      <c r="V74" t="s">
        <v>122</v>
      </c>
      <c r="X74" t="s">
        <v>107</v>
      </c>
      <c r="Y74" t="s">
        <v>333</v>
      </c>
      <c r="Z74" t="s">
        <v>122</v>
      </c>
      <c r="AA74" t="s">
        <v>178</v>
      </c>
      <c r="AB74" t="s">
        <v>107</v>
      </c>
      <c r="AC74" t="s">
        <v>545</v>
      </c>
      <c r="AD74" t="s">
        <v>495</v>
      </c>
      <c r="AF74" t="s">
        <v>107</v>
      </c>
      <c r="AG74" t="s">
        <v>333</v>
      </c>
      <c r="AH74" t="s">
        <v>122</v>
      </c>
      <c r="AJ74" t="s">
        <v>107</v>
      </c>
      <c r="AK74" t="str">
        <f t="shared" si="8"/>
        <v>SPWI314Z</v>
      </c>
      <c r="AL74" t="s">
        <v>122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3</v>
      </c>
      <c r="AS74">
        <v>3</v>
      </c>
    </row>
    <row r="75" spans="1:46">
      <c r="A75" t="s">
        <v>17</v>
      </c>
      <c r="B75">
        <v>3</v>
      </c>
      <c r="C75" t="s">
        <v>178</v>
      </c>
      <c r="D75" t="s">
        <v>108</v>
      </c>
      <c r="E75" t="s">
        <v>448</v>
      </c>
      <c r="F75" t="s">
        <v>123</v>
      </c>
      <c r="G75" s="3" t="s">
        <v>313</v>
      </c>
      <c r="H75" s="3" t="s">
        <v>108</v>
      </c>
      <c r="I75" s="3"/>
      <c r="J75" s="3" t="s">
        <v>123</v>
      </c>
      <c r="O75" t="s">
        <v>178</v>
      </c>
      <c r="P75" t="s">
        <v>108</v>
      </c>
      <c r="Q75" t="s">
        <v>448</v>
      </c>
      <c r="R75" t="s">
        <v>123</v>
      </c>
      <c r="T75" t="s">
        <v>108</v>
      </c>
      <c r="U75" t="s">
        <v>448</v>
      </c>
      <c r="V75" t="s">
        <v>123</v>
      </c>
      <c r="X75" t="s">
        <v>108</v>
      </c>
      <c r="Y75" t="s">
        <v>448</v>
      </c>
      <c r="Z75" t="s">
        <v>123</v>
      </c>
      <c r="AF75" t="s">
        <v>108</v>
      </c>
      <c r="AG75" t="s">
        <v>448</v>
      </c>
      <c r="AH75" t="s">
        <v>123</v>
      </c>
      <c r="AI75" s="3"/>
      <c r="AJ75" s="3" t="s">
        <v>108</v>
      </c>
      <c r="AK75" s="3"/>
      <c r="AL75" s="3" t="s">
        <v>123</v>
      </c>
      <c r="AM75" s="3"/>
      <c r="AN75" s="3"/>
      <c r="AO75" s="3"/>
      <c r="AP75" s="3"/>
      <c r="AQ75" s="3"/>
      <c r="AR75" s="3"/>
      <c r="AS75" s="3"/>
      <c r="AT75" s="3"/>
    </row>
    <row r="76" spans="1:46">
      <c r="A76" t="s">
        <v>17</v>
      </c>
      <c r="B76">
        <v>3</v>
      </c>
      <c r="C76" t="s">
        <v>178</v>
      </c>
      <c r="D76" t="s">
        <v>109</v>
      </c>
      <c r="E76" t="s">
        <v>329</v>
      </c>
      <c r="F76" t="s">
        <v>124</v>
      </c>
      <c r="G76" t="s">
        <v>178</v>
      </c>
      <c r="H76" t="s">
        <v>109</v>
      </c>
      <c r="I76" t="s">
        <v>329</v>
      </c>
      <c r="J76" t="s">
        <v>124</v>
      </c>
      <c r="O76" t="s">
        <v>178</v>
      </c>
      <c r="P76" t="s">
        <v>109</v>
      </c>
      <c r="Q76" t="s">
        <v>329</v>
      </c>
      <c r="R76" t="s">
        <v>124</v>
      </c>
      <c r="T76" t="s">
        <v>109</v>
      </c>
      <c r="U76" t="s">
        <v>329</v>
      </c>
      <c r="V76" t="s">
        <v>124</v>
      </c>
      <c r="X76" t="s">
        <v>109</v>
      </c>
      <c r="Y76" t="s">
        <v>329</v>
      </c>
      <c r="Z76" t="s">
        <v>124</v>
      </c>
      <c r="AF76" t="s">
        <v>109</v>
      </c>
      <c r="AG76" t="s">
        <v>329</v>
      </c>
      <c r="AH76" t="s">
        <v>124</v>
      </c>
      <c r="AJ76" t="s">
        <v>109</v>
      </c>
      <c r="AK76" t="str">
        <f t="shared" ref="AK76:AK83" si="9">_xlfn.CONCAT(AJ76, "Z")</f>
        <v>SPWI316Z</v>
      </c>
      <c r="AL76" t="s">
        <v>124</v>
      </c>
      <c r="AM76">
        <v>2</v>
      </c>
      <c r="AN76">
        <v>0</v>
      </c>
      <c r="AO76">
        <v>0</v>
      </c>
      <c r="AP76">
        <v>0</v>
      </c>
      <c r="AQ76">
        <v>0</v>
      </c>
      <c r="AR76">
        <v>3</v>
      </c>
      <c r="AS76">
        <v>3</v>
      </c>
    </row>
    <row r="77" spans="1:46">
      <c r="A77" t="s">
        <v>17</v>
      </c>
      <c r="B77">
        <v>3</v>
      </c>
      <c r="C77" t="s">
        <v>178</v>
      </c>
      <c r="D77" t="s">
        <v>110</v>
      </c>
      <c r="E77" t="s">
        <v>334</v>
      </c>
      <c r="F77" t="s">
        <v>125</v>
      </c>
      <c r="G77" t="s">
        <v>178</v>
      </c>
      <c r="H77" t="s">
        <v>110</v>
      </c>
      <c r="I77" t="s">
        <v>334</v>
      </c>
      <c r="J77" t="s">
        <v>125</v>
      </c>
      <c r="O77" t="s">
        <v>178</v>
      </c>
      <c r="P77" t="s">
        <v>110</v>
      </c>
      <c r="Q77" t="s">
        <v>334</v>
      </c>
      <c r="R77" t="s">
        <v>125</v>
      </c>
      <c r="T77" t="s">
        <v>110</v>
      </c>
      <c r="U77" t="s">
        <v>334</v>
      </c>
      <c r="V77" t="s">
        <v>125</v>
      </c>
      <c r="X77" t="s">
        <v>110</v>
      </c>
      <c r="Y77" t="s">
        <v>334</v>
      </c>
      <c r="Z77" t="s">
        <v>125</v>
      </c>
      <c r="AF77" t="s">
        <v>110</v>
      </c>
      <c r="AG77" t="s">
        <v>334</v>
      </c>
      <c r="AH77" t="s">
        <v>125</v>
      </c>
      <c r="AJ77" t="s">
        <v>110</v>
      </c>
      <c r="AK77" t="str">
        <f t="shared" si="9"/>
        <v>SPWI317Z</v>
      </c>
      <c r="AL77" t="s">
        <v>125</v>
      </c>
      <c r="AM77">
        <v>3</v>
      </c>
      <c r="AN77">
        <v>0</v>
      </c>
      <c r="AO77">
        <v>0</v>
      </c>
      <c r="AP77">
        <v>0</v>
      </c>
      <c r="AQ77">
        <v>0</v>
      </c>
      <c r="AR77">
        <v>3</v>
      </c>
      <c r="AS77">
        <v>3</v>
      </c>
    </row>
    <row r="78" spans="1:46">
      <c r="A78" t="s">
        <v>17</v>
      </c>
      <c r="B78">
        <v>3</v>
      </c>
      <c r="G78" t="s">
        <v>178</v>
      </c>
      <c r="H78" t="s">
        <v>203</v>
      </c>
      <c r="I78" t="s">
        <v>432</v>
      </c>
      <c r="J78" t="s">
        <v>201</v>
      </c>
      <c r="P78" t="s">
        <v>203</v>
      </c>
      <c r="Q78" t="s">
        <v>707</v>
      </c>
      <c r="R78" t="s">
        <v>561</v>
      </c>
      <c r="T78" t="s">
        <v>203</v>
      </c>
      <c r="U78" t="s">
        <v>707</v>
      </c>
      <c r="V78" t="s">
        <v>561</v>
      </c>
      <c r="X78" t="s">
        <v>203</v>
      </c>
      <c r="Y78" t="s">
        <v>707</v>
      </c>
      <c r="Z78" t="s">
        <v>561</v>
      </c>
      <c r="AF78" t="s">
        <v>203</v>
      </c>
      <c r="AG78" t="s">
        <v>707</v>
      </c>
      <c r="AH78" t="s">
        <v>561</v>
      </c>
      <c r="AJ78" t="s">
        <v>203</v>
      </c>
      <c r="AK78" t="str">
        <f t="shared" si="9"/>
        <v>SPWI318Z</v>
      </c>
      <c r="AL78" t="s">
        <v>201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3</v>
      </c>
      <c r="AS78">
        <v>3</v>
      </c>
    </row>
    <row r="79" spans="1:46">
      <c r="A79" t="s">
        <v>17</v>
      </c>
      <c r="B79">
        <v>3</v>
      </c>
      <c r="G79" t="s">
        <v>178</v>
      </c>
      <c r="H79" t="s">
        <v>204</v>
      </c>
      <c r="I79" t="s">
        <v>391</v>
      </c>
      <c r="J79" t="s">
        <v>202</v>
      </c>
      <c r="P79" t="s">
        <v>204</v>
      </c>
      <c r="Q79" t="s">
        <v>708</v>
      </c>
      <c r="R79" t="s">
        <v>562</v>
      </c>
      <c r="T79" t="s">
        <v>204</v>
      </c>
      <c r="U79" t="s">
        <v>708</v>
      </c>
      <c r="V79" t="s">
        <v>562</v>
      </c>
      <c r="X79" t="s">
        <v>204</v>
      </c>
      <c r="Y79" t="s">
        <v>708</v>
      </c>
      <c r="Z79" t="s">
        <v>562</v>
      </c>
      <c r="AF79" t="s">
        <v>204</v>
      </c>
      <c r="AG79" t="s">
        <v>708</v>
      </c>
      <c r="AH79" t="s">
        <v>562</v>
      </c>
      <c r="AJ79" t="s">
        <v>204</v>
      </c>
      <c r="AK79" t="str">
        <f t="shared" si="9"/>
        <v>SPWI319Z</v>
      </c>
      <c r="AL79" t="s">
        <v>202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3</v>
      </c>
      <c r="AS79">
        <v>3</v>
      </c>
    </row>
    <row r="80" spans="1:46">
      <c r="A80" t="s">
        <v>17</v>
      </c>
      <c r="B80">
        <v>3</v>
      </c>
      <c r="P80" t="s">
        <v>568</v>
      </c>
      <c r="Q80" t="s">
        <v>709</v>
      </c>
      <c r="R80" t="s">
        <v>563</v>
      </c>
      <c r="T80" t="s">
        <v>568</v>
      </c>
      <c r="U80" t="s">
        <v>709</v>
      </c>
      <c r="V80" t="s">
        <v>563</v>
      </c>
      <c r="X80" t="s">
        <v>568</v>
      </c>
      <c r="Y80" t="s">
        <v>709</v>
      </c>
      <c r="Z80" t="s">
        <v>563</v>
      </c>
      <c r="AF80" t="s">
        <v>568</v>
      </c>
      <c r="AG80" t="s">
        <v>709</v>
      </c>
      <c r="AH80" t="s">
        <v>563</v>
      </c>
      <c r="AJ80" t="s">
        <v>568</v>
      </c>
      <c r="AK80" t="str">
        <f t="shared" si="9"/>
        <v>SPWI320Z</v>
      </c>
      <c r="AL80" t="s">
        <v>883</v>
      </c>
      <c r="AM80">
        <v>0</v>
      </c>
      <c r="AN80">
        <v>3</v>
      </c>
      <c r="AO80">
        <v>0</v>
      </c>
      <c r="AP80">
        <v>0</v>
      </c>
      <c r="AQ80">
        <v>0</v>
      </c>
      <c r="AR80">
        <v>0</v>
      </c>
      <c r="AS80">
        <v>0</v>
      </c>
    </row>
    <row r="81" spans="1:46">
      <c r="A81" t="s">
        <v>17</v>
      </c>
      <c r="B81">
        <v>3</v>
      </c>
      <c r="P81" t="s">
        <v>569</v>
      </c>
      <c r="Q81" t="s">
        <v>710</v>
      </c>
      <c r="R81" t="s">
        <v>564</v>
      </c>
      <c r="T81" t="s">
        <v>569</v>
      </c>
      <c r="U81" t="s">
        <v>710</v>
      </c>
      <c r="V81" t="s">
        <v>564</v>
      </c>
      <c r="X81" t="s">
        <v>569</v>
      </c>
      <c r="Y81" t="s">
        <v>710</v>
      </c>
      <c r="Z81" t="s">
        <v>564</v>
      </c>
      <c r="AF81" t="s">
        <v>569</v>
      </c>
      <c r="AG81" t="s">
        <v>710</v>
      </c>
      <c r="AH81" t="s">
        <v>564</v>
      </c>
      <c r="AJ81" t="s">
        <v>569</v>
      </c>
      <c r="AK81" t="str">
        <f t="shared" si="9"/>
        <v>SPWI321Z</v>
      </c>
      <c r="AL81" t="s">
        <v>884</v>
      </c>
      <c r="AM81">
        <v>3</v>
      </c>
      <c r="AN81">
        <v>0</v>
      </c>
      <c r="AO81">
        <v>0</v>
      </c>
      <c r="AP81">
        <v>0</v>
      </c>
      <c r="AQ81">
        <v>0</v>
      </c>
      <c r="AR81">
        <v>3</v>
      </c>
      <c r="AS81">
        <v>3</v>
      </c>
    </row>
    <row r="82" spans="1:46">
      <c r="A82" t="s">
        <v>17</v>
      </c>
      <c r="B82">
        <v>3</v>
      </c>
      <c r="P82" t="s">
        <v>570</v>
      </c>
      <c r="Q82" t="s">
        <v>711</v>
      </c>
      <c r="R82" t="s">
        <v>565</v>
      </c>
      <c r="T82" t="s">
        <v>570</v>
      </c>
      <c r="U82" t="s">
        <v>711</v>
      </c>
      <c r="V82" t="s">
        <v>565</v>
      </c>
      <c r="X82" t="s">
        <v>570</v>
      </c>
      <c r="Y82" t="s">
        <v>711</v>
      </c>
      <c r="Z82" t="s">
        <v>565</v>
      </c>
      <c r="AF82" t="s">
        <v>570</v>
      </c>
      <c r="AG82" t="s">
        <v>711</v>
      </c>
      <c r="AH82" t="s">
        <v>565</v>
      </c>
      <c r="AJ82" t="s">
        <v>570</v>
      </c>
      <c r="AK82" t="str">
        <f t="shared" si="9"/>
        <v>SPWI322Z</v>
      </c>
      <c r="AL82" t="s">
        <v>566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3</v>
      </c>
      <c r="AS82">
        <v>3</v>
      </c>
    </row>
    <row r="83" spans="1:46">
      <c r="A83" t="s">
        <v>17</v>
      </c>
      <c r="B83">
        <v>3</v>
      </c>
      <c r="O83" s="3"/>
      <c r="P83" s="3" t="s">
        <v>571</v>
      </c>
      <c r="Q83" s="3"/>
      <c r="R83" s="3"/>
      <c r="T83" s="3" t="s">
        <v>571</v>
      </c>
      <c r="U83" s="3"/>
      <c r="V83" s="3"/>
      <c r="X83" s="3" t="s">
        <v>571</v>
      </c>
      <c r="Y83" s="3"/>
      <c r="Z83" s="3"/>
      <c r="AF83" t="s">
        <v>571</v>
      </c>
      <c r="AG83" t="s">
        <v>320</v>
      </c>
      <c r="AH83" t="s">
        <v>112</v>
      </c>
      <c r="AJ83" t="s">
        <v>571</v>
      </c>
      <c r="AK83" t="str">
        <f t="shared" si="9"/>
        <v>SPWI323Z</v>
      </c>
      <c r="AL83" t="s">
        <v>885</v>
      </c>
      <c r="AM83">
        <v>3</v>
      </c>
      <c r="AN83">
        <v>0</v>
      </c>
      <c r="AO83">
        <v>0</v>
      </c>
      <c r="AP83">
        <v>0</v>
      </c>
      <c r="AQ83">
        <v>0</v>
      </c>
      <c r="AR83">
        <v>3</v>
      </c>
      <c r="AS83">
        <v>3</v>
      </c>
    </row>
    <row r="84" spans="1:46">
      <c r="A84" t="s">
        <v>17</v>
      </c>
      <c r="B84">
        <v>3</v>
      </c>
      <c r="P84" t="s">
        <v>572</v>
      </c>
      <c r="Q84" t="s">
        <v>712</v>
      </c>
      <c r="R84" t="s">
        <v>489</v>
      </c>
      <c r="T84" t="s">
        <v>572</v>
      </c>
      <c r="U84" t="s">
        <v>712</v>
      </c>
      <c r="V84" t="s">
        <v>489</v>
      </c>
      <c r="X84" t="s">
        <v>572</v>
      </c>
      <c r="Y84" t="s">
        <v>712</v>
      </c>
      <c r="Z84" t="s">
        <v>489</v>
      </c>
      <c r="AF84" t="s">
        <v>572</v>
      </c>
      <c r="AG84" t="s">
        <v>712</v>
      </c>
      <c r="AH84" t="s">
        <v>489</v>
      </c>
    </row>
    <row r="85" spans="1:46">
      <c r="A85" t="s">
        <v>17</v>
      </c>
      <c r="B85">
        <v>3</v>
      </c>
      <c r="P85" t="s">
        <v>573</v>
      </c>
      <c r="Q85" t="s">
        <v>803</v>
      </c>
      <c r="R85" t="s">
        <v>566</v>
      </c>
      <c r="T85" t="s">
        <v>573</v>
      </c>
      <c r="U85" t="s">
        <v>803</v>
      </c>
      <c r="V85" t="s">
        <v>566</v>
      </c>
      <c r="X85" t="s">
        <v>573</v>
      </c>
      <c r="Y85" t="s">
        <v>803</v>
      </c>
      <c r="Z85" t="s">
        <v>566</v>
      </c>
      <c r="AF85" t="s">
        <v>573</v>
      </c>
      <c r="AG85" t="s">
        <v>803</v>
      </c>
      <c r="AH85" t="s">
        <v>566</v>
      </c>
    </row>
    <row r="86" spans="1:46">
      <c r="A86" t="s">
        <v>17</v>
      </c>
      <c r="B86">
        <v>3</v>
      </c>
      <c r="P86" t="s">
        <v>574</v>
      </c>
      <c r="Q86" t="s">
        <v>320</v>
      </c>
      <c r="R86" t="s">
        <v>112</v>
      </c>
      <c r="T86" t="s">
        <v>574</v>
      </c>
      <c r="U86" t="s">
        <v>320</v>
      </c>
      <c r="V86" t="s">
        <v>112</v>
      </c>
      <c r="X86" t="s">
        <v>574</v>
      </c>
      <c r="Y86" t="s">
        <v>320</v>
      </c>
      <c r="Z86" t="s">
        <v>112</v>
      </c>
      <c r="AE86" s="3"/>
      <c r="AF86" s="3" t="s">
        <v>574</v>
      </c>
      <c r="AG86" s="3" t="s">
        <v>320</v>
      </c>
      <c r="AH86" s="3" t="s">
        <v>112</v>
      </c>
    </row>
    <row r="87" spans="1:46">
      <c r="A87" t="s">
        <v>17</v>
      </c>
      <c r="B87">
        <v>3</v>
      </c>
      <c r="AF87" t="s">
        <v>838</v>
      </c>
      <c r="AG87" t="s">
        <v>432</v>
      </c>
      <c r="AH87" t="s">
        <v>201</v>
      </c>
    </row>
    <row r="88" spans="1:46">
      <c r="A88" t="s">
        <v>17</v>
      </c>
      <c r="B88">
        <v>3</v>
      </c>
      <c r="AF88" t="s">
        <v>839</v>
      </c>
      <c r="AG88" t="s">
        <v>391</v>
      </c>
      <c r="AH88" t="s">
        <v>202</v>
      </c>
    </row>
    <row r="90" spans="1:46">
      <c r="A90" t="s">
        <v>17</v>
      </c>
      <c r="B90">
        <v>4</v>
      </c>
      <c r="C90" t="s">
        <v>178</v>
      </c>
      <c r="D90" t="s">
        <v>126</v>
      </c>
      <c r="E90" t="s">
        <v>335</v>
      </c>
      <c r="F90" t="s">
        <v>127</v>
      </c>
      <c r="G90" t="s">
        <v>178</v>
      </c>
      <c r="H90" t="s">
        <v>126</v>
      </c>
      <c r="I90" t="s">
        <v>335</v>
      </c>
      <c r="J90" t="s">
        <v>127</v>
      </c>
      <c r="K90" t="s">
        <v>178</v>
      </c>
      <c r="L90" t="s">
        <v>126</v>
      </c>
      <c r="M90" t="s">
        <v>126</v>
      </c>
      <c r="N90" t="s">
        <v>496</v>
      </c>
      <c r="O90" t="s">
        <v>178</v>
      </c>
      <c r="P90" t="s">
        <v>126</v>
      </c>
      <c r="Q90" t="s">
        <v>335</v>
      </c>
      <c r="R90" t="s">
        <v>127</v>
      </c>
      <c r="T90" t="s">
        <v>126</v>
      </c>
      <c r="U90" t="s">
        <v>335</v>
      </c>
      <c r="V90" t="s">
        <v>127</v>
      </c>
      <c r="X90" t="s">
        <v>126</v>
      </c>
      <c r="Y90" t="s">
        <v>335</v>
      </c>
      <c r="Z90" t="s">
        <v>127</v>
      </c>
      <c r="AA90" t="s">
        <v>178</v>
      </c>
      <c r="AB90" t="s">
        <v>126</v>
      </c>
      <c r="AC90" t="s">
        <v>126</v>
      </c>
      <c r="AD90" t="s">
        <v>496</v>
      </c>
      <c r="AF90" t="s">
        <v>126</v>
      </c>
      <c r="AG90" t="s">
        <v>335</v>
      </c>
      <c r="AH90" t="s">
        <v>127</v>
      </c>
      <c r="AJ90" t="s">
        <v>126</v>
      </c>
      <c r="AK90" t="str">
        <f t="shared" ref="AK90:AK91" si="10">_xlfn.CONCAT(AJ90, "Z")</f>
        <v>SPWI401Z</v>
      </c>
      <c r="AL90" t="s">
        <v>127</v>
      </c>
      <c r="AM90">
        <v>3</v>
      </c>
      <c r="AN90">
        <v>0</v>
      </c>
      <c r="AO90">
        <v>0</v>
      </c>
      <c r="AP90">
        <v>0</v>
      </c>
      <c r="AQ90">
        <v>0</v>
      </c>
      <c r="AR90">
        <v>4</v>
      </c>
      <c r="AS90">
        <v>4</v>
      </c>
    </row>
    <row r="91" spans="1:46">
      <c r="A91" t="s">
        <v>17</v>
      </c>
      <c r="B91">
        <v>4</v>
      </c>
      <c r="C91" t="s">
        <v>178</v>
      </c>
      <c r="D91" t="s">
        <v>128</v>
      </c>
      <c r="E91" t="s">
        <v>449</v>
      </c>
      <c r="F91" t="s">
        <v>143</v>
      </c>
      <c r="G91" t="s">
        <v>178</v>
      </c>
      <c r="H91" t="s">
        <v>128</v>
      </c>
      <c r="I91" t="s">
        <v>336</v>
      </c>
      <c r="J91" t="s">
        <v>143</v>
      </c>
      <c r="K91" t="s">
        <v>178</v>
      </c>
      <c r="L91" t="s">
        <v>128</v>
      </c>
      <c r="M91" t="s">
        <v>128</v>
      </c>
      <c r="N91" t="s">
        <v>127</v>
      </c>
      <c r="O91" t="s">
        <v>178</v>
      </c>
      <c r="P91" t="s">
        <v>128</v>
      </c>
      <c r="Q91" t="s">
        <v>449</v>
      </c>
      <c r="R91" t="s">
        <v>143</v>
      </c>
      <c r="T91" t="s">
        <v>128</v>
      </c>
      <c r="U91" t="s">
        <v>449</v>
      </c>
      <c r="V91" t="s">
        <v>143</v>
      </c>
      <c r="X91" t="s">
        <v>128</v>
      </c>
      <c r="Y91" t="s">
        <v>449</v>
      </c>
      <c r="Z91" t="s">
        <v>143</v>
      </c>
      <c r="AA91" t="s">
        <v>178</v>
      </c>
      <c r="AB91" t="s">
        <v>128</v>
      </c>
      <c r="AC91" t="s">
        <v>128</v>
      </c>
      <c r="AD91" t="s">
        <v>127</v>
      </c>
      <c r="AF91" t="s">
        <v>128</v>
      </c>
      <c r="AG91" t="s">
        <v>449</v>
      </c>
      <c r="AH91" t="s">
        <v>143</v>
      </c>
      <c r="AJ91" t="s">
        <v>128</v>
      </c>
      <c r="AK91" t="str">
        <f t="shared" si="10"/>
        <v>SPWI402Z</v>
      </c>
      <c r="AL91" t="s">
        <v>143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</row>
    <row r="92" spans="1:46">
      <c r="A92" t="s">
        <v>17</v>
      </c>
      <c r="B92">
        <v>4</v>
      </c>
      <c r="C92" s="3" t="s">
        <v>178</v>
      </c>
      <c r="D92" s="3" t="s">
        <v>129</v>
      </c>
      <c r="E92" s="3"/>
      <c r="F92" s="3" t="s">
        <v>182</v>
      </c>
      <c r="G92" s="3" t="s">
        <v>313</v>
      </c>
      <c r="H92" s="3" t="s">
        <v>129</v>
      </c>
      <c r="I92" s="3"/>
      <c r="J92" s="3" t="s">
        <v>182</v>
      </c>
      <c r="K92" s="3"/>
      <c r="L92" s="3" t="s">
        <v>129</v>
      </c>
      <c r="M92" s="3"/>
      <c r="N92" s="3"/>
      <c r="O92" t="s">
        <v>178</v>
      </c>
      <c r="P92" t="s">
        <v>129</v>
      </c>
      <c r="Q92" t="s">
        <v>700</v>
      </c>
      <c r="R92" t="s">
        <v>575</v>
      </c>
      <c r="T92" t="s">
        <v>129</v>
      </c>
      <c r="U92" t="s">
        <v>700</v>
      </c>
      <c r="V92" t="s">
        <v>575</v>
      </c>
      <c r="X92" t="s">
        <v>129</v>
      </c>
      <c r="Y92" t="s">
        <v>700</v>
      </c>
      <c r="Z92" t="s">
        <v>575</v>
      </c>
      <c r="AA92" s="3"/>
      <c r="AB92" s="3" t="s">
        <v>129</v>
      </c>
      <c r="AC92" s="3"/>
      <c r="AD92" s="3"/>
      <c r="AF92" t="s">
        <v>129</v>
      </c>
      <c r="AG92" t="s">
        <v>700</v>
      </c>
      <c r="AH92" t="s">
        <v>575</v>
      </c>
      <c r="AI92" s="3"/>
      <c r="AJ92" s="3" t="s">
        <v>129</v>
      </c>
      <c r="AK92" s="3"/>
      <c r="AL92" s="3" t="s">
        <v>182</v>
      </c>
      <c r="AM92" s="3"/>
      <c r="AN92" s="3"/>
      <c r="AO92" s="3"/>
      <c r="AP92" s="3"/>
      <c r="AQ92" s="3"/>
      <c r="AR92" s="3"/>
      <c r="AS92" s="3"/>
      <c r="AT92" s="3"/>
    </row>
    <row r="93" spans="1:46">
      <c r="A93" t="s">
        <v>17</v>
      </c>
      <c r="B93">
        <v>4</v>
      </c>
      <c r="C93" s="6" t="s">
        <v>178</v>
      </c>
      <c r="D93" s="6" t="s">
        <v>130</v>
      </c>
      <c r="E93" s="6"/>
      <c r="F93" s="6" t="s">
        <v>144</v>
      </c>
      <c r="G93" t="s">
        <v>178</v>
      </c>
      <c r="H93" t="s">
        <v>130</v>
      </c>
      <c r="I93" t="s">
        <v>387</v>
      </c>
      <c r="J93" t="s">
        <v>144</v>
      </c>
      <c r="K93" s="3"/>
      <c r="L93" s="3" t="s">
        <v>130</v>
      </c>
      <c r="M93" s="3"/>
      <c r="N93" s="3"/>
      <c r="O93" t="s">
        <v>178</v>
      </c>
      <c r="P93" t="s">
        <v>130</v>
      </c>
      <c r="Q93" t="s">
        <v>701</v>
      </c>
      <c r="R93" t="s">
        <v>144</v>
      </c>
      <c r="T93" t="s">
        <v>130</v>
      </c>
      <c r="U93" t="s">
        <v>701</v>
      </c>
      <c r="V93" t="s">
        <v>144</v>
      </c>
      <c r="X93" t="s">
        <v>130</v>
      </c>
      <c r="Y93" t="s">
        <v>701</v>
      </c>
      <c r="Z93" t="s">
        <v>144</v>
      </c>
      <c r="AA93" s="3"/>
      <c r="AB93" s="3" t="s">
        <v>130</v>
      </c>
      <c r="AC93" s="3"/>
      <c r="AD93" s="3"/>
      <c r="AF93" t="s">
        <v>130</v>
      </c>
      <c r="AG93" t="s">
        <v>387</v>
      </c>
      <c r="AH93" t="s">
        <v>144</v>
      </c>
      <c r="AJ93" t="s">
        <v>130</v>
      </c>
      <c r="AK93" t="str">
        <f t="shared" ref="AK93:AK97" si="11">_xlfn.CONCAT(AJ93, "Z")</f>
        <v>SPWI404Z</v>
      </c>
      <c r="AL93" t="s">
        <v>144</v>
      </c>
      <c r="AM93">
        <v>0</v>
      </c>
      <c r="AN93">
        <v>0</v>
      </c>
      <c r="AO93">
        <v>5</v>
      </c>
      <c r="AP93">
        <v>0</v>
      </c>
      <c r="AQ93">
        <v>0</v>
      </c>
      <c r="AR93">
        <v>4</v>
      </c>
      <c r="AS93">
        <v>4</v>
      </c>
    </row>
    <row r="94" spans="1:46">
      <c r="A94" t="s">
        <v>17</v>
      </c>
      <c r="B94">
        <v>4</v>
      </c>
      <c r="C94" t="s">
        <v>178</v>
      </c>
      <c r="D94" t="s">
        <v>131</v>
      </c>
      <c r="E94" t="s">
        <v>337</v>
      </c>
      <c r="F94" t="s">
        <v>145</v>
      </c>
      <c r="G94" t="s">
        <v>178</v>
      </c>
      <c r="H94" t="s">
        <v>131</v>
      </c>
      <c r="I94" t="s">
        <v>337</v>
      </c>
      <c r="J94" t="s">
        <v>145</v>
      </c>
      <c r="K94" t="s">
        <v>178</v>
      </c>
      <c r="L94" t="s">
        <v>131</v>
      </c>
      <c r="M94" t="s">
        <v>131</v>
      </c>
      <c r="N94" t="s">
        <v>497</v>
      </c>
      <c r="O94" t="s">
        <v>178</v>
      </c>
      <c r="P94" t="s">
        <v>131</v>
      </c>
      <c r="Q94" t="s">
        <v>337</v>
      </c>
      <c r="R94" t="s">
        <v>145</v>
      </c>
      <c r="T94" t="s">
        <v>131</v>
      </c>
      <c r="U94" t="s">
        <v>337</v>
      </c>
      <c r="V94" t="s">
        <v>145</v>
      </c>
      <c r="X94" t="s">
        <v>131</v>
      </c>
      <c r="Y94" t="s">
        <v>337</v>
      </c>
      <c r="Z94" t="s">
        <v>145</v>
      </c>
      <c r="AA94" t="s">
        <v>178</v>
      </c>
      <c r="AB94" t="s">
        <v>131</v>
      </c>
      <c r="AC94" t="s">
        <v>131</v>
      </c>
      <c r="AD94" t="s">
        <v>497</v>
      </c>
      <c r="AF94" t="s">
        <v>131</v>
      </c>
      <c r="AG94" t="s">
        <v>337</v>
      </c>
      <c r="AH94" t="s">
        <v>145</v>
      </c>
      <c r="AJ94" t="s">
        <v>131</v>
      </c>
      <c r="AK94" t="str">
        <f t="shared" si="11"/>
        <v>SPWI405Z</v>
      </c>
      <c r="AL94" t="s">
        <v>145</v>
      </c>
      <c r="AM94">
        <v>4</v>
      </c>
      <c r="AN94">
        <v>0</v>
      </c>
      <c r="AO94">
        <v>0</v>
      </c>
      <c r="AP94">
        <v>0</v>
      </c>
      <c r="AQ94">
        <v>0</v>
      </c>
      <c r="AR94">
        <v>4</v>
      </c>
      <c r="AS94">
        <v>4</v>
      </c>
    </row>
    <row r="95" spans="1:46">
      <c r="A95" t="s">
        <v>17</v>
      </c>
      <c r="B95">
        <v>4</v>
      </c>
      <c r="C95" t="s">
        <v>178</v>
      </c>
      <c r="D95" t="s">
        <v>132</v>
      </c>
      <c r="E95" t="s">
        <v>338</v>
      </c>
      <c r="F95" t="s">
        <v>146</v>
      </c>
      <c r="G95" t="s">
        <v>178</v>
      </c>
      <c r="H95" t="s">
        <v>132</v>
      </c>
      <c r="I95" t="s">
        <v>338</v>
      </c>
      <c r="J95" t="s">
        <v>146</v>
      </c>
      <c r="K95" t="s">
        <v>178</v>
      </c>
      <c r="L95" t="s">
        <v>132</v>
      </c>
      <c r="M95" t="s">
        <v>132</v>
      </c>
      <c r="N95" t="s">
        <v>498</v>
      </c>
      <c r="O95" t="s">
        <v>178</v>
      </c>
      <c r="P95" t="s">
        <v>132</v>
      </c>
      <c r="Q95" t="s">
        <v>338</v>
      </c>
      <c r="R95" t="s">
        <v>146</v>
      </c>
      <c r="T95" t="s">
        <v>132</v>
      </c>
      <c r="U95" t="s">
        <v>338</v>
      </c>
      <c r="V95" t="s">
        <v>146</v>
      </c>
      <c r="X95" t="s">
        <v>132</v>
      </c>
      <c r="Y95" t="s">
        <v>338</v>
      </c>
      <c r="Z95" t="s">
        <v>146</v>
      </c>
      <c r="AA95" t="s">
        <v>178</v>
      </c>
      <c r="AB95" t="s">
        <v>132</v>
      </c>
      <c r="AC95" t="s">
        <v>132</v>
      </c>
      <c r="AD95" t="s">
        <v>498</v>
      </c>
      <c r="AF95" t="s">
        <v>132</v>
      </c>
      <c r="AG95" t="s">
        <v>338</v>
      </c>
      <c r="AH95" t="s">
        <v>146</v>
      </c>
      <c r="AJ95" t="s">
        <v>132</v>
      </c>
      <c r="AK95" t="str">
        <f t="shared" si="11"/>
        <v>SPWI406Z</v>
      </c>
      <c r="AL95" t="s">
        <v>146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4</v>
      </c>
      <c r="AS95">
        <v>4</v>
      </c>
    </row>
    <row r="96" spans="1:46">
      <c r="A96" t="s">
        <v>17</v>
      </c>
      <c r="B96">
        <v>4</v>
      </c>
      <c r="C96" t="s">
        <v>178</v>
      </c>
      <c r="D96" t="s">
        <v>133</v>
      </c>
      <c r="E96" t="s">
        <v>450</v>
      </c>
      <c r="F96" t="s">
        <v>147</v>
      </c>
      <c r="G96" t="s">
        <v>178</v>
      </c>
      <c r="H96" t="s">
        <v>133</v>
      </c>
      <c r="I96" t="s">
        <v>339</v>
      </c>
      <c r="J96" t="s">
        <v>147</v>
      </c>
      <c r="K96" s="3"/>
      <c r="L96" s="3" t="s">
        <v>133</v>
      </c>
      <c r="M96" s="3"/>
      <c r="N96" s="3"/>
      <c r="O96" t="s">
        <v>178</v>
      </c>
      <c r="P96" t="s">
        <v>133</v>
      </c>
      <c r="Q96" t="s">
        <v>450</v>
      </c>
      <c r="R96" t="s">
        <v>147</v>
      </c>
      <c r="T96" t="s">
        <v>133</v>
      </c>
      <c r="U96" t="s">
        <v>450</v>
      </c>
      <c r="V96" t="s">
        <v>147</v>
      </c>
      <c r="X96" t="s">
        <v>133</v>
      </c>
      <c r="Y96" t="s">
        <v>450</v>
      </c>
      <c r="Z96" t="s">
        <v>147</v>
      </c>
      <c r="AA96" s="3"/>
      <c r="AB96" s="3" t="s">
        <v>133</v>
      </c>
      <c r="AC96" s="3"/>
      <c r="AD96" s="3"/>
      <c r="AF96" t="s">
        <v>133</v>
      </c>
      <c r="AG96" t="s">
        <v>450</v>
      </c>
      <c r="AH96" t="s">
        <v>147</v>
      </c>
      <c r="AJ96" t="s">
        <v>133</v>
      </c>
      <c r="AK96" t="str">
        <f t="shared" si="11"/>
        <v>SPWI407Z</v>
      </c>
      <c r="AL96" t="s">
        <v>263</v>
      </c>
      <c r="AM96">
        <v>4</v>
      </c>
      <c r="AN96">
        <v>4</v>
      </c>
      <c r="AO96">
        <v>0</v>
      </c>
      <c r="AP96">
        <v>0</v>
      </c>
      <c r="AQ96">
        <v>0</v>
      </c>
      <c r="AR96">
        <v>4</v>
      </c>
      <c r="AS96">
        <v>4</v>
      </c>
    </row>
    <row r="97" spans="1:46">
      <c r="A97" t="s">
        <v>17</v>
      </c>
      <c r="B97">
        <v>4</v>
      </c>
      <c r="C97" s="3" t="s">
        <v>178</v>
      </c>
      <c r="D97" s="3" t="s">
        <v>134</v>
      </c>
      <c r="E97" s="3"/>
      <c r="F97" s="3" t="s">
        <v>183</v>
      </c>
      <c r="G97" t="s">
        <v>178</v>
      </c>
      <c r="H97" t="s">
        <v>134</v>
      </c>
      <c r="I97" t="s">
        <v>386</v>
      </c>
      <c r="J97" t="s">
        <v>183</v>
      </c>
      <c r="K97" t="s">
        <v>178</v>
      </c>
      <c r="L97" t="s">
        <v>134</v>
      </c>
      <c r="M97" t="s">
        <v>134</v>
      </c>
      <c r="N97" t="s">
        <v>499</v>
      </c>
      <c r="O97" t="s">
        <v>178</v>
      </c>
      <c r="P97" t="s">
        <v>134</v>
      </c>
      <c r="Q97" t="s">
        <v>702</v>
      </c>
      <c r="R97" t="s">
        <v>183</v>
      </c>
      <c r="T97" t="s">
        <v>134</v>
      </c>
      <c r="U97" t="s">
        <v>702</v>
      </c>
      <c r="V97" t="s">
        <v>183</v>
      </c>
      <c r="X97" t="s">
        <v>134</v>
      </c>
      <c r="Y97" t="s">
        <v>702</v>
      </c>
      <c r="Z97" t="s">
        <v>183</v>
      </c>
      <c r="AA97" t="s">
        <v>178</v>
      </c>
      <c r="AB97" t="s">
        <v>134</v>
      </c>
      <c r="AC97" t="s">
        <v>134</v>
      </c>
      <c r="AD97" t="s">
        <v>499</v>
      </c>
      <c r="AF97" t="s">
        <v>134</v>
      </c>
      <c r="AG97" t="s">
        <v>386</v>
      </c>
      <c r="AH97" t="s">
        <v>183</v>
      </c>
      <c r="AJ97" t="s">
        <v>134</v>
      </c>
      <c r="AK97" t="str">
        <f t="shared" si="11"/>
        <v>SPWI408Z</v>
      </c>
      <c r="AL97" t="s">
        <v>183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4</v>
      </c>
      <c r="AS97">
        <v>4</v>
      </c>
    </row>
    <row r="98" spans="1:46">
      <c r="A98" t="s">
        <v>17</v>
      </c>
      <c r="B98">
        <v>4</v>
      </c>
      <c r="C98" s="3" t="s">
        <v>178</v>
      </c>
      <c r="D98" s="3" t="s">
        <v>135</v>
      </c>
      <c r="E98" s="3"/>
      <c r="F98" s="3" t="s">
        <v>148</v>
      </c>
      <c r="G98" s="3" t="s">
        <v>313</v>
      </c>
      <c r="H98" s="3" t="s">
        <v>135</v>
      </c>
      <c r="I98" s="3"/>
      <c r="J98" s="3" t="s">
        <v>148</v>
      </c>
      <c r="K98" t="s">
        <v>178</v>
      </c>
      <c r="L98" t="s">
        <v>135</v>
      </c>
      <c r="M98" t="s">
        <v>135</v>
      </c>
      <c r="N98" t="s">
        <v>149</v>
      </c>
      <c r="O98" t="s">
        <v>178</v>
      </c>
      <c r="P98" t="s">
        <v>135</v>
      </c>
      <c r="Q98" t="s">
        <v>807</v>
      </c>
      <c r="R98" t="s">
        <v>806</v>
      </c>
      <c r="T98" t="s">
        <v>135</v>
      </c>
      <c r="U98" t="s">
        <v>807</v>
      </c>
      <c r="V98" t="s">
        <v>806</v>
      </c>
      <c r="X98" t="s">
        <v>135</v>
      </c>
      <c r="Y98" t="s">
        <v>807</v>
      </c>
      <c r="Z98" t="s">
        <v>806</v>
      </c>
      <c r="AA98" t="s">
        <v>178</v>
      </c>
      <c r="AB98" t="s">
        <v>135</v>
      </c>
      <c r="AC98" t="s">
        <v>135</v>
      </c>
      <c r="AD98" t="s">
        <v>149</v>
      </c>
      <c r="AF98" t="s">
        <v>135</v>
      </c>
      <c r="AG98" t="s">
        <v>807</v>
      </c>
      <c r="AH98" t="s">
        <v>806</v>
      </c>
      <c r="AI98" s="3"/>
      <c r="AJ98" s="3" t="s">
        <v>135</v>
      </c>
      <c r="AK98" s="3"/>
      <c r="AL98" s="3" t="s">
        <v>148</v>
      </c>
      <c r="AM98" s="3"/>
      <c r="AN98" s="3"/>
      <c r="AO98" s="3"/>
      <c r="AP98" s="3"/>
      <c r="AQ98" s="3"/>
      <c r="AR98" s="3"/>
      <c r="AS98" s="3"/>
      <c r="AT98" s="3"/>
    </row>
    <row r="99" spans="1:46">
      <c r="A99" t="s">
        <v>17</v>
      </c>
      <c r="B99">
        <v>4</v>
      </c>
      <c r="C99" t="s">
        <v>178</v>
      </c>
      <c r="D99" t="s">
        <v>136</v>
      </c>
      <c r="E99" t="s">
        <v>452</v>
      </c>
      <c r="F99" t="s">
        <v>149</v>
      </c>
      <c r="G99" t="s">
        <v>178</v>
      </c>
      <c r="H99" t="s">
        <v>136</v>
      </c>
      <c r="I99" t="s">
        <v>445</v>
      </c>
      <c r="J99" t="s">
        <v>149</v>
      </c>
      <c r="K99" t="s">
        <v>178</v>
      </c>
      <c r="L99" t="s">
        <v>136</v>
      </c>
      <c r="M99" s="2" t="s">
        <v>539</v>
      </c>
      <c r="N99" t="s">
        <v>500</v>
      </c>
      <c r="O99" t="s">
        <v>178</v>
      </c>
      <c r="P99" t="s">
        <v>136</v>
      </c>
      <c r="Q99" t="s">
        <v>809</v>
      </c>
      <c r="R99" t="s">
        <v>149</v>
      </c>
      <c r="T99" t="s">
        <v>136</v>
      </c>
      <c r="U99" t="s">
        <v>809</v>
      </c>
      <c r="V99" t="s">
        <v>149</v>
      </c>
      <c r="X99" t="s">
        <v>136</v>
      </c>
      <c r="Y99" t="s">
        <v>809</v>
      </c>
      <c r="Z99" t="s">
        <v>149</v>
      </c>
      <c r="AA99" t="s">
        <v>178</v>
      </c>
      <c r="AB99" t="s">
        <v>136</v>
      </c>
      <c r="AC99" s="2" t="s">
        <v>539</v>
      </c>
      <c r="AD99" t="s">
        <v>500</v>
      </c>
      <c r="AF99" t="s">
        <v>136</v>
      </c>
      <c r="AG99" t="s">
        <v>445</v>
      </c>
      <c r="AH99" t="s">
        <v>149</v>
      </c>
      <c r="AJ99" t="s">
        <v>136</v>
      </c>
      <c r="AK99" t="str">
        <f t="shared" ref="AK99:AK103" si="12">_xlfn.CONCAT(AJ99, "Z")</f>
        <v>SPWI410Z</v>
      </c>
      <c r="AL99" t="s">
        <v>149</v>
      </c>
      <c r="AM99">
        <v>3</v>
      </c>
      <c r="AN99">
        <v>3</v>
      </c>
      <c r="AO99">
        <v>0</v>
      </c>
      <c r="AP99">
        <v>0</v>
      </c>
      <c r="AQ99">
        <v>0</v>
      </c>
      <c r="AR99">
        <v>4</v>
      </c>
      <c r="AS99">
        <v>4</v>
      </c>
    </row>
    <row r="100" spans="1:46">
      <c r="A100" t="s">
        <v>17</v>
      </c>
      <c r="B100">
        <v>4</v>
      </c>
      <c r="C100" t="s">
        <v>178</v>
      </c>
      <c r="D100" t="s">
        <v>137</v>
      </c>
      <c r="E100" t="s">
        <v>453</v>
      </c>
      <c r="F100" t="s">
        <v>150</v>
      </c>
      <c r="G100" t="s">
        <v>178</v>
      </c>
      <c r="H100" t="s">
        <v>137</v>
      </c>
      <c r="I100" t="s">
        <v>431</v>
      </c>
      <c r="J100" t="s">
        <v>205</v>
      </c>
      <c r="O100" t="s">
        <v>178</v>
      </c>
      <c r="P100" t="s">
        <v>137</v>
      </c>
      <c r="Q100" t="s">
        <v>453</v>
      </c>
      <c r="R100" t="s">
        <v>150</v>
      </c>
      <c r="T100" t="s">
        <v>137</v>
      </c>
      <c r="U100" t="s">
        <v>453</v>
      </c>
      <c r="V100" t="s">
        <v>205</v>
      </c>
      <c r="X100" t="s">
        <v>137</v>
      </c>
      <c r="Y100" t="s">
        <v>453</v>
      </c>
      <c r="Z100" t="s">
        <v>205</v>
      </c>
      <c r="AF100" t="s">
        <v>137</v>
      </c>
      <c r="AG100" t="s">
        <v>431</v>
      </c>
      <c r="AH100" t="s">
        <v>205</v>
      </c>
      <c r="AJ100" t="s">
        <v>137</v>
      </c>
      <c r="AK100" t="str">
        <f t="shared" si="12"/>
        <v>SPWI411Z</v>
      </c>
      <c r="AL100" t="s">
        <v>886</v>
      </c>
      <c r="AM100">
        <v>3</v>
      </c>
      <c r="AN100">
        <v>0</v>
      </c>
      <c r="AO100">
        <v>0</v>
      </c>
      <c r="AP100">
        <v>0</v>
      </c>
      <c r="AQ100">
        <v>0</v>
      </c>
      <c r="AR100">
        <v>4</v>
      </c>
      <c r="AS100">
        <v>4</v>
      </c>
    </row>
    <row r="101" spans="1:46">
      <c r="A101" t="s">
        <v>17</v>
      </c>
      <c r="B101">
        <v>4</v>
      </c>
      <c r="C101" t="s">
        <v>178</v>
      </c>
      <c r="D101" t="s">
        <v>138</v>
      </c>
      <c r="E101" t="s">
        <v>454</v>
      </c>
      <c r="F101" t="s">
        <v>151</v>
      </c>
      <c r="G101" t="s">
        <v>178</v>
      </c>
      <c r="H101" t="s">
        <v>138</v>
      </c>
      <c r="I101" t="s">
        <v>436</v>
      </c>
      <c r="J101" t="s">
        <v>151</v>
      </c>
      <c r="O101" t="s">
        <v>178</v>
      </c>
      <c r="P101" t="s">
        <v>138</v>
      </c>
      <c r="Q101" t="s">
        <v>454</v>
      </c>
      <c r="R101" t="s">
        <v>151</v>
      </c>
      <c r="T101" t="s">
        <v>138</v>
      </c>
      <c r="U101" t="s">
        <v>454</v>
      </c>
      <c r="V101" t="s">
        <v>151</v>
      </c>
      <c r="X101" t="s">
        <v>138</v>
      </c>
      <c r="Y101" t="s">
        <v>454</v>
      </c>
      <c r="Z101" t="s">
        <v>151</v>
      </c>
      <c r="AF101" t="s">
        <v>138</v>
      </c>
      <c r="AG101" t="s">
        <v>436</v>
      </c>
      <c r="AH101" t="s">
        <v>151</v>
      </c>
      <c r="AJ101" t="s">
        <v>138</v>
      </c>
      <c r="AK101" t="str">
        <f t="shared" si="12"/>
        <v>SPWI412Z</v>
      </c>
      <c r="AL101" t="s">
        <v>887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4</v>
      </c>
      <c r="AS101">
        <v>4</v>
      </c>
    </row>
    <row r="102" spans="1:46">
      <c r="A102" t="s">
        <v>17</v>
      </c>
      <c r="B102">
        <v>4</v>
      </c>
      <c r="C102" t="s">
        <v>178</v>
      </c>
      <c r="D102" t="s">
        <v>139</v>
      </c>
      <c r="E102" t="s">
        <v>455</v>
      </c>
      <c r="F102" t="s">
        <v>152</v>
      </c>
      <c r="G102" t="s">
        <v>178</v>
      </c>
      <c r="H102" t="s">
        <v>139</v>
      </c>
      <c r="I102" t="s">
        <v>421</v>
      </c>
      <c r="J102" t="s">
        <v>152</v>
      </c>
      <c r="O102" t="s">
        <v>178</v>
      </c>
      <c r="P102" t="s">
        <v>139</v>
      </c>
      <c r="Q102" t="s">
        <v>455</v>
      </c>
      <c r="R102" t="s">
        <v>152</v>
      </c>
      <c r="T102" t="s">
        <v>139</v>
      </c>
      <c r="U102" t="s">
        <v>455</v>
      </c>
      <c r="V102" t="s">
        <v>152</v>
      </c>
      <c r="X102" t="s">
        <v>139</v>
      </c>
      <c r="Y102" t="s">
        <v>455</v>
      </c>
      <c r="Z102" t="s">
        <v>152</v>
      </c>
      <c r="AF102" t="s">
        <v>139</v>
      </c>
      <c r="AG102" t="s">
        <v>421</v>
      </c>
      <c r="AH102" t="s">
        <v>152</v>
      </c>
      <c r="AJ102" t="s">
        <v>139</v>
      </c>
      <c r="AK102" t="str">
        <f t="shared" si="12"/>
        <v>SPWI413Z</v>
      </c>
      <c r="AL102" t="s">
        <v>152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4</v>
      </c>
      <c r="AS102">
        <v>4</v>
      </c>
    </row>
    <row r="103" spans="1:46">
      <c r="A103" t="s">
        <v>17</v>
      </c>
      <c r="B103">
        <v>4</v>
      </c>
      <c r="C103" t="s">
        <v>178</v>
      </c>
      <c r="D103" t="s">
        <v>140</v>
      </c>
      <c r="E103" t="s">
        <v>456</v>
      </c>
      <c r="F103" t="s">
        <v>153</v>
      </c>
      <c r="G103" t="s">
        <v>178</v>
      </c>
      <c r="H103" t="s">
        <v>140</v>
      </c>
      <c r="I103" t="s">
        <v>383</v>
      </c>
      <c r="J103" t="s">
        <v>153</v>
      </c>
      <c r="O103" t="s">
        <v>178</v>
      </c>
      <c r="P103" t="s">
        <v>140</v>
      </c>
      <c r="Q103" t="s">
        <v>456</v>
      </c>
      <c r="R103" t="s">
        <v>153</v>
      </c>
      <c r="T103" t="s">
        <v>140</v>
      </c>
      <c r="U103" t="s">
        <v>456</v>
      </c>
      <c r="V103" t="s">
        <v>153</v>
      </c>
      <c r="X103" t="s">
        <v>140</v>
      </c>
      <c r="Y103" t="s">
        <v>456</v>
      </c>
      <c r="Z103" t="s">
        <v>153</v>
      </c>
      <c r="AF103" t="s">
        <v>140</v>
      </c>
      <c r="AG103" t="s">
        <v>383</v>
      </c>
      <c r="AH103" t="s">
        <v>153</v>
      </c>
      <c r="AJ103" t="s">
        <v>140</v>
      </c>
      <c r="AK103" t="str">
        <f t="shared" si="12"/>
        <v>SPWI414Z</v>
      </c>
      <c r="AL103" t="s">
        <v>153</v>
      </c>
      <c r="AM103">
        <v>4</v>
      </c>
      <c r="AN103">
        <v>0</v>
      </c>
      <c r="AO103">
        <v>0</v>
      </c>
      <c r="AP103">
        <v>0</v>
      </c>
      <c r="AQ103">
        <v>0</v>
      </c>
      <c r="AR103">
        <v>4</v>
      </c>
      <c r="AS103">
        <v>4</v>
      </c>
    </row>
    <row r="104" spans="1:46">
      <c r="A104" t="s">
        <v>17</v>
      </c>
      <c r="B104">
        <v>4</v>
      </c>
      <c r="C104" t="s">
        <v>178</v>
      </c>
      <c r="D104" t="s">
        <v>141</v>
      </c>
      <c r="E104" t="s">
        <v>457</v>
      </c>
      <c r="F104" t="s">
        <v>154</v>
      </c>
      <c r="G104" s="3" t="s">
        <v>313</v>
      </c>
      <c r="H104" s="3" t="s">
        <v>141</v>
      </c>
      <c r="I104" s="3"/>
      <c r="J104" s="3" t="s">
        <v>154</v>
      </c>
      <c r="O104" t="s">
        <v>178</v>
      </c>
      <c r="P104" t="s">
        <v>141</v>
      </c>
      <c r="Q104" t="s">
        <v>457</v>
      </c>
      <c r="R104" t="s">
        <v>154</v>
      </c>
      <c r="T104" t="s">
        <v>141</v>
      </c>
      <c r="U104" t="s">
        <v>457</v>
      </c>
      <c r="V104" t="s">
        <v>154</v>
      </c>
      <c r="X104" t="s">
        <v>141</v>
      </c>
      <c r="Y104" t="s">
        <v>457</v>
      </c>
      <c r="Z104" t="s">
        <v>154</v>
      </c>
      <c r="AF104" t="s">
        <v>141</v>
      </c>
      <c r="AG104" t="s">
        <v>457</v>
      </c>
      <c r="AH104" t="s">
        <v>154</v>
      </c>
      <c r="AI104" s="3"/>
      <c r="AJ104" s="3" t="s">
        <v>141</v>
      </c>
      <c r="AK104" s="3"/>
      <c r="AL104" s="3" t="s">
        <v>154</v>
      </c>
      <c r="AM104" s="3"/>
      <c r="AN104" s="3"/>
      <c r="AO104" s="3"/>
      <c r="AP104" s="3"/>
      <c r="AQ104" s="3"/>
      <c r="AR104" s="3"/>
      <c r="AS104" s="3"/>
      <c r="AT104" s="3"/>
    </row>
    <row r="105" spans="1:46">
      <c r="A105" t="s">
        <v>17</v>
      </c>
      <c r="B105">
        <v>4</v>
      </c>
      <c r="C105" t="s">
        <v>178</v>
      </c>
      <c r="D105" t="s">
        <v>142</v>
      </c>
      <c r="E105" t="s">
        <v>458</v>
      </c>
      <c r="F105" t="s">
        <v>155</v>
      </c>
      <c r="G105" s="3" t="s">
        <v>178</v>
      </c>
      <c r="H105" s="3" t="s">
        <v>142</v>
      </c>
      <c r="I105" s="3"/>
      <c r="J105" s="3" t="s">
        <v>155</v>
      </c>
      <c r="O105" t="s">
        <v>178</v>
      </c>
      <c r="P105" t="s">
        <v>142</v>
      </c>
      <c r="Q105" t="s">
        <v>458</v>
      </c>
      <c r="R105" t="s">
        <v>155</v>
      </c>
      <c r="T105" t="s">
        <v>142</v>
      </c>
      <c r="U105" t="s">
        <v>458</v>
      </c>
      <c r="V105" t="s">
        <v>155</v>
      </c>
      <c r="X105" t="s">
        <v>142</v>
      </c>
      <c r="Y105" t="s">
        <v>458</v>
      </c>
      <c r="Z105" t="s">
        <v>155</v>
      </c>
      <c r="AF105" t="s">
        <v>142</v>
      </c>
      <c r="AG105" t="s">
        <v>458</v>
      </c>
      <c r="AH105" t="s">
        <v>155</v>
      </c>
      <c r="AI105" s="3"/>
      <c r="AJ105" s="3" t="s">
        <v>142</v>
      </c>
      <c r="AK105" s="3"/>
      <c r="AL105" s="3" t="s">
        <v>155</v>
      </c>
      <c r="AM105" s="3"/>
      <c r="AN105" s="3"/>
      <c r="AO105" s="3"/>
      <c r="AP105" s="3"/>
      <c r="AQ105" s="3"/>
      <c r="AR105" s="3"/>
      <c r="AS105" s="3"/>
      <c r="AT105" s="3"/>
    </row>
    <row r="106" spans="1:46">
      <c r="A106" t="s">
        <v>17</v>
      </c>
      <c r="B106">
        <v>4</v>
      </c>
      <c r="G106" t="s">
        <v>178</v>
      </c>
      <c r="H106" t="s">
        <v>206</v>
      </c>
      <c r="I106" t="s">
        <v>446</v>
      </c>
      <c r="J106" t="s">
        <v>214</v>
      </c>
      <c r="P106" t="s">
        <v>206</v>
      </c>
      <c r="Q106" t="s">
        <v>713</v>
      </c>
      <c r="R106" t="s">
        <v>577</v>
      </c>
      <c r="T106" t="s">
        <v>206</v>
      </c>
      <c r="U106" t="s">
        <v>713</v>
      </c>
      <c r="V106" t="s">
        <v>577</v>
      </c>
      <c r="X106" t="s">
        <v>206</v>
      </c>
      <c r="Y106" t="s">
        <v>713</v>
      </c>
      <c r="Z106" t="s">
        <v>577</v>
      </c>
      <c r="AF106" t="s">
        <v>206</v>
      </c>
      <c r="AG106" t="s">
        <v>713</v>
      </c>
      <c r="AH106" t="s">
        <v>577</v>
      </c>
      <c r="AJ106" t="s">
        <v>206</v>
      </c>
      <c r="AK106" t="str">
        <f t="shared" ref="AK106:AK117" si="13">_xlfn.CONCAT(AJ106, "Z")</f>
        <v>SPWI417Z</v>
      </c>
      <c r="AL106" t="s">
        <v>214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4</v>
      </c>
      <c r="AS106">
        <v>4</v>
      </c>
    </row>
    <row r="107" spans="1:46">
      <c r="A107" t="s">
        <v>17</v>
      </c>
      <c r="B107">
        <v>4</v>
      </c>
      <c r="H107" t="s">
        <v>207</v>
      </c>
      <c r="I107" t="s">
        <v>377</v>
      </c>
      <c r="J107" t="s">
        <v>215</v>
      </c>
      <c r="P107" t="s">
        <v>207</v>
      </c>
      <c r="Q107" t="s">
        <v>714</v>
      </c>
      <c r="R107" t="s">
        <v>578</v>
      </c>
      <c r="T107" t="s">
        <v>207</v>
      </c>
      <c r="U107" t="s">
        <v>714</v>
      </c>
      <c r="V107" t="s">
        <v>578</v>
      </c>
      <c r="X107" t="s">
        <v>207</v>
      </c>
      <c r="Y107" t="s">
        <v>714</v>
      </c>
      <c r="Z107" t="s">
        <v>578</v>
      </c>
      <c r="AF107" t="s">
        <v>207</v>
      </c>
      <c r="AG107" t="s">
        <v>714</v>
      </c>
      <c r="AH107" t="s">
        <v>578</v>
      </c>
      <c r="AJ107" t="s">
        <v>207</v>
      </c>
      <c r="AK107" t="str">
        <f t="shared" si="13"/>
        <v>SPWI418Z</v>
      </c>
      <c r="AL107" t="s">
        <v>888</v>
      </c>
      <c r="AM107">
        <v>5</v>
      </c>
      <c r="AN107">
        <v>0</v>
      </c>
      <c r="AO107">
        <v>0</v>
      </c>
      <c r="AP107">
        <v>0</v>
      </c>
      <c r="AQ107">
        <v>0</v>
      </c>
      <c r="AR107">
        <v>4</v>
      </c>
      <c r="AS107">
        <v>4</v>
      </c>
    </row>
    <row r="108" spans="1:46">
      <c r="A108" t="s">
        <v>17</v>
      </c>
      <c r="B108">
        <v>4</v>
      </c>
      <c r="H108" t="s">
        <v>208</v>
      </c>
      <c r="I108" t="s">
        <v>414</v>
      </c>
      <c r="J108" t="s">
        <v>216</v>
      </c>
      <c r="P108" t="s">
        <v>208</v>
      </c>
      <c r="Q108" t="s">
        <v>715</v>
      </c>
      <c r="R108" t="s">
        <v>579</v>
      </c>
      <c r="T108" t="s">
        <v>208</v>
      </c>
      <c r="U108" t="s">
        <v>715</v>
      </c>
      <c r="V108" t="s">
        <v>579</v>
      </c>
      <c r="X108" t="s">
        <v>208</v>
      </c>
      <c r="Y108" t="s">
        <v>715</v>
      </c>
      <c r="Z108" t="s">
        <v>579</v>
      </c>
      <c r="AF108" t="s">
        <v>208</v>
      </c>
      <c r="AG108" t="s">
        <v>715</v>
      </c>
      <c r="AH108" t="s">
        <v>579</v>
      </c>
      <c r="AJ108" t="s">
        <v>208</v>
      </c>
      <c r="AK108" t="str">
        <f t="shared" si="13"/>
        <v>SPWI419Z</v>
      </c>
      <c r="AL108" t="s">
        <v>889</v>
      </c>
      <c r="AM108">
        <v>3</v>
      </c>
      <c r="AN108">
        <v>0</v>
      </c>
      <c r="AO108">
        <v>0</v>
      </c>
      <c r="AP108">
        <v>0</v>
      </c>
      <c r="AQ108">
        <v>0</v>
      </c>
      <c r="AR108">
        <v>4</v>
      </c>
      <c r="AS108">
        <v>4</v>
      </c>
    </row>
    <row r="109" spans="1:46">
      <c r="A109" t="s">
        <v>17</v>
      </c>
      <c r="B109">
        <v>4</v>
      </c>
      <c r="H109" t="s">
        <v>209</v>
      </c>
      <c r="I109" t="s">
        <v>426</v>
      </c>
      <c r="J109" t="s">
        <v>217</v>
      </c>
      <c r="P109" t="s">
        <v>209</v>
      </c>
      <c r="Q109" t="s">
        <v>716</v>
      </c>
      <c r="R109" t="s">
        <v>580</v>
      </c>
      <c r="T109" t="s">
        <v>209</v>
      </c>
      <c r="U109" t="s">
        <v>716</v>
      </c>
      <c r="V109" t="s">
        <v>580</v>
      </c>
      <c r="X109" t="s">
        <v>209</v>
      </c>
      <c r="Y109" t="s">
        <v>716</v>
      </c>
      <c r="Z109" t="s">
        <v>580</v>
      </c>
      <c r="AF109" t="s">
        <v>209</v>
      </c>
      <c r="AG109" t="s">
        <v>716</v>
      </c>
      <c r="AH109" t="s">
        <v>580</v>
      </c>
      <c r="AJ109" t="s">
        <v>209</v>
      </c>
      <c r="AK109" t="str">
        <f t="shared" si="13"/>
        <v>SPWI420Z</v>
      </c>
      <c r="AL109" t="s">
        <v>217</v>
      </c>
      <c r="AM109">
        <v>3</v>
      </c>
      <c r="AN109">
        <v>0</v>
      </c>
      <c r="AO109">
        <v>0</v>
      </c>
      <c r="AP109">
        <v>0</v>
      </c>
      <c r="AQ109">
        <v>0</v>
      </c>
      <c r="AR109">
        <v>4</v>
      </c>
      <c r="AS109">
        <v>4</v>
      </c>
    </row>
    <row r="110" spans="1:46">
      <c r="A110" t="s">
        <v>17</v>
      </c>
      <c r="B110">
        <v>4</v>
      </c>
      <c r="H110" t="s">
        <v>210</v>
      </c>
      <c r="I110" t="s">
        <v>378</v>
      </c>
      <c r="J110" t="s">
        <v>218</v>
      </c>
      <c r="P110" t="s">
        <v>210</v>
      </c>
      <c r="Q110" t="s">
        <v>717</v>
      </c>
      <c r="R110" t="s">
        <v>581</v>
      </c>
      <c r="T110" t="s">
        <v>210</v>
      </c>
      <c r="U110" t="s">
        <v>717</v>
      </c>
      <c r="V110" t="s">
        <v>581</v>
      </c>
      <c r="X110" t="s">
        <v>210</v>
      </c>
      <c r="Y110" t="s">
        <v>717</v>
      </c>
      <c r="Z110" t="s">
        <v>581</v>
      </c>
      <c r="AF110" t="s">
        <v>210</v>
      </c>
      <c r="AG110" t="s">
        <v>717</v>
      </c>
      <c r="AH110" t="s">
        <v>581</v>
      </c>
      <c r="AJ110" t="s">
        <v>210</v>
      </c>
      <c r="AK110" t="str">
        <f t="shared" si="13"/>
        <v>SPWI421Z</v>
      </c>
      <c r="AL110" t="s">
        <v>218</v>
      </c>
      <c r="AM110">
        <v>3</v>
      </c>
      <c r="AN110">
        <v>0</v>
      </c>
      <c r="AO110">
        <v>0</v>
      </c>
      <c r="AP110">
        <v>0</v>
      </c>
      <c r="AQ110">
        <v>0</v>
      </c>
      <c r="AR110">
        <v>4</v>
      </c>
      <c r="AS110">
        <v>4</v>
      </c>
    </row>
    <row r="111" spans="1:46">
      <c r="A111" t="s">
        <v>17</v>
      </c>
      <c r="B111">
        <v>4</v>
      </c>
      <c r="H111" t="s">
        <v>211</v>
      </c>
      <c r="I111" t="s">
        <v>392</v>
      </c>
      <c r="J111" t="s">
        <v>219</v>
      </c>
      <c r="O111" s="3"/>
      <c r="P111" s="3" t="s">
        <v>211</v>
      </c>
      <c r="Q111" s="3"/>
      <c r="R111" s="3"/>
      <c r="T111" s="3" t="s">
        <v>211</v>
      </c>
      <c r="U111" s="3"/>
      <c r="V111" s="3"/>
      <c r="X111" s="3" t="s">
        <v>211</v>
      </c>
      <c r="Y111" s="3"/>
      <c r="Z111" s="3"/>
      <c r="AF111" t="s">
        <v>211</v>
      </c>
      <c r="AG111" t="s">
        <v>446</v>
      </c>
      <c r="AH111" t="s">
        <v>214</v>
      </c>
      <c r="AJ111" t="s">
        <v>211</v>
      </c>
      <c r="AK111" t="str">
        <f t="shared" si="13"/>
        <v>SPWI422Z</v>
      </c>
      <c r="AL111" t="s">
        <v>219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4</v>
      </c>
      <c r="AS111">
        <v>4</v>
      </c>
    </row>
    <row r="112" spans="1:46">
      <c r="A112" t="s">
        <v>17</v>
      </c>
      <c r="B112">
        <v>4</v>
      </c>
      <c r="H112" t="s">
        <v>212</v>
      </c>
      <c r="I112" t="s">
        <v>393</v>
      </c>
      <c r="J112" t="s">
        <v>220</v>
      </c>
      <c r="P112" t="s">
        <v>212</v>
      </c>
      <c r="Q112" t="s">
        <v>718</v>
      </c>
      <c r="R112" t="s">
        <v>582</v>
      </c>
      <c r="T112" t="s">
        <v>212</v>
      </c>
      <c r="U112" t="s">
        <v>718</v>
      </c>
      <c r="V112" t="s">
        <v>582</v>
      </c>
      <c r="X112" t="s">
        <v>212</v>
      </c>
      <c r="Y112" t="s">
        <v>718</v>
      </c>
      <c r="Z112" t="s">
        <v>582</v>
      </c>
      <c r="AF112" t="s">
        <v>212</v>
      </c>
      <c r="AG112" t="s">
        <v>718</v>
      </c>
      <c r="AH112" t="s">
        <v>582</v>
      </c>
      <c r="AJ112" t="s">
        <v>212</v>
      </c>
      <c r="AK112" t="str">
        <f t="shared" si="13"/>
        <v>SPWI423Z</v>
      </c>
      <c r="AL112" t="s">
        <v>220</v>
      </c>
      <c r="AM112">
        <v>4</v>
      </c>
      <c r="AN112">
        <v>0</v>
      </c>
      <c r="AO112">
        <v>0</v>
      </c>
      <c r="AP112">
        <v>0</v>
      </c>
      <c r="AQ112">
        <v>0</v>
      </c>
      <c r="AR112">
        <v>4</v>
      </c>
      <c r="AS112">
        <v>4</v>
      </c>
    </row>
    <row r="113" spans="1:46">
      <c r="A113" t="s">
        <v>17</v>
      </c>
      <c r="B113">
        <v>4</v>
      </c>
      <c r="H113" t="s">
        <v>213</v>
      </c>
      <c r="I113" t="s">
        <v>394</v>
      </c>
      <c r="J113" t="s">
        <v>221</v>
      </c>
      <c r="P113" t="s">
        <v>213</v>
      </c>
      <c r="Q113" t="s">
        <v>813</v>
      </c>
      <c r="R113" t="s">
        <v>583</v>
      </c>
      <c r="T113" t="s">
        <v>213</v>
      </c>
      <c r="U113" t="s">
        <v>813</v>
      </c>
      <c r="V113" t="s">
        <v>583</v>
      </c>
      <c r="X113" t="s">
        <v>213</v>
      </c>
      <c r="Y113" t="s">
        <v>813</v>
      </c>
      <c r="Z113" t="s">
        <v>583</v>
      </c>
      <c r="AF113" t="s">
        <v>213</v>
      </c>
      <c r="AG113" t="s">
        <v>932</v>
      </c>
      <c r="AH113" t="s">
        <v>583</v>
      </c>
      <c r="AJ113" t="s">
        <v>213</v>
      </c>
      <c r="AK113" t="str">
        <f t="shared" si="13"/>
        <v>SPWI424Z</v>
      </c>
      <c r="AL113" t="s">
        <v>221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4</v>
      </c>
      <c r="AS113">
        <v>4</v>
      </c>
    </row>
    <row r="114" spans="1:46">
      <c r="A114" t="s">
        <v>17</v>
      </c>
      <c r="B114">
        <v>4</v>
      </c>
      <c r="P114" t="s">
        <v>576</v>
      </c>
      <c r="Q114" t="s">
        <v>799</v>
      </c>
      <c r="R114" t="s">
        <v>584</v>
      </c>
      <c r="T114" t="s">
        <v>576</v>
      </c>
      <c r="U114" t="s">
        <v>799</v>
      </c>
      <c r="V114" t="s">
        <v>584</v>
      </c>
      <c r="X114" t="s">
        <v>576</v>
      </c>
      <c r="Y114" t="s">
        <v>799</v>
      </c>
      <c r="Z114" t="s">
        <v>584</v>
      </c>
      <c r="AF114" t="s">
        <v>576</v>
      </c>
      <c r="AG114" t="s">
        <v>799</v>
      </c>
      <c r="AH114" t="s">
        <v>584</v>
      </c>
      <c r="AJ114" t="s">
        <v>576</v>
      </c>
      <c r="AK114" t="str">
        <f t="shared" si="13"/>
        <v>SPWI425Z</v>
      </c>
      <c r="AL114" t="s">
        <v>806</v>
      </c>
      <c r="AM114">
        <v>0</v>
      </c>
      <c r="AN114">
        <v>3</v>
      </c>
      <c r="AO114">
        <v>3</v>
      </c>
      <c r="AP114">
        <v>0</v>
      </c>
      <c r="AQ114">
        <v>0</v>
      </c>
      <c r="AR114">
        <v>4</v>
      </c>
      <c r="AS114">
        <v>4</v>
      </c>
    </row>
    <row r="115" spans="1:46">
      <c r="A115" t="s">
        <v>17</v>
      </c>
      <c r="B115">
        <v>4</v>
      </c>
      <c r="AF115" t="s">
        <v>840</v>
      </c>
      <c r="AG115" t="s">
        <v>377</v>
      </c>
      <c r="AH115" t="s">
        <v>215</v>
      </c>
      <c r="AJ115" t="s">
        <v>840</v>
      </c>
      <c r="AK115" t="str">
        <f t="shared" si="13"/>
        <v>SPWI426Z</v>
      </c>
      <c r="AL115" t="s">
        <v>575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4</v>
      </c>
      <c r="AS115">
        <v>4</v>
      </c>
    </row>
    <row r="116" spans="1:46">
      <c r="A116" t="s">
        <v>17</v>
      </c>
      <c r="B116">
        <v>4</v>
      </c>
      <c r="AF116" t="s">
        <v>841</v>
      </c>
      <c r="AG116" t="s">
        <v>414</v>
      </c>
      <c r="AH116" t="s">
        <v>216</v>
      </c>
      <c r="AJ116" t="s">
        <v>841</v>
      </c>
      <c r="AK116" t="str">
        <f t="shared" si="13"/>
        <v>SPWI427Z</v>
      </c>
      <c r="AL116" t="s">
        <v>578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4</v>
      </c>
      <c r="AS116">
        <v>4</v>
      </c>
    </row>
    <row r="117" spans="1:46">
      <c r="A117" t="s">
        <v>17</v>
      </c>
      <c r="B117">
        <v>4</v>
      </c>
      <c r="AF117" t="s">
        <v>842</v>
      </c>
      <c r="AG117" t="s">
        <v>426</v>
      </c>
      <c r="AH117" t="s">
        <v>217</v>
      </c>
      <c r="AJ117" t="s">
        <v>842</v>
      </c>
      <c r="AK117" t="str">
        <f t="shared" si="13"/>
        <v>SPWI428Z</v>
      </c>
      <c r="AL117" t="s">
        <v>582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4</v>
      </c>
      <c r="AS117">
        <v>4</v>
      </c>
    </row>
    <row r="118" spans="1:46">
      <c r="A118" t="s">
        <v>17</v>
      </c>
      <c r="B118">
        <v>4</v>
      </c>
      <c r="AF118" t="s">
        <v>843</v>
      </c>
      <c r="AG118" t="s">
        <v>378</v>
      </c>
      <c r="AH118" t="s">
        <v>218</v>
      </c>
    </row>
    <row r="119" spans="1:46">
      <c r="A119" t="s">
        <v>17</v>
      </c>
      <c r="B119">
        <v>4</v>
      </c>
      <c r="AF119" t="s">
        <v>844</v>
      </c>
      <c r="AG119" t="s">
        <v>392</v>
      </c>
      <c r="AH119" t="s">
        <v>219</v>
      </c>
    </row>
    <row r="120" spans="1:46">
      <c r="A120" t="s">
        <v>17</v>
      </c>
      <c r="B120">
        <v>4</v>
      </c>
      <c r="AF120" t="s">
        <v>845</v>
      </c>
      <c r="AG120" t="s">
        <v>393</v>
      </c>
      <c r="AH120" t="s">
        <v>220</v>
      </c>
    </row>
    <row r="121" spans="1:46">
      <c r="A121" t="s">
        <v>17</v>
      </c>
      <c r="B121">
        <v>4</v>
      </c>
      <c r="AF121" t="s">
        <v>846</v>
      </c>
      <c r="AG121" t="s">
        <v>394</v>
      </c>
      <c r="AH121" t="s">
        <v>221</v>
      </c>
    </row>
    <row r="123" spans="1:46">
      <c r="A123" t="s">
        <v>17</v>
      </c>
      <c r="B123">
        <v>5</v>
      </c>
      <c r="C123" t="s">
        <v>178</v>
      </c>
      <c r="D123" t="s">
        <v>156</v>
      </c>
      <c r="E123" t="s">
        <v>340</v>
      </c>
      <c r="F123" t="s">
        <v>165</v>
      </c>
      <c r="G123" t="s">
        <v>178</v>
      </c>
      <c r="H123" t="s">
        <v>156</v>
      </c>
      <c r="I123" t="s">
        <v>340</v>
      </c>
      <c r="J123" t="s">
        <v>165</v>
      </c>
      <c r="K123" t="s">
        <v>178</v>
      </c>
      <c r="L123" t="s">
        <v>156</v>
      </c>
      <c r="M123" t="s">
        <v>156</v>
      </c>
      <c r="N123" t="s">
        <v>166</v>
      </c>
      <c r="O123" t="s">
        <v>178</v>
      </c>
      <c r="P123" t="s">
        <v>156</v>
      </c>
      <c r="Q123" t="s">
        <v>340</v>
      </c>
      <c r="R123" t="s">
        <v>165</v>
      </c>
      <c r="T123" t="s">
        <v>156</v>
      </c>
      <c r="U123" t="s">
        <v>340</v>
      </c>
      <c r="V123" t="s">
        <v>165</v>
      </c>
      <c r="X123" t="s">
        <v>156</v>
      </c>
      <c r="Y123" t="s">
        <v>340</v>
      </c>
      <c r="Z123" t="s">
        <v>165</v>
      </c>
      <c r="AA123" t="s">
        <v>178</v>
      </c>
      <c r="AB123" t="s">
        <v>156</v>
      </c>
      <c r="AC123" t="s">
        <v>156</v>
      </c>
      <c r="AD123" t="s">
        <v>166</v>
      </c>
      <c r="AF123" t="s">
        <v>156</v>
      </c>
      <c r="AG123" t="s">
        <v>340</v>
      </c>
      <c r="AH123" t="s">
        <v>165</v>
      </c>
      <c r="AJ123" t="s">
        <v>156</v>
      </c>
      <c r="AK123" t="str">
        <f t="shared" ref="AK123" si="14">_xlfn.CONCAT(AJ123, "Z")</f>
        <v>SPWI501Z</v>
      </c>
      <c r="AL123" t="s">
        <v>165</v>
      </c>
      <c r="AM123">
        <v>0</v>
      </c>
      <c r="AN123">
        <v>3</v>
      </c>
      <c r="AO123">
        <v>0</v>
      </c>
      <c r="AP123">
        <v>0</v>
      </c>
      <c r="AQ123">
        <v>0</v>
      </c>
      <c r="AR123">
        <v>5</v>
      </c>
      <c r="AS123">
        <v>5</v>
      </c>
    </row>
    <row r="124" spans="1:46">
      <c r="A124" t="s">
        <v>17</v>
      </c>
      <c r="B124">
        <v>5</v>
      </c>
      <c r="C124" t="s">
        <v>178</v>
      </c>
      <c r="D124" t="s">
        <v>157</v>
      </c>
      <c r="E124" t="s">
        <v>341</v>
      </c>
      <c r="F124" t="s">
        <v>167</v>
      </c>
      <c r="G124" s="3" t="s">
        <v>313</v>
      </c>
      <c r="H124" s="3" t="s">
        <v>157</v>
      </c>
      <c r="I124" s="3"/>
      <c r="J124" s="3"/>
      <c r="K124" t="s">
        <v>178</v>
      </c>
      <c r="L124" t="s">
        <v>157</v>
      </c>
      <c r="M124" t="s">
        <v>157</v>
      </c>
      <c r="N124" t="s">
        <v>168</v>
      </c>
      <c r="O124" t="s">
        <v>178</v>
      </c>
      <c r="P124" t="s">
        <v>157</v>
      </c>
      <c r="Q124" t="s">
        <v>341</v>
      </c>
      <c r="R124" t="s">
        <v>167</v>
      </c>
      <c r="T124" t="s">
        <v>157</v>
      </c>
      <c r="U124" t="s">
        <v>341</v>
      </c>
      <c r="V124" t="s">
        <v>167</v>
      </c>
      <c r="X124" t="s">
        <v>157</v>
      </c>
      <c r="Y124" t="s">
        <v>341</v>
      </c>
      <c r="Z124" t="s">
        <v>167</v>
      </c>
      <c r="AA124" t="s">
        <v>178</v>
      </c>
      <c r="AB124" t="s">
        <v>157</v>
      </c>
      <c r="AC124" t="s">
        <v>157</v>
      </c>
      <c r="AD124" t="s">
        <v>168</v>
      </c>
      <c r="AF124" t="s">
        <v>157</v>
      </c>
      <c r="AG124" t="s">
        <v>341</v>
      </c>
      <c r="AH124" t="s">
        <v>167</v>
      </c>
      <c r="AI124" s="3"/>
      <c r="AJ124" s="3" t="s">
        <v>157</v>
      </c>
      <c r="AK124" s="3"/>
      <c r="AL124" s="3"/>
      <c r="AM124" s="3"/>
      <c r="AN124" s="3"/>
      <c r="AO124" s="3"/>
      <c r="AP124" s="3"/>
      <c r="AQ124" s="3"/>
      <c r="AR124" s="3"/>
      <c r="AS124" s="3"/>
      <c r="AT124" s="3"/>
    </row>
    <row r="125" spans="1:46">
      <c r="A125" t="s">
        <v>17</v>
      </c>
      <c r="B125">
        <v>5</v>
      </c>
      <c r="C125" t="s">
        <v>178</v>
      </c>
      <c r="D125" t="s">
        <v>158</v>
      </c>
      <c r="E125" t="s">
        <v>342</v>
      </c>
      <c r="F125" t="s">
        <v>168</v>
      </c>
      <c r="G125" t="s">
        <v>178</v>
      </c>
      <c r="H125" t="s">
        <v>158</v>
      </c>
      <c r="I125" t="s">
        <v>341</v>
      </c>
      <c r="J125" t="s">
        <v>167</v>
      </c>
      <c r="K125" s="3"/>
      <c r="L125" s="3" t="s">
        <v>158</v>
      </c>
      <c r="M125" s="3"/>
      <c r="N125" s="3"/>
      <c r="O125" t="s">
        <v>178</v>
      </c>
      <c r="P125" t="s">
        <v>158</v>
      </c>
      <c r="Q125" t="s">
        <v>342</v>
      </c>
      <c r="R125" t="s">
        <v>168</v>
      </c>
      <c r="T125" t="s">
        <v>158</v>
      </c>
      <c r="U125" t="s">
        <v>342</v>
      </c>
      <c r="V125" t="s">
        <v>168</v>
      </c>
      <c r="X125" t="s">
        <v>158</v>
      </c>
      <c r="Y125" t="s">
        <v>342</v>
      </c>
      <c r="Z125" t="s">
        <v>168</v>
      </c>
      <c r="AA125" s="3"/>
      <c r="AB125" s="3" t="s">
        <v>158</v>
      </c>
      <c r="AC125" s="3"/>
      <c r="AD125" s="3"/>
      <c r="AF125" t="s">
        <v>158</v>
      </c>
      <c r="AG125" t="s">
        <v>342</v>
      </c>
      <c r="AH125" t="s">
        <v>168</v>
      </c>
      <c r="AJ125" t="s">
        <v>158</v>
      </c>
      <c r="AK125" t="str">
        <f t="shared" ref="AK125:AK127" si="15">_xlfn.CONCAT(AJ125, "Z")</f>
        <v>SPWI503Z</v>
      </c>
      <c r="AL125" t="s">
        <v>167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5</v>
      </c>
      <c r="AS125">
        <v>5</v>
      </c>
    </row>
    <row r="126" spans="1:46">
      <c r="A126" t="s">
        <v>17</v>
      </c>
      <c r="B126">
        <v>5</v>
      </c>
      <c r="C126" t="s">
        <v>178</v>
      </c>
      <c r="D126" t="s">
        <v>159</v>
      </c>
      <c r="E126" t="s">
        <v>343</v>
      </c>
      <c r="F126" t="s">
        <v>169</v>
      </c>
      <c r="G126" t="s">
        <v>178</v>
      </c>
      <c r="H126" t="s">
        <v>159</v>
      </c>
      <c r="I126" t="s">
        <v>342</v>
      </c>
      <c r="J126" t="s">
        <v>168</v>
      </c>
      <c r="K126" t="s">
        <v>178</v>
      </c>
      <c r="L126" t="s">
        <v>159</v>
      </c>
      <c r="M126" t="s">
        <v>159</v>
      </c>
      <c r="N126" t="s">
        <v>501</v>
      </c>
      <c r="O126" t="s">
        <v>178</v>
      </c>
      <c r="P126" t="s">
        <v>159</v>
      </c>
      <c r="Q126" t="s">
        <v>343</v>
      </c>
      <c r="R126" t="s">
        <v>169</v>
      </c>
      <c r="T126" t="s">
        <v>159</v>
      </c>
      <c r="U126" t="s">
        <v>343</v>
      </c>
      <c r="V126" t="s">
        <v>169</v>
      </c>
      <c r="X126" t="s">
        <v>159</v>
      </c>
      <c r="Y126" t="s">
        <v>343</v>
      </c>
      <c r="Z126" t="s">
        <v>169</v>
      </c>
      <c r="AA126" t="s">
        <v>178</v>
      </c>
      <c r="AB126" t="s">
        <v>159</v>
      </c>
      <c r="AC126" t="s">
        <v>159</v>
      </c>
      <c r="AD126" t="s">
        <v>501</v>
      </c>
      <c r="AF126" t="s">
        <v>159</v>
      </c>
      <c r="AG126" t="s">
        <v>343</v>
      </c>
      <c r="AH126" t="s">
        <v>169</v>
      </c>
      <c r="AJ126" t="s">
        <v>159</v>
      </c>
      <c r="AK126" t="str">
        <f t="shared" si="15"/>
        <v>SPWI504Z</v>
      </c>
      <c r="AL126" t="s">
        <v>168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5</v>
      </c>
      <c r="AS126">
        <v>5</v>
      </c>
    </row>
    <row r="127" spans="1:46">
      <c r="A127" t="s">
        <v>17</v>
      </c>
      <c r="B127">
        <v>5</v>
      </c>
      <c r="C127" t="s">
        <v>178</v>
      </c>
      <c r="D127" t="s">
        <v>160</v>
      </c>
      <c r="E127" t="s">
        <v>451</v>
      </c>
      <c r="F127" t="s">
        <v>170</v>
      </c>
      <c r="G127" t="s">
        <v>178</v>
      </c>
      <c r="H127" t="s">
        <v>160</v>
      </c>
      <c r="I127" t="s">
        <v>343</v>
      </c>
      <c r="J127" t="s">
        <v>169</v>
      </c>
      <c r="K127" t="s">
        <v>178</v>
      </c>
      <c r="L127" t="s">
        <v>160</v>
      </c>
      <c r="M127" t="s">
        <v>160</v>
      </c>
      <c r="N127" t="s">
        <v>502</v>
      </c>
      <c r="O127" t="s">
        <v>178</v>
      </c>
      <c r="P127" t="s">
        <v>160</v>
      </c>
      <c r="Q127" t="s">
        <v>451</v>
      </c>
      <c r="R127" t="s">
        <v>170</v>
      </c>
      <c r="T127" t="s">
        <v>160</v>
      </c>
      <c r="U127" t="s">
        <v>451</v>
      </c>
      <c r="V127" t="s">
        <v>170</v>
      </c>
      <c r="X127" t="s">
        <v>160</v>
      </c>
      <c r="Y127" t="s">
        <v>451</v>
      </c>
      <c r="Z127" t="s">
        <v>170</v>
      </c>
      <c r="AA127" t="s">
        <v>178</v>
      </c>
      <c r="AB127" t="s">
        <v>160</v>
      </c>
      <c r="AC127" t="s">
        <v>160</v>
      </c>
      <c r="AD127" t="s">
        <v>502</v>
      </c>
      <c r="AF127" t="s">
        <v>160</v>
      </c>
      <c r="AG127" t="s">
        <v>451</v>
      </c>
      <c r="AH127" t="s">
        <v>170</v>
      </c>
      <c r="AJ127" t="s">
        <v>160</v>
      </c>
      <c r="AK127" t="str">
        <f t="shared" si="15"/>
        <v>SPWI505Z</v>
      </c>
      <c r="AL127" t="s">
        <v>282</v>
      </c>
      <c r="AM127">
        <v>5</v>
      </c>
      <c r="AN127">
        <v>5</v>
      </c>
      <c r="AO127">
        <v>0</v>
      </c>
      <c r="AP127">
        <v>0</v>
      </c>
      <c r="AQ127">
        <v>0</v>
      </c>
      <c r="AR127">
        <v>5</v>
      </c>
      <c r="AS127">
        <v>5</v>
      </c>
    </row>
    <row r="128" spans="1:46">
      <c r="A128" t="s">
        <v>17</v>
      </c>
      <c r="B128">
        <v>5</v>
      </c>
      <c r="C128" t="s">
        <v>178</v>
      </c>
      <c r="D128" t="s">
        <v>161</v>
      </c>
      <c r="E128" t="s">
        <v>459</v>
      </c>
      <c r="F128" t="s">
        <v>171</v>
      </c>
      <c r="G128" s="3" t="s">
        <v>313</v>
      </c>
      <c r="H128" s="3" t="s">
        <v>161</v>
      </c>
      <c r="I128" s="3"/>
      <c r="J128" s="3"/>
      <c r="K128" t="s">
        <v>178</v>
      </c>
      <c r="L128" t="s">
        <v>161</v>
      </c>
      <c r="M128" t="s">
        <v>161</v>
      </c>
      <c r="N128" t="s">
        <v>503</v>
      </c>
      <c r="O128" t="s">
        <v>178</v>
      </c>
      <c r="P128" t="s">
        <v>161</v>
      </c>
      <c r="Q128" t="s">
        <v>459</v>
      </c>
      <c r="R128" t="s">
        <v>171</v>
      </c>
      <c r="T128" t="s">
        <v>161</v>
      </c>
      <c r="U128" t="s">
        <v>459</v>
      </c>
      <c r="V128" t="s">
        <v>171</v>
      </c>
      <c r="X128" t="s">
        <v>161</v>
      </c>
      <c r="Y128" t="s">
        <v>459</v>
      </c>
      <c r="Z128" t="s">
        <v>171</v>
      </c>
      <c r="AA128" t="s">
        <v>178</v>
      </c>
      <c r="AB128" t="s">
        <v>161</v>
      </c>
      <c r="AC128" t="s">
        <v>161</v>
      </c>
      <c r="AD128" t="s">
        <v>503</v>
      </c>
      <c r="AF128" t="s">
        <v>161</v>
      </c>
      <c r="AG128" t="s">
        <v>423</v>
      </c>
      <c r="AH128" t="s">
        <v>171</v>
      </c>
      <c r="AI128" s="3"/>
      <c r="AJ128" s="3" t="s">
        <v>161</v>
      </c>
      <c r="AK128" s="3"/>
      <c r="AL128" s="3" t="s">
        <v>170</v>
      </c>
      <c r="AM128" s="3"/>
      <c r="AN128" s="3"/>
      <c r="AO128" s="3"/>
      <c r="AP128" s="3"/>
      <c r="AQ128" s="3"/>
      <c r="AR128" s="3"/>
      <c r="AS128" s="3"/>
      <c r="AT128" s="3"/>
    </row>
    <row r="129" spans="1:46">
      <c r="A129" t="s">
        <v>17</v>
      </c>
      <c r="B129">
        <v>5</v>
      </c>
      <c r="C129" t="s">
        <v>178</v>
      </c>
      <c r="D129" t="s">
        <v>162</v>
      </c>
      <c r="E129" t="s">
        <v>460</v>
      </c>
      <c r="F129" t="s">
        <v>172</v>
      </c>
      <c r="G129" t="s">
        <v>178</v>
      </c>
      <c r="H129" t="s">
        <v>162</v>
      </c>
      <c r="I129" t="s">
        <v>423</v>
      </c>
      <c r="J129" t="s">
        <v>171</v>
      </c>
      <c r="O129" t="s">
        <v>178</v>
      </c>
      <c r="P129" t="s">
        <v>162</v>
      </c>
      <c r="Q129" t="s">
        <v>460</v>
      </c>
      <c r="R129" t="s">
        <v>172</v>
      </c>
      <c r="T129" t="s">
        <v>162</v>
      </c>
      <c r="U129" t="s">
        <v>460</v>
      </c>
      <c r="V129" t="s">
        <v>172</v>
      </c>
      <c r="X129" t="s">
        <v>162</v>
      </c>
      <c r="Y129" t="s">
        <v>460</v>
      </c>
      <c r="Z129" t="s">
        <v>172</v>
      </c>
      <c r="AF129" t="s">
        <v>162</v>
      </c>
      <c r="AG129" t="s">
        <v>430</v>
      </c>
      <c r="AH129" t="s">
        <v>172</v>
      </c>
      <c r="AJ129" t="s">
        <v>162</v>
      </c>
      <c r="AK129" t="str">
        <f t="shared" ref="AK129:AK138" si="16">_xlfn.CONCAT(AJ129, "Z")</f>
        <v>SPWI507Z</v>
      </c>
      <c r="AL129" t="s">
        <v>890</v>
      </c>
      <c r="AM129">
        <v>4</v>
      </c>
      <c r="AN129">
        <v>0</v>
      </c>
      <c r="AO129">
        <v>0</v>
      </c>
      <c r="AP129">
        <v>0</v>
      </c>
      <c r="AQ129">
        <v>0</v>
      </c>
      <c r="AR129">
        <v>5</v>
      </c>
      <c r="AS129">
        <v>5</v>
      </c>
    </row>
    <row r="130" spans="1:46">
      <c r="A130" t="s">
        <v>17</v>
      </c>
      <c r="B130">
        <v>5</v>
      </c>
      <c r="C130" t="s">
        <v>178</v>
      </c>
      <c r="D130" t="s">
        <v>163</v>
      </c>
      <c r="E130" t="s">
        <v>461</v>
      </c>
      <c r="F130" t="s">
        <v>173</v>
      </c>
      <c r="G130" t="s">
        <v>178</v>
      </c>
      <c r="H130" t="s">
        <v>163</v>
      </c>
      <c r="I130" t="s">
        <v>430</v>
      </c>
      <c r="J130" t="s">
        <v>172</v>
      </c>
      <c r="O130" t="s">
        <v>178</v>
      </c>
      <c r="P130" t="s">
        <v>163</v>
      </c>
      <c r="Q130" t="s">
        <v>461</v>
      </c>
      <c r="R130" t="s">
        <v>173</v>
      </c>
      <c r="T130" t="s">
        <v>163</v>
      </c>
      <c r="U130" t="s">
        <v>461</v>
      </c>
      <c r="V130" t="s">
        <v>173</v>
      </c>
      <c r="X130" t="s">
        <v>163</v>
      </c>
      <c r="Y130" t="s">
        <v>461</v>
      </c>
      <c r="Z130" t="s">
        <v>173</v>
      </c>
      <c r="AF130" t="s">
        <v>163</v>
      </c>
      <c r="AG130" t="s">
        <v>412</v>
      </c>
      <c r="AH130" t="s">
        <v>173</v>
      </c>
      <c r="AJ130" t="s">
        <v>163</v>
      </c>
      <c r="AK130" t="str">
        <f t="shared" si="16"/>
        <v>SPWI508Z</v>
      </c>
      <c r="AL130" t="s">
        <v>172</v>
      </c>
      <c r="AM130">
        <v>4</v>
      </c>
      <c r="AN130">
        <v>0</v>
      </c>
      <c r="AO130">
        <v>0</v>
      </c>
      <c r="AP130">
        <v>0</v>
      </c>
      <c r="AQ130">
        <v>0</v>
      </c>
      <c r="AR130">
        <v>5</v>
      </c>
      <c r="AS130">
        <v>5</v>
      </c>
    </row>
    <row r="131" spans="1:46">
      <c r="A131" t="s">
        <v>17</v>
      </c>
      <c r="B131">
        <v>5</v>
      </c>
      <c r="C131" t="s">
        <v>178</v>
      </c>
      <c r="D131" t="s">
        <v>164</v>
      </c>
      <c r="E131" t="s">
        <v>462</v>
      </c>
      <c r="F131" t="s">
        <v>174</v>
      </c>
      <c r="G131" t="s">
        <v>178</v>
      </c>
      <c r="H131" t="s">
        <v>164</v>
      </c>
      <c r="I131" t="s">
        <v>412</v>
      </c>
      <c r="J131" t="s">
        <v>173</v>
      </c>
      <c r="O131" t="s">
        <v>178</v>
      </c>
      <c r="P131" t="s">
        <v>164</v>
      </c>
      <c r="Q131" t="s">
        <v>462</v>
      </c>
      <c r="R131" t="s">
        <v>174</v>
      </c>
      <c r="T131" t="s">
        <v>164</v>
      </c>
      <c r="U131" t="s">
        <v>462</v>
      </c>
      <c r="V131" t="s">
        <v>174</v>
      </c>
      <c r="X131" t="s">
        <v>164</v>
      </c>
      <c r="Y131" t="s">
        <v>462</v>
      </c>
      <c r="Z131" t="s">
        <v>174</v>
      </c>
      <c r="AF131" t="s">
        <v>164</v>
      </c>
      <c r="AG131" t="s">
        <v>424</v>
      </c>
      <c r="AH131" t="s">
        <v>174</v>
      </c>
      <c r="AJ131" t="s">
        <v>164</v>
      </c>
      <c r="AK131" t="str">
        <f t="shared" si="16"/>
        <v>SPWI509Z</v>
      </c>
      <c r="AL131" t="s">
        <v>173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5</v>
      </c>
      <c r="AS131">
        <v>5</v>
      </c>
    </row>
    <row r="132" spans="1:46">
      <c r="A132" t="s">
        <v>17</v>
      </c>
      <c r="B132">
        <v>5</v>
      </c>
      <c r="G132" t="s">
        <v>178</v>
      </c>
      <c r="H132" t="s">
        <v>224</v>
      </c>
      <c r="I132" t="s">
        <v>424</v>
      </c>
      <c r="J132" t="s">
        <v>174</v>
      </c>
      <c r="P132" t="s">
        <v>224</v>
      </c>
      <c r="Q132" t="s">
        <v>719</v>
      </c>
      <c r="R132" t="s">
        <v>585</v>
      </c>
      <c r="T132" t="s">
        <v>224</v>
      </c>
      <c r="U132" t="s">
        <v>719</v>
      </c>
      <c r="V132" t="s">
        <v>585</v>
      </c>
      <c r="X132" t="s">
        <v>224</v>
      </c>
      <c r="Y132" t="s">
        <v>719</v>
      </c>
      <c r="Z132" t="s">
        <v>585</v>
      </c>
      <c r="AF132" t="s">
        <v>224</v>
      </c>
      <c r="AG132" t="s">
        <v>719</v>
      </c>
      <c r="AH132" t="s">
        <v>585</v>
      </c>
      <c r="AJ132" t="s">
        <v>224</v>
      </c>
      <c r="AK132" t="str">
        <f t="shared" si="16"/>
        <v>SPWI510Z</v>
      </c>
      <c r="AL132" t="s">
        <v>174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5</v>
      </c>
      <c r="AS132">
        <v>5</v>
      </c>
    </row>
    <row r="133" spans="1:46">
      <c r="A133" t="s">
        <v>17</v>
      </c>
      <c r="B133">
        <v>5</v>
      </c>
      <c r="G133" t="s">
        <v>178</v>
      </c>
      <c r="H133" t="s">
        <v>225</v>
      </c>
      <c r="I133" t="s">
        <v>381</v>
      </c>
      <c r="J133" t="s">
        <v>234</v>
      </c>
      <c r="P133" t="s">
        <v>225</v>
      </c>
      <c r="Q133" t="s">
        <v>720</v>
      </c>
      <c r="R133" t="s">
        <v>586</v>
      </c>
      <c r="T133" t="s">
        <v>225</v>
      </c>
      <c r="U133" t="s">
        <v>720</v>
      </c>
      <c r="V133" t="s">
        <v>586</v>
      </c>
      <c r="X133" t="s">
        <v>225</v>
      </c>
      <c r="Y133" t="s">
        <v>720</v>
      </c>
      <c r="Z133" t="s">
        <v>586</v>
      </c>
      <c r="AF133" t="s">
        <v>225</v>
      </c>
      <c r="AG133" t="s">
        <v>720</v>
      </c>
      <c r="AH133" t="s">
        <v>586</v>
      </c>
      <c r="AJ133" t="s">
        <v>225</v>
      </c>
      <c r="AK133" t="str">
        <f t="shared" si="16"/>
        <v>SPWI511Z</v>
      </c>
      <c r="AL133" t="s">
        <v>234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5</v>
      </c>
      <c r="AS133">
        <v>5</v>
      </c>
    </row>
    <row r="134" spans="1:46">
      <c r="A134" t="s">
        <v>17</v>
      </c>
      <c r="B134">
        <v>5</v>
      </c>
      <c r="G134" t="s">
        <v>178</v>
      </c>
      <c r="H134" t="s">
        <v>226</v>
      </c>
      <c r="I134" t="s">
        <v>422</v>
      </c>
      <c r="J134" t="s">
        <v>235</v>
      </c>
      <c r="P134" t="s">
        <v>226</v>
      </c>
      <c r="Q134" t="s">
        <v>703</v>
      </c>
      <c r="R134" t="s">
        <v>587</v>
      </c>
      <c r="T134" t="s">
        <v>226</v>
      </c>
      <c r="U134" t="s">
        <v>703</v>
      </c>
      <c r="V134" t="s">
        <v>587</v>
      </c>
      <c r="X134" t="s">
        <v>226</v>
      </c>
      <c r="Y134" t="s">
        <v>703</v>
      </c>
      <c r="Z134" t="s">
        <v>587</v>
      </c>
      <c r="AF134" t="s">
        <v>226</v>
      </c>
      <c r="AG134" t="s">
        <v>703</v>
      </c>
      <c r="AH134" t="s">
        <v>587</v>
      </c>
      <c r="AJ134" t="s">
        <v>226</v>
      </c>
      <c r="AK134" t="str">
        <f t="shared" si="16"/>
        <v>SPWI512Z</v>
      </c>
      <c r="AL134" t="s">
        <v>891</v>
      </c>
      <c r="AM134">
        <v>6</v>
      </c>
      <c r="AN134">
        <v>0</v>
      </c>
      <c r="AO134">
        <v>0</v>
      </c>
      <c r="AP134">
        <v>0</v>
      </c>
      <c r="AQ134">
        <v>0</v>
      </c>
      <c r="AR134">
        <v>5</v>
      </c>
      <c r="AS134">
        <v>5</v>
      </c>
    </row>
    <row r="135" spans="1:46">
      <c r="A135" t="s">
        <v>17</v>
      </c>
      <c r="B135">
        <v>5</v>
      </c>
      <c r="G135" t="s">
        <v>178</v>
      </c>
      <c r="H135" t="s">
        <v>227</v>
      </c>
      <c r="I135" t="s">
        <v>384</v>
      </c>
      <c r="J135" t="s">
        <v>236</v>
      </c>
      <c r="P135" t="s">
        <v>227</v>
      </c>
      <c r="Q135" t="s">
        <v>721</v>
      </c>
      <c r="R135" t="s">
        <v>588</v>
      </c>
      <c r="T135" t="s">
        <v>227</v>
      </c>
      <c r="U135" t="s">
        <v>721</v>
      </c>
      <c r="V135" t="s">
        <v>588</v>
      </c>
      <c r="X135" t="s">
        <v>227</v>
      </c>
      <c r="Y135" t="s">
        <v>721</v>
      </c>
      <c r="Z135" t="s">
        <v>588</v>
      </c>
      <c r="AF135" t="s">
        <v>227</v>
      </c>
      <c r="AG135" t="s">
        <v>721</v>
      </c>
      <c r="AH135" t="s">
        <v>588</v>
      </c>
      <c r="AJ135" t="s">
        <v>227</v>
      </c>
      <c r="AK135" t="str">
        <f t="shared" si="16"/>
        <v>SPWI513Z</v>
      </c>
      <c r="AL135" t="s">
        <v>236</v>
      </c>
      <c r="AM135">
        <v>5</v>
      </c>
      <c r="AN135">
        <v>0</v>
      </c>
      <c r="AO135">
        <v>0</v>
      </c>
      <c r="AP135">
        <v>0</v>
      </c>
      <c r="AQ135">
        <v>0</v>
      </c>
      <c r="AR135">
        <v>5</v>
      </c>
      <c r="AS135">
        <v>5</v>
      </c>
    </row>
    <row r="136" spans="1:46">
      <c r="A136" t="s">
        <v>17</v>
      </c>
      <c r="B136">
        <v>5</v>
      </c>
      <c r="G136" t="s">
        <v>178</v>
      </c>
      <c r="H136" t="s">
        <v>228</v>
      </c>
      <c r="I136" t="s">
        <v>411</v>
      </c>
      <c r="J136" t="s">
        <v>237</v>
      </c>
      <c r="P136" t="s">
        <v>228</v>
      </c>
      <c r="Q136" t="s">
        <v>722</v>
      </c>
      <c r="R136" t="s">
        <v>241</v>
      </c>
      <c r="T136" t="s">
        <v>228</v>
      </c>
      <c r="U136" t="s">
        <v>722</v>
      </c>
      <c r="V136" t="s">
        <v>241</v>
      </c>
      <c r="X136" t="s">
        <v>228</v>
      </c>
      <c r="Y136" t="s">
        <v>722</v>
      </c>
      <c r="Z136" t="s">
        <v>241</v>
      </c>
      <c r="AF136" t="s">
        <v>228</v>
      </c>
      <c r="AG136" t="s">
        <v>396</v>
      </c>
      <c r="AH136" t="s">
        <v>241</v>
      </c>
      <c r="AJ136" t="s">
        <v>228</v>
      </c>
      <c r="AK136" t="str">
        <f t="shared" si="16"/>
        <v>SPWI514Z</v>
      </c>
      <c r="AL136" t="s">
        <v>892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5</v>
      </c>
      <c r="AS136">
        <v>5</v>
      </c>
    </row>
    <row r="137" spans="1:46">
      <c r="A137" t="s">
        <v>17</v>
      </c>
      <c r="B137">
        <v>5</v>
      </c>
      <c r="G137" t="s">
        <v>178</v>
      </c>
      <c r="H137" t="s">
        <v>229</v>
      </c>
      <c r="I137" t="s">
        <v>410</v>
      </c>
      <c r="J137" t="s">
        <v>238</v>
      </c>
      <c r="P137" t="s">
        <v>229</v>
      </c>
      <c r="Q137" t="s">
        <v>723</v>
      </c>
      <c r="R137" t="s">
        <v>593</v>
      </c>
      <c r="T137" t="s">
        <v>229</v>
      </c>
      <c r="U137" t="s">
        <v>723</v>
      </c>
      <c r="V137" t="s">
        <v>593</v>
      </c>
      <c r="X137" t="s">
        <v>229</v>
      </c>
      <c r="Y137" t="s">
        <v>723</v>
      </c>
      <c r="Z137" t="s">
        <v>593</v>
      </c>
      <c r="AF137" t="s">
        <v>229</v>
      </c>
      <c r="AG137" t="s">
        <v>723</v>
      </c>
      <c r="AH137" t="s">
        <v>593</v>
      </c>
      <c r="AJ137" t="s">
        <v>229</v>
      </c>
      <c r="AK137" t="str">
        <f t="shared" si="16"/>
        <v>SPWI515Z</v>
      </c>
      <c r="AL137" t="s">
        <v>894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5</v>
      </c>
      <c r="AS137">
        <v>5</v>
      </c>
    </row>
    <row r="138" spans="1:46">
      <c r="A138" t="s">
        <v>17</v>
      </c>
      <c r="B138">
        <v>5</v>
      </c>
      <c r="G138" t="s">
        <v>178</v>
      </c>
      <c r="H138" t="s">
        <v>230</v>
      </c>
      <c r="I138" t="s">
        <v>415</v>
      </c>
      <c r="J138" t="s">
        <v>239</v>
      </c>
      <c r="P138" t="s">
        <v>230</v>
      </c>
      <c r="Q138" t="s">
        <v>724</v>
      </c>
      <c r="R138" t="s">
        <v>594</v>
      </c>
      <c r="T138" t="s">
        <v>230</v>
      </c>
      <c r="U138" t="s">
        <v>724</v>
      </c>
      <c r="V138" t="s">
        <v>594</v>
      </c>
      <c r="X138" t="s">
        <v>230</v>
      </c>
      <c r="Y138" t="s">
        <v>724</v>
      </c>
      <c r="Z138" t="s">
        <v>594</v>
      </c>
      <c r="AE138" s="3"/>
      <c r="AF138" s="3" t="s">
        <v>230</v>
      </c>
      <c r="AG138" s="3" t="s">
        <v>724</v>
      </c>
      <c r="AH138" s="3" t="s">
        <v>594</v>
      </c>
      <c r="AJ138" t="s">
        <v>230</v>
      </c>
      <c r="AK138" t="str">
        <f t="shared" si="16"/>
        <v>SPWI516Z</v>
      </c>
      <c r="AL138" t="s">
        <v>893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5</v>
      </c>
      <c r="AS138">
        <v>5</v>
      </c>
    </row>
    <row r="139" spans="1:46">
      <c r="A139" t="s">
        <v>17</v>
      </c>
      <c r="B139">
        <v>5</v>
      </c>
      <c r="G139" t="s">
        <v>178</v>
      </c>
      <c r="H139" t="s">
        <v>231</v>
      </c>
      <c r="I139" t="s">
        <v>395</v>
      </c>
      <c r="J139" t="s">
        <v>240</v>
      </c>
      <c r="P139" t="s">
        <v>231</v>
      </c>
      <c r="Q139" t="s">
        <v>725</v>
      </c>
      <c r="R139" t="s">
        <v>599</v>
      </c>
      <c r="T139" t="s">
        <v>231</v>
      </c>
      <c r="U139" t="s">
        <v>725</v>
      </c>
      <c r="V139" t="s">
        <v>599</v>
      </c>
      <c r="X139" t="s">
        <v>231</v>
      </c>
      <c r="Y139" t="s">
        <v>725</v>
      </c>
      <c r="Z139" t="s">
        <v>599</v>
      </c>
      <c r="AF139" t="s">
        <v>231</v>
      </c>
      <c r="AG139" t="s">
        <v>725</v>
      </c>
      <c r="AH139" t="s">
        <v>599</v>
      </c>
      <c r="AI139" s="3"/>
      <c r="AJ139" s="3" t="s">
        <v>231</v>
      </c>
      <c r="AK139" s="3"/>
      <c r="AL139" s="3"/>
      <c r="AM139" s="3"/>
      <c r="AN139" s="3"/>
      <c r="AO139" s="3"/>
      <c r="AP139" s="3"/>
      <c r="AQ139" s="3"/>
      <c r="AR139" s="3"/>
      <c r="AS139" s="3"/>
      <c r="AT139" s="3"/>
    </row>
    <row r="140" spans="1:46">
      <c r="A140" t="s">
        <v>17</v>
      </c>
      <c r="B140">
        <v>5</v>
      </c>
      <c r="G140" t="s">
        <v>178</v>
      </c>
      <c r="H140" t="s">
        <v>232</v>
      </c>
      <c r="I140" t="s">
        <v>396</v>
      </c>
      <c r="J140" t="s">
        <v>241</v>
      </c>
      <c r="P140" t="s">
        <v>232</v>
      </c>
      <c r="Q140" t="s">
        <v>726</v>
      </c>
      <c r="R140" t="s">
        <v>596</v>
      </c>
      <c r="T140" t="s">
        <v>232</v>
      </c>
      <c r="U140" t="s">
        <v>726</v>
      </c>
      <c r="V140" t="s">
        <v>596</v>
      </c>
      <c r="X140" t="s">
        <v>232</v>
      </c>
      <c r="Y140" t="s">
        <v>726</v>
      </c>
      <c r="Z140" t="s">
        <v>596</v>
      </c>
      <c r="AF140" t="s">
        <v>232</v>
      </c>
      <c r="AG140" t="s">
        <v>726</v>
      </c>
      <c r="AH140" t="s">
        <v>596</v>
      </c>
      <c r="AJ140" t="s">
        <v>232</v>
      </c>
      <c r="AK140" t="str">
        <f t="shared" ref="AK140:AK148" si="17">_xlfn.CONCAT(AJ140, "Z")</f>
        <v>SPWI518Z</v>
      </c>
      <c r="AL140" t="s">
        <v>241</v>
      </c>
      <c r="AM140">
        <v>0</v>
      </c>
      <c r="AN140">
        <v>0</v>
      </c>
      <c r="AO140">
        <v>0</v>
      </c>
      <c r="AP140">
        <v>5</v>
      </c>
      <c r="AQ140">
        <v>0</v>
      </c>
      <c r="AR140">
        <v>5</v>
      </c>
      <c r="AS140">
        <v>5</v>
      </c>
    </row>
    <row r="141" spans="1:46">
      <c r="A141" t="s">
        <v>17</v>
      </c>
      <c r="B141">
        <v>5</v>
      </c>
      <c r="G141" t="s">
        <v>178</v>
      </c>
      <c r="H141" t="s">
        <v>233</v>
      </c>
      <c r="I141" t="s">
        <v>397</v>
      </c>
      <c r="J141" t="s">
        <v>242</v>
      </c>
      <c r="P141" t="s">
        <v>233</v>
      </c>
      <c r="Q141" t="s">
        <v>773</v>
      </c>
      <c r="R141" t="s">
        <v>597</v>
      </c>
      <c r="T141" t="s">
        <v>233</v>
      </c>
      <c r="U141" t="s">
        <v>773</v>
      </c>
      <c r="V141" t="s">
        <v>597</v>
      </c>
      <c r="X141" t="s">
        <v>233</v>
      </c>
      <c r="Y141" t="s">
        <v>773</v>
      </c>
      <c r="Z141" t="s">
        <v>597</v>
      </c>
      <c r="AF141" t="s">
        <v>233</v>
      </c>
      <c r="AG141" t="s">
        <v>773</v>
      </c>
      <c r="AH141" t="s">
        <v>597</v>
      </c>
      <c r="AJ141" t="s">
        <v>233</v>
      </c>
      <c r="AK141" t="str">
        <f t="shared" si="17"/>
        <v>SPWI519Z</v>
      </c>
      <c r="AL141" t="s">
        <v>242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5</v>
      </c>
      <c r="AS141">
        <v>5</v>
      </c>
    </row>
    <row r="142" spans="1:46">
      <c r="A142" t="s">
        <v>17</v>
      </c>
      <c r="B142">
        <v>5</v>
      </c>
      <c r="P142" t="s">
        <v>589</v>
      </c>
      <c r="Q142" t="s">
        <v>727</v>
      </c>
      <c r="R142" t="s">
        <v>598</v>
      </c>
      <c r="T142" t="s">
        <v>589</v>
      </c>
      <c r="U142" t="s">
        <v>727</v>
      </c>
      <c r="V142" t="s">
        <v>598</v>
      </c>
      <c r="X142" t="s">
        <v>589</v>
      </c>
      <c r="Y142" t="s">
        <v>727</v>
      </c>
      <c r="Z142" t="s">
        <v>598</v>
      </c>
      <c r="AE142" s="3"/>
      <c r="AF142" s="3" t="s">
        <v>589</v>
      </c>
      <c r="AG142" s="3" t="s">
        <v>727</v>
      </c>
      <c r="AH142" s="3" t="s">
        <v>598</v>
      </c>
      <c r="AJ142" t="s">
        <v>589</v>
      </c>
      <c r="AK142" t="str">
        <f t="shared" si="17"/>
        <v>SPWI520Z</v>
      </c>
      <c r="AL142" t="s">
        <v>895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5</v>
      </c>
      <c r="AS142">
        <v>5</v>
      </c>
    </row>
    <row r="143" spans="1:46">
      <c r="A143" t="s">
        <v>17</v>
      </c>
      <c r="B143">
        <v>5</v>
      </c>
      <c r="P143" t="s">
        <v>590</v>
      </c>
      <c r="Q143" t="s">
        <v>728</v>
      </c>
      <c r="R143" t="s">
        <v>595</v>
      </c>
      <c r="T143" t="s">
        <v>590</v>
      </c>
      <c r="U143" t="s">
        <v>728</v>
      </c>
      <c r="V143" t="s">
        <v>595</v>
      </c>
      <c r="X143" t="s">
        <v>590</v>
      </c>
      <c r="Y143" t="s">
        <v>728</v>
      </c>
      <c r="Z143" t="s">
        <v>595</v>
      </c>
      <c r="AE143" s="3"/>
      <c r="AF143" s="3" t="s">
        <v>590</v>
      </c>
      <c r="AG143" s="3" t="s">
        <v>728</v>
      </c>
      <c r="AH143" s="3" t="s">
        <v>595</v>
      </c>
      <c r="AJ143" t="s">
        <v>590</v>
      </c>
      <c r="AK143" t="str">
        <f t="shared" si="17"/>
        <v>SPWI521Z</v>
      </c>
      <c r="AL143" t="s">
        <v>596</v>
      </c>
      <c r="AM143">
        <v>5</v>
      </c>
      <c r="AN143">
        <v>0</v>
      </c>
      <c r="AO143">
        <v>0</v>
      </c>
      <c r="AP143">
        <v>0</v>
      </c>
      <c r="AQ143">
        <v>0</v>
      </c>
      <c r="AR143">
        <v>5</v>
      </c>
      <c r="AS143">
        <v>5</v>
      </c>
    </row>
    <row r="144" spans="1:46">
      <c r="A144" t="s">
        <v>17</v>
      </c>
      <c r="B144">
        <v>5</v>
      </c>
      <c r="P144" t="s">
        <v>591</v>
      </c>
      <c r="Q144" t="s">
        <v>729</v>
      </c>
      <c r="R144" t="s">
        <v>600</v>
      </c>
      <c r="T144" t="s">
        <v>591</v>
      </c>
      <c r="U144" t="s">
        <v>729</v>
      </c>
      <c r="V144" t="s">
        <v>600</v>
      </c>
      <c r="X144" t="s">
        <v>591</v>
      </c>
      <c r="Y144" t="s">
        <v>729</v>
      </c>
      <c r="Z144" t="s">
        <v>600</v>
      </c>
      <c r="AF144" t="s">
        <v>591</v>
      </c>
      <c r="AG144" t="s">
        <v>729</v>
      </c>
      <c r="AH144" t="s">
        <v>600</v>
      </c>
      <c r="AJ144" t="s">
        <v>591</v>
      </c>
      <c r="AK144" t="str">
        <f t="shared" si="17"/>
        <v>SPWI522Z</v>
      </c>
      <c r="AL144" t="s">
        <v>599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5</v>
      </c>
      <c r="AS144">
        <v>5</v>
      </c>
    </row>
    <row r="145" spans="1:46">
      <c r="A145" t="s">
        <v>17</v>
      </c>
      <c r="B145">
        <v>5</v>
      </c>
      <c r="P145" t="s">
        <v>592</v>
      </c>
      <c r="Q145" t="s">
        <v>812</v>
      </c>
      <c r="R145" t="s">
        <v>242</v>
      </c>
      <c r="T145" t="s">
        <v>592</v>
      </c>
      <c r="U145" t="s">
        <v>812</v>
      </c>
      <c r="V145" t="s">
        <v>242</v>
      </c>
      <c r="X145" t="s">
        <v>592</v>
      </c>
      <c r="Y145" t="s">
        <v>812</v>
      </c>
      <c r="Z145" t="s">
        <v>242</v>
      </c>
      <c r="AF145" t="s">
        <v>592</v>
      </c>
      <c r="AG145" t="s">
        <v>397</v>
      </c>
      <c r="AH145" t="s">
        <v>242</v>
      </c>
      <c r="AJ145" t="s">
        <v>592</v>
      </c>
      <c r="AK145" t="str">
        <f t="shared" si="17"/>
        <v>SPWI523Z</v>
      </c>
      <c r="AL145" t="s">
        <v>587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5</v>
      </c>
      <c r="AS145">
        <v>5</v>
      </c>
    </row>
    <row r="146" spans="1:46">
      <c r="A146" t="s">
        <v>17</v>
      </c>
      <c r="B146">
        <v>5</v>
      </c>
      <c r="AF146" t="s">
        <v>847</v>
      </c>
      <c r="AG146" t="s">
        <v>381</v>
      </c>
      <c r="AH146" t="s">
        <v>234</v>
      </c>
      <c r="AJ146" t="s">
        <v>847</v>
      </c>
      <c r="AK146" t="str">
        <f t="shared" si="17"/>
        <v>SPWI524Z</v>
      </c>
      <c r="AL146" t="s">
        <v>896</v>
      </c>
      <c r="AM146">
        <v>4</v>
      </c>
      <c r="AN146">
        <v>4</v>
      </c>
      <c r="AO146">
        <v>0</v>
      </c>
      <c r="AP146">
        <v>0</v>
      </c>
      <c r="AQ146">
        <v>0</v>
      </c>
      <c r="AR146">
        <v>5</v>
      </c>
      <c r="AS146">
        <v>5</v>
      </c>
    </row>
    <row r="147" spans="1:46">
      <c r="A147" t="s">
        <v>17</v>
      </c>
      <c r="B147">
        <v>5</v>
      </c>
      <c r="AF147" t="s">
        <v>848</v>
      </c>
      <c r="AG147" t="s">
        <v>422</v>
      </c>
      <c r="AH147" t="s">
        <v>235</v>
      </c>
      <c r="AJ147" t="s">
        <v>848</v>
      </c>
      <c r="AK147" t="str">
        <f t="shared" si="17"/>
        <v>SPWI525Z</v>
      </c>
      <c r="AL147" t="s">
        <v>486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5</v>
      </c>
      <c r="AS147">
        <v>5</v>
      </c>
    </row>
    <row r="148" spans="1:46">
      <c r="A148" t="s">
        <v>17</v>
      </c>
      <c r="B148">
        <v>5</v>
      </c>
      <c r="AF148" t="s">
        <v>849</v>
      </c>
      <c r="AG148" t="s">
        <v>384</v>
      </c>
      <c r="AH148" t="s">
        <v>236</v>
      </c>
      <c r="AJ148" s="9" t="s">
        <v>849</v>
      </c>
      <c r="AK148" s="9" t="str">
        <f t="shared" si="17"/>
        <v>SPWI526Z</v>
      </c>
      <c r="AL148" s="9" t="s">
        <v>897</v>
      </c>
      <c r="AM148" s="9">
        <v>0</v>
      </c>
      <c r="AN148" s="9">
        <v>0</v>
      </c>
      <c r="AO148" s="9">
        <v>0</v>
      </c>
      <c r="AP148" s="9">
        <v>0</v>
      </c>
      <c r="AQ148" s="9">
        <v>0</v>
      </c>
      <c r="AR148" s="9">
        <v>0</v>
      </c>
      <c r="AS148" s="9">
        <v>0</v>
      </c>
      <c r="AT148" s="9"/>
    </row>
    <row r="149" spans="1:46">
      <c r="A149" t="s">
        <v>17</v>
      </c>
      <c r="B149">
        <v>5</v>
      </c>
      <c r="AE149" s="3"/>
      <c r="AF149" s="3" t="s">
        <v>850</v>
      </c>
      <c r="AG149" s="3"/>
      <c r="AH149" s="3" t="s">
        <v>239</v>
      </c>
    </row>
    <row r="150" spans="1:46">
      <c r="A150" t="s">
        <v>17</v>
      </c>
      <c r="B150">
        <v>5</v>
      </c>
      <c r="AF150" t="s">
        <v>851</v>
      </c>
      <c r="AG150" t="s">
        <v>395</v>
      </c>
      <c r="AH150" t="s">
        <v>240</v>
      </c>
    </row>
    <row r="151" spans="1:46">
      <c r="A151" t="s">
        <v>17</v>
      </c>
      <c r="B151">
        <v>5</v>
      </c>
      <c r="AE151" s="3"/>
      <c r="AF151" s="3" t="s">
        <v>852</v>
      </c>
      <c r="AG151" s="3"/>
      <c r="AH151" s="3" t="s">
        <v>238</v>
      </c>
    </row>
    <row r="152" spans="1:46">
      <c r="A152" t="s">
        <v>17</v>
      </c>
      <c r="B152">
        <v>5</v>
      </c>
      <c r="AE152" s="3"/>
      <c r="AF152" s="3" t="s">
        <v>853</v>
      </c>
      <c r="AG152" s="3"/>
      <c r="AH152" s="3" t="s">
        <v>165</v>
      </c>
    </row>
    <row r="153" spans="1:46">
      <c r="A153" t="s">
        <v>17</v>
      </c>
      <c r="B153">
        <v>5</v>
      </c>
      <c r="AF153" t="s">
        <v>854</v>
      </c>
      <c r="AG153" t="s">
        <v>411</v>
      </c>
      <c r="AH153" t="s">
        <v>237</v>
      </c>
    </row>
    <row r="154" spans="1:46">
      <c r="A154" t="s">
        <v>17</v>
      </c>
      <c r="B154">
        <v>5</v>
      </c>
      <c r="AF154" t="s">
        <v>855</v>
      </c>
      <c r="AG154" t="s">
        <v>410</v>
      </c>
      <c r="AH154" t="s">
        <v>238</v>
      </c>
    </row>
    <row r="155" spans="1:46">
      <c r="A155" t="s">
        <v>17</v>
      </c>
      <c r="B155">
        <v>5</v>
      </c>
      <c r="AF155" t="s">
        <v>856</v>
      </c>
      <c r="AG155" t="s">
        <v>415</v>
      </c>
      <c r="AH155" t="s">
        <v>239</v>
      </c>
    </row>
    <row r="156" spans="1:46">
      <c r="A156" t="s">
        <v>17</v>
      </c>
      <c r="B156">
        <v>5</v>
      </c>
      <c r="AF156" t="s">
        <v>857</v>
      </c>
      <c r="AG156" t="s">
        <v>858</v>
      </c>
      <c r="AH156" t="s">
        <v>610</v>
      </c>
    </row>
    <row r="158" spans="1:46">
      <c r="A158" t="s">
        <v>17</v>
      </c>
      <c r="B158">
        <v>6</v>
      </c>
      <c r="C158" t="s">
        <v>178</v>
      </c>
      <c r="D158" t="s">
        <v>184</v>
      </c>
      <c r="F158" t="s">
        <v>189</v>
      </c>
      <c r="G158" t="s">
        <v>178</v>
      </c>
      <c r="H158" t="s">
        <v>184</v>
      </c>
      <c r="I158" t="s">
        <v>409</v>
      </c>
      <c r="J158" t="s">
        <v>258</v>
      </c>
      <c r="K158" t="s">
        <v>178</v>
      </c>
      <c r="L158" t="s">
        <v>184</v>
      </c>
      <c r="M158" t="s">
        <v>184</v>
      </c>
      <c r="N158" t="s">
        <v>258</v>
      </c>
      <c r="P158" t="s">
        <v>184</v>
      </c>
      <c r="Q158" t="s">
        <v>730</v>
      </c>
      <c r="R158" t="s">
        <v>189</v>
      </c>
      <c r="T158" t="s">
        <v>184</v>
      </c>
      <c r="U158" t="s">
        <v>730</v>
      </c>
      <c r="V158" t="s">
        <v>189</v>
      </c>
      <c r="X158" t="s">
        <v>184</v>
      </c>
      <c r="Y158" t="s">
        <v>730</v>
      </c>
      <c r="Z158" t="s">
        <v>189</v>
      </c>
      <c r="AA158" t="s">
        <v>178</v>
      </c>
      <c r="AB158" t="s">
        <v>184</v>
      </c>
      <c r="AC158" t="s">
        <v>184</v>
      </c>
      <c r="AD158" t="s">
        <v>258</v>
      </c>
      <c r="AF158" t="s">
        <v>184</v>
      </c>
      <c r="AG158" t="s">
        <v>434</v>
      </c>
      <c r="AH158" t="s">
        <v>189</v>
      </c>
      <c r="AJ158" t="s">
        <v>184</v>
      </c>
      <c r="AK158" t="str">
        <f t="shared" ref="AK158" si="18">_xlfn.CONCAT(AJ158, "Z")</f>
        <v>SPWI601Z</v>
      </c>
      <c r="AL158" t="s">
        <v>258</v>
      </c>
      <c r="AM158">
        <v>0</v>
      </c>
      <c r="AN158">
        <v>8</v>
      </c>
      <c r="AO158">
        <v>0</v>
      </c>
      <c r="AP158">
        <v>0</v>
      </c>
      <c r="AQ158">
        <v>0</v>
      </c>
      <c r="AR158">
        <v>6</v>
      </c>
      <c r="AS158">
        <v>6</v>
      </c>
    </row>
    <row r="159" spans="1:46">
      <c r="A159" t="s">
        <v>17</v>
      </c>
      <c r="B159">
        <v>6</v>
      </c>
      <c r="C159" t="s">
        <v>178</v>
      </c>
      <c r="D159" t="s">
        <v>185</v>
      </c>
      <c r="F159" t="s">
        <v>190</v>
      </c>
      <c r="G159" s="3" t="s">
        <v>313</v>
      </c>
      <c r="H159" s="3" t="s">
        <v>185</v>
      </c>
      <c r="I159" s="3"/>
      <c r="J159" s="3"/>
      <c r="K159" t="s">
        <v>178</v>
      </c>
      <c r="L159" t="s">
        <v>185</v>
      </c>
      <c r="M159" t="s">
        <v>185</v>
      </c>
      <c r="N159" t="s">
        <v>190</v>
      </c>
      <c r="P159" t="s">
        <v>185</v>
      </c>
      <c r="Q159" t="s">
        <v>731</v>
      </c>
      <c r="R159" t="s">
        <v>190</v>
      </c>
      <c r="T159" t="s">
        <v>185</v>
      </c>
      <c r="U159" t="s">
        <v>731</v>
      </c>
      <c r="V159" t="s">
        <v>190</v>
      </c>
      <c r="X159" t="s">
        <v>185</v>
      </c>
      <c r="Y159" t="s">
        <v>731</v>
      </c>
      <c r="Z159" t="s">
        <v>190</v>
      </c>
      <c r="AA159" t="s">
        <v>178</v>
      </c>
      <c r="AB159" t="s">
        <v>185</v>
      </c>
      <c r="AC159" t="s">
        <v>185</v>
      </c>
      <c r="AD159" t="s">
        <v>190</v>
      </c>
      <c r="AF159" t="s">
        <v>185</v>
      </c>
      <c r="AG159" t="s">
        <v>419</v>
      </c>
      <c r="AH159" t="s">
        <v>190</v>
      </c>
      <c r="AJ159" s="3" t="s">
        <v>185</v>
      </c>
      <c r="AK159" s="3"/>
      <c r="AL159" s="3"/>
      <c r="AM159" s="3"/>
      <c r="AN159" s="3"/>
      <c r="AO159" s="3"/>
      <c r="AP159" s="3"/>
      <c r="AQ159" s="3"/>
      <c r="AR159" s="3"/>
      <c r="AS159" s="3"/>
      <c r="AT159" s="3"/>
    </row>
    <row r="160" spans="1:46">
      <c r="A160" t="s">
        <v>17</v>
      </c>
      <c r="B160">
        <v>6</v>
      </c>
      <c r="C160" t="s">
        <v>178</v>
      </c>
      <c r="D160" t="s">
        <v>186</v>
      </c>
      <c r="F160" t="s">
        <v>315</v>
      </c>
      <c r="G160" t="s">
        <v>178</v>
      </c>
      <c r="H160" t="s">
        <v>186</v>
      </c>
      <c r="I160" t="s">
        <v>413</v>
      </c>
      <c r="J160" t="s">
        <v>259</v>
      </c>
      <c r="K160" t="s">
        <v>178</v>
      </c>
      <c r="L160" t="s">
        <v>186</v>
      </c>
      <c r="M160" t="s">
        <v>186</v>
      </c>
      <c r="N160" t="s">
        <v>504</v>
      </c>
      <c r="P160" t="s">
        <v>186</v>
      </c>
      <c r="Q160" t="s">
        <v>732</v>
      </c>
      <c r="R160" t="s">
        <v>315</v>
      </c>
      <c r="T160" t="s">
        <v>186</v>
      </c>
      <c r="U160" t="s">
        <v>732</v>
      </c>
      <c r="V160" t="s">
        <v>315</v>
      </c>
      <c r="X160" t="s">
        <v>186</v>
      </c>
      <c r="Y160" t="s">
        <v>732</v>
      </c>
      <c r="Z160" t="s">
        <v>315</v>
      </c>
      <c r="AA160" t="s">
        <v>178</v>
      </c>
      <c r="AB160" t="s">
        <v>186</v>
      </c>
      <c r="AC160" t="s">
        <v>186</v>
      </c>
      <c r="AD160" t="s">
        <v>504</v>
      </c>
      <c r="AF160" t="s">
        <v>186</v>
      </c>
      <c r="AG160" t="s">
        <v>389</v>
      </c>
      <c r="AH160" t="s">
        <v>315</v>
      </c>
      <c r="AJ160" t="s">
        <v>186</v>
      </c>
      <c r="AK160" t="str">
        <f t="shared" ref="AK160" si="19">_xlfn.CONCAT(AJ160, "Z")</f>
        <v>SPWI603Z</v>
      </c>
      <c r="AL160" t="s">
        <v>259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6</v>
      </c>
      <c r="AS160">
        <v>6</v>
      </c>
    </row>
    <row r="161" spans="1:46">
      <c r="A161" t="s">
        <v>17</v>
      </c>
      <c r="B161">
        <v>6</v>
      </c>
      <c r="C161" t="s">
        <v>178</v>
      </c>
      <c r="D161" t="s">
        <v>187</v>
      </c>
      <c r="F161" t="s">
        <v>191</v>
      </c>
      <c r="G161" s="3" t="s">
        <v>313</v>
      </c>
      <c r="H161" s="3" t="s">
        <v>187</v>
      </c>
      <c r="I161" s="3"/>
      <c r="J161" s="3"/>
      <c r="K161" t="s">
        <v>178</v>
      </c>
      <c r="L161" t="s">
        <v>187</v>
      </c>
      <c r="M161" t="s">
        <v>187</v>
      </c>
      <c r="N161" t="s">
        <v>505</v>
      </c>
      <c r="P161" t="s">
        <v>187</v>
      </c>
      <c r="Q161" t="s">
        <v>733</v>
      </c>
      <c r="R161" t="s">
        <v>191</v>
      </c>
      <c r="T161" t="s">
        <v>187</v>
      </c>
      <c r="U161" t="s">
        <v>733</v>
      </c>
      <c r="V161" t="s">
        <v>191</v>
      </c>
      <c r="X161" t="s">
        <v>187</v>
      </c>
      <c r="Y161" t="s">
        <v>733</v>
      </c>
      <c r="Z161" t="s">
        <v>191</v>
      </c>
      <c r="AA161" t="s">
        <v>178</v>
      </c>
      <c r="AB161" t="s">
        <v>187</v>
      </c>
      <c r="AC161" t="s">
        <v>187</v>
      </c>
      <c r="AD161" t="s">
        <v>505</v>
      </c>
      <c r="AF161" t="s">
        <v>187</v>
      </c>
      <c r="AG161" t="s">
        <v>429</v>
      </c>
      <c r="AH161" t="s">
        <v>191</v>
      </c>
      <c r="AJ161" s="3" t="s">
        <v>187</v>
      </c>
      <c r="AK161" s="3"/>
      <c r="AL161" s="3"/>
      <c r="AM161" s="3"/>
      <c r="AN161" s="3"/>
      <c r="AO161" s="3"/>
      <c r="AP161" s="3"/>
      <c r="AQ161" s="3"/>
      <c r="AR161" s="3"/>
      <c r="AS161" s="3"/>
      <c r="AT161" s="3"/>
    </row>
    <row r="162" spans="1:46">
      <c r="A162" t="s">
        <v>17</v>
      </c>
      <c r="B162">
        <v>6</v>
      </c>
      <c r="C162" t="s">
        <v>178</v>
      </c>
      <c r="D162" t="s">
        <v>188</v>
      </c>
      <c r="F162" t="s">
        <v>192</v>
      </c>
      <c r="G162" t="s">
        <v>178</v>
      </c>
      <c r="H162" t="s">
        <v>188</v>
      </c>
      <c r="I162" t="s">
        <v>417</v>
      </c>
      <c r="J162" t="s">
        <v>260</v>
      </c>
      <c r="P162" t="s">
        <v>188</v>
      </c>
      <c r="Q162" t="s">
        <v>734</v>
      </c>
      <c r="R162" t="s">
        <v>192</v>
      </c>
      <c r="T162" t="s">
        <v>188</v>
      </c>
      <c r="U162" t="s">
        <v>734</v>
      </c>
      <c r="V162" t="s">
        <v>192</v>
      </c>
      <c r="X162" t="s">
        <v>188</v>
      </c>
      <c r="Y162" t="s">
        <v>734</v>
      </c>
      <c r="Z162" t="s">
        <v>192</v>
      </c>
      <c r="AF162" t="s">
        <v>188</v>
      </c>
      <c r="AG162" t="s">
        <v>425</v>
      </c>
      <c r="AH162" t="s">
        <v>192</v>
      </c>
      <c r="AJ162" t="s">
        <v>188</v>
      </c>
      <c r="AK162" t="str">
        <f t="shared" ref="AK162:AK187" si="20">_xlfn.CONCAT(AJ162, "Z")</f>
        <v>SPWI605Z</v>
      </c>
      <c r="AL162" t="s">
        <v>898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6</v>
      </c>
      <c r="AS162">
        <v>6</v>
      </c>
    </row>
    <row r="163" spans="1:46">
      <c r="A163" t="s">
        <v>17</v>
      </c>
      <c r="B163">
        <v>6</v>
      </c>
      <c r="G163" t="s">
        <v>178</v>
      </c>
      <c r="H163" t="s">
        <v>243</v>
      </c>
      <c r="I163" t="s">
        <v>425</v>
      </c>
      <c r="J163" t="s">
        <v>192</v>
      </c>
      <c r="P163" t="s">
        <v>243</v>
      </c>
      <c r="Q163" t="s">
        <v>735</v>
      </c>
      <c r="R163" t="s">
        <v>601</v>
      </c>
      <c r="T163" t="s">
        <v>243</v>
      </c>
      <c r="U163" t="s">
        <v>735</v>
      </c>
      <c r="V163" t="s">
        <v>601</v>
      </c>
      <c r="X163" t="s">
        <v>243</v>
      </c>
      <c r="Y163" t="s">
        <v>735</v>
      </c>
      <c r="Z163" t="s">
        <v>601</v>
      </c>
      <c r="AF163" t="s">
        <v>243</v>
      </c>
      <c r="AG163" t="s">
        <v>735</v>
      </c>
      <c r="AH163" t="s">
        <v>601</v>
      </c>
      <c r="AJ163" t="s">
        <v>243</v>
      </c>
      <c r="AK163" t="str">
        <f t="shared" si="20"/>
        <v>SPWI606Z</v>
      </c>
      <c r="AL163" t="s">
        <v>899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6</v>
      </c>
      <c r="AS163">
        <v>6</v>
      </c>
    </row>
    <row r="164" spans="1:46">
      <c r="A164" t="s">
        <v>17</v>
      </c>
      <c r="B164">
        <v>6</v>
      </c>
      <c r="G164" t="s">
        <v>178</v>
      </c>
      <c r="H164" t="s">
        <v>244</v>
      </c>
      <c r="I164" t="s">
        <v>418</v>
      </c>
      <c r="J164" t="s">
        <v>261</v>
      </c>
      <c r="P164" t="s">
        <v>244</v>
      </c>
      <c r="Q164" t="s">
        <v>736</v>
      </c>
      <c r="R164" t="s">
        <v>602</v>
      </c>
      <c r="T164" t="s">
        <v>244</v>
      </c>
      <c r="U164" t="s">
        <v>736</v>
      </c>
      <c r="V164" t="s">
        <v>602</v>
      </c>
      <c r="X164" t="s">
        <v>244</v>
      </c>
      <c r="Y164" t="s">
        <v>736</v>
      </c>
      <c r="Z164" t="s">
        <v>602</v>
      </c>
      <c r="AF164" t="s">
        <v>244</v>
      </c>
      <c r="AG164" t="s">
        <v>736</v>
      </c>
      <c r="AH164" t="s">
        <v>602</v>
      </c>
      <c r="AJ164" t="s">
        <v>244</v>
      </c>
      <c r="AK164" t="str">
        <f t="shared" si="20"/>
        <v>SPWI607Z</v>
      </c>
      <c r="AL164" t="s">
        <v>261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6</v>
      </c>
      <c r="AS164">
        <v>6</v>
      </c>
    </row>
    <row r="165" spans="1:46">
      <c r="A165" t="s">
        <v>17</v>
      </c>
      <c r="B165">
        <v>6</v>
      </c>
      <c r="G165" t="s">
        <v>178</v>
      </c>
      <c r="H165" t="s">
        <v>245</v>
      </c>
      <c r="I165" t="s">
        <v>419</v>
      </c>
      <c r="J165" t="s">
        <v>190</v>
      </c>
      <c r="P165" t="s">
        <v>245</v>
      </c>
      <c r="Q165" t="s">
        <v>737</v>
      </c>
      <c r="R165" t="s">
        <v>603</v>
      </c>
      <c r="T165" t="s">
        <v>245</v>
      </c>
      <c r="U165" t="s">
        <v>737</v>
      </c>
      <c r="V165" t="s">
        <v>603</v>
      </c>
      <c r="X165" t="s">
        <v>245</v>
      </c>
      <c r="Y165" t="s">
        <v>737</v>
      </c>
      <c r="Z165" t="s">
        <v>603</v>
      </c>
      <c r="AF165" t="s">
        <v>245</v>
      </c>
      <c r="AG165" t="s">
        <v>737</v>
      </c>
      <c r="AH165" t="s">
        <v>603</v>
      </c>
      <c r="AJ165" t="s">
        <v>245</v>
      </c>
      <c r="AK165" t="str">
        <f t="shared" si="20"/>
        <v>SPWI608Z</v>
      </c>
      <c r="AL165" t="s">
        <v>190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6</v>
      </c>
      <c r="AS165">
        <v>6</v>
      </c>
    </row>
    <row r="166" spans="1:46">
      <c r="A166" t="s">
        <v>17</v>
      </c>
      <c r="B166">
        <v>6</v>
      </c>
      <c r="G166" t="s">
        <v>178</v>
      </c>
      <c r="H166" t="s">
        <v>246</v>
      </c>
      <c r="I166" t="s">
        <v>434</v>
      </c>
      <c r="J166" t="s">
        <v>189</v>
      </c>
      <c r="P166" t="s">
        <v>246</v>
      </c>
      <c r="Q166" t="s">
        <v>738</v>
      </c>
      <c r="R166" t="s">
        <v>604</v>
      </c>
      <c r="T166" t="s">
        <v>246</v>
      </c>
      <c r="U166" t="s">
        <v>738</v>
      </c>
      <c r="V166" t="s">
        <v>604</v>
      </c>
      <c r="X166" t="s">
        <v>246</v>
      </c>
      <c r="Y166" t="s">
        <v>738</v>
      </c>
      <c r="Z166" t="s">
        <v>604</v>
      </c>
      <c r="AF166" t="s">
        <v>246</v>
      </c>
      <c r="AG166" t="s">
        <v>738</v>
      </c>
      <c r="AH166" t="s">
        <v>604</v>
      </c>
      <c r="AJ166" t="s">
        <v>246</v>
      </c>
      <c r="AK166" t="str">
        <f t="shared" si="20"/>
        <v>SPWI609Z</v>
      </c>
      <c r="AL166" t="s">
        <v>900</v>
      </c>
      <c r="AM166">
        <v>6</v>
      </c>
      <c r="AN166">
        <v>0</v>
      </c>
      <c r="AO166">
        <v>0</v>
      </c>
      <c r="AP166">
        <v>0</v>
      </c>
      <c r="AQ166">
        <v>0</v>
      </c>
      <c r="AR166">
        <v>6</v>
      </c>
      <c r="AS166">
        <v>6</v>
      </c>
    </row>
    <row r="167" spans="1:46">
      <c r="A167" t="s">
        <v>17</v>
      </c>
      <c r="B167">
        <v>6</v>
      </c>
      <c r="G167" t="s">
        <v>178</v>
      </c>
      <c r="H167" t="s">
        <v>247</v>
      </c>
      <c r="I167" t="s">
        <v>420</v>
      </c>
      <c r="J167" t="s">
        <v>262</v>
      </c>
      <c r="O167" s="3"/>
      <c r="P167" s="3" t="s">
        <v>247</v>
      </c>
      <c r="Q167" s="3"/>
      <c r="R167" s="3"/>
      <c r="T167" s="3" t="s">
        <v>247</v>
      </c>
      <c r="U167" s="3"/>
      <c r="V167" s="3"/>
      <c r="X167" s="3" t="s">
        <v>247</v>
      </c>
      <c r="Y167" s="3"/>
      <c r="Z167" s="3"/>
      <c r="AF167" t="s">
        <v>247</v>
      </c>
      <c r="AG167" t="s">
        <v>409</v>
      </c>
      <c r="AH167" t="s">
        <v>258</v>
      </c>
      <c r="AJ167" t="s">
        <v>247</v>
      </c>
      <c r="AK167" t="str">
        <f t="shared" si="20"/>
        <v>SPWI610Z</v>
      </c>
      <c r="AL167" t="s">
        <v>262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6</v>
      </c>
      <c r="AS167">
        <v>6</v>
      </c>
    </row>
    <row r="168" spans="1:46">
      <c r="A168" t="s">
        <v>17</v>
      </c>
      <c r="B168">
        <v>6</v>
      </c>
      <c r="G168" t="s">
        <v>178</v>
      </c>
      <c r="H168" t="s">
        <v>248</v>
      </c>
      <c r="I168" t="s">
        <v>438</v>
      </c>
      <c r="J168" t="s">
        <v>263</v>
      </c>
      <c r="P168" t="s">
        <v>248</v>
      </c>
      <c r="Q168" t="s">
        <v>739</v>
      </c>
      <c r="R168" t="s">
        <v>605</v>
      </c>
      <c r="T168" t="s">
        <v>248</v>
      </c>
      <c r="U168" t="s">
        <v>739</v>
      </c>
      <c r="V168" t="s">
        <v>605</v>
      </c>
      <c r="X168" t="s">
        <v>248</v>
      </c>
      <c r="Y168" t="s">
        <v>739</v>
      </c>
      <c r="Z168" t="s">
        <v>605</v>
      </c>
      <c r="AF168" t="s">
        <v>248</v>
      </c>
      <c r="AG168" t="s">
        <v>739</v>
      </c>
      <c r="AH168" t="s">
        <v>605</v>
      </c>
      <c r="AJ168" t="s">
        <v>248</v>
      </c>
      <c r="AK168" t="str">
        <f t="shared" si="20"/>
        <v>SPWI611Z</v>
      </c>
      <c r="AL168" t="s">
        <v>300</v>
      </c>
      <c r="AM168">
        <v>6</v>
      </c>
      <c r="AN168">
        <v>6</v>
      </c>
      <c r="AO168">
        <v>0</v>
      </c>
      <c r="AP168">
        <v>0</v>
      </c>
      <c r="AQ168">
        <v>0</v>
      </c>
      <c r="AR168">
        <v>6</v>
      </c>
      <c r="AS168">
        <v>6</v>
      </c>
    </row>
    <row r="169" spans="1:46">
      <c r="A169" t="s">
        <v>17</v>
      </c>
      <c r="B169">
        <v>6</v>
      </c>
      <c r="G169" t="s">
        <v>178</v>
      </c>
      <c r="H169" t="s">
        <v>249</v>
      </c>
      <c r="I169" t="s">
        <v>442</v>
      </c>
      <c r="J169" t="s">
        <v>264</v>
      </c>
      <c r="P169" t="s">
        <v>249</v>
      </c>
      <c r="Q169" t="s">
        <v>740</v>
      </c>
      <c r="R169" t="s">
        <v>266</v>
      </c>
      <c r="T169" t="s">
        <v>249</v>
      </c>
      <c r="U169" t="s">
        <v>740</v>
      </c>
      <c r="V169" t="s">
        <v>266</v>
      </c>
      <c r="X169" t="s">
        <v>249</v>
      </c>
      <c r="Y169" t="s">
        <v>740</v>
      </c>
      <c r="Z169" t="s">
        <v>266</v>
      </c>
      <c r="AF169" t="s">
        <v>249</v>
      </c>
      <c r="AG169" t="s">
        <v>444</v>
      </c>
      <c r="AH169" t="s">
        <v>266</v>
      </c>
      <c r="AJ169" t="s">
        <v>249</v>
      </c>
      <c r="AK169" t="str">
        <f t="shared" si="20"/>
        <v>SPWI612Z</v>
      </c>
      <c r="AL169" t="s">
        <v>264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6</v>
      </c>
      <c r="AS169">
        <v>6</v>
      </c>
    </row>
    <row r="170" spans="1:46">
      <c r="A170" t="s">
        <v>17</v>
      </c>
      <c r="B170">
        <v>6</v>
      </c>
      <c r="G170" t="s">
        <v>178</v>
      </c>
      <c r="H170" t="s">
        <v>250</v>
      </c>
      <c r="I170" t="s">
        <v>380</v>
      </c>
      <c r="J170" t="s">
        <v>265</v>
      </c>
      <c r="P170" t="s">
        <v>250</v>
      </c>
      <c r="Q170" t="s">
        <v>741</v>
      </c>
      <c r="R170" t="s">
        <v>606</v>
      </c>
      <c r="T170" t="s">
        <v>250</v>
      </c>
      <c r="U170" t="s">
        <v>741</v>
      </c>
      <c r="V170" t="s">
        <v>606</v>
      </c>
      <c r="X170" t="s">
        <v>250</v>
      </c>
      <c r="Y170" t="s">
        <v>741</v>
      </c>
      <c r="Z170" t="s">
        <v>606</v>
      </c>
      <c r="AF170" t="s">
        <v>250</v>
      </c>
      <c r="AG170" t="s">
        <v>741</v>
      </c>
      <c r="AH170" t="s">
        <v>606</v>
      </c>
      <c r="AJ170" t="s">
        <v>250</v>
      </c>
      <c r="AK170" t="str">
        <f t="shared" si="20"/>
        <v>SPWI613Z</v>
      </c>
      <c r="AL170" t="s">
        <v>265</v>
      </c>
      <c r="AM170">
        <v>6</v>
      </c>
      <c r="AN170">
        <v>0</v>
      </c>
      <c r="AO170">
        <v>0</v>
      </c>
      <c r="AP170">
        <v>0</v>
      </c>
      <c r="AQ170">
        <v>0</v>
      </c>
      <c r="AR170">
        <v>6</v>
      </c>
      <c r="AS170">
        <v>6</v>
      </c>
    </row>
    <row r="171" spans="1:46">
      <c r="A171" t="s">
        <v>17</v>
      </c>
      <c r="B171">
        <v>6</v>
      </c>
      <c r="G171" t="s">
        <v>178</v>
      </c>
      <c r="H171" t="s">
        <v>251</v>
      </c>
      <c r="I171" t="s">
        <v>385</v>
      </c>
      <c r="J171" t="s">
        <v>314</v>
      </c>
      <c r="P171" t="s">
        <v>251</v>
      </c>
      <c r="Q171" t="s">
        <v>743</v>
      </c>
      <c r="R171" t="s">
        <v>260</v>
      </c>
      <c r="T171" t="s">
        <v>251</v>
      </c>
      <c r="U171" t="s">
        <v>743</v>
      </c>
      <c r="V171" t="s">
        <v>260</v>
      </c>
      <c r="X171" t="s">
        <v>251</v>
      </c>
      <c r="Y171" t="s">
        <v>743</v>
      </c>
      <c r="Z171" t="s">
        <v>260</v>
      </c>
      <c r="AF171" t="s">
        <v>251</v>
      </c>
      <c r="AG171" t="s">
        <v>417</v>
      </c>
      <c r="AH171" t="s">
        <v>260</v>
      </c>
      <c r="AJ171" t="s">
        <v>251</v>
      </c>
      <c r="AK171" t="str">
        <f t="shared" si="20"/>
        <v>SPWI614Z</v>
      </c>
      <c r="AL171" t="s">
        <v>314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6</v>
      </c>
      <c r="AS171">
        <v>6</v>
      </c>
    </row>
    <row r="172" spans="1:46">
      <c r="A172" t="s">
        <v>17</v>
      </c>
      <c r="B172">
        <v>6</v>
      </c>
      <c r="G172" t="s">
        <v>178</v>
      </c>
      <c r="H172" t="s">
        <v>252</v>
      </c>
      <c r="I172" t="s">
        <v>429</v>
      </c>
      <c r="J172" t="s">
        <v>191</v>
      </c>
      <c r="P172" t="s">
        <v>252</v>
      </c>
      <c r="Q172" t="s">
        <v>744</v>
      </c>
      <c r="R172" t="s">
        <v>259</v>
      </c>
      <c r="T172" t="s">
        <v>252</v>
      </c>
      <c r="U172" t="s">
        <v>744</v>
      </c>
      <c r="V172" t="s">
        <v>259</v>
      </c>
      <c r="X172" t="s">
        <v>252</v>
      </c>
      <c r="Y172" t="s">
        <v>744</v>
      </c>
      <c r="Z172" t="s">
        <v>259</v>
      </c>
      <c r="AF172" t="s">
        <v>252</v>
      </c>
      <c r="AG172" t="s">
        <v>413</v>
      </c>
      <c r="AH172" t="s">
        <v>259</v>
      </c>
      <c r="AJ172" t="s">
        <v>252</v>
      </c>
      <c r="AK172" t="str">
        <f t="shared" si="20"/>
        <v>SPWI615Z</v>
      </c>
      <c r="AL172" t="s">
        <v>191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6</v>
      </c>
      <c r="AS172">
        <v>6</v>
      </c>
    </row>
    <row r="173" spans="1:46">
      <c r="A173" t="s">
        <v>17</v>
      </c>
      <c r="B173">
        <v>6</v>
      </c>
      <c r="G173" t="s">
        <v>178</v>
      </c>
      <c r="H173" t="s">
        <v>253</v>
      </c>
      <c r="I173" t="s">
        <v>389</v>
      </c>
      <c r="J173" t="s">
        <v>315</v>
      </c>
      <c r="P173" t="s">
        <v>253</v>
      </c>
      <c r="Q173" t="s">
        <v>745</v>
      </c>
      <c r="R173" t="s">
        <v>261</v>
      </c>
      <c r="T173" t="s">
        <v>253</v>
      </c>
      <c r="U173" t="s">
        <v>745</v>
      </c>
      <c r="V173" t="s">
        <v>261</v>
      </c>
      <c r="X173" t="s">
        <v>253</v>
      </c>
      <c r="Y173" t="s">
        <v>745</v>
      </c>
      <c r="Z173" t="s">
        <v>261</v>
      </c>
      <c r="AF173" t="s">
        <v>253</v>
      </c>
      <c r="AG173" t="s">
        <v>418</v>
      </c>
      <c r="AH173" t="s">
        <v>261</v>
      </c>
      <c r="AJ173" t="s">
        <v>253</v>
      </c>
      <c r="AK173" t="str">
        <f t="shared" si="20"/>
        <v>SPWI616Z</v>
      </c>
      <c r="AL173" t="s">
        <v>315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6</v>
      </c>
      <c r="AS173">
        <v>6</v>
      </c>
    </row>
    <row r="174" spans="1:46">
      <c r="A174" t="s">
        <v>17</v>
      </c>
      <c r="B174">
        <v>6</v>
      </c>
      <c r="G174" t="s">
        <v>178</v>
      </c>
      <c r="H174" t="s">
        <v>254</v>
      </c>
      <c r="I174" t="s">
        <v>444</v>
      </c>
      <c r="J174" t="s">
        <v>266</v>
      </c>
      <c r="P174" t="s">
        <v>254</v>
      </c>
      <c r="Q174" t="s">
        <v>742</v>
      </c>
      <c r="R174" t="s">
        <v>607</v>
      </c>
      <c r="T174" t="s">
        <v>254</v>
      </c>
      <c r="U174" t="s">
        <v>742</v>
      </c>
      <c r="V174" t="s">
        <v>607</v>
      </c>
      <c r="X174" t="s">
        <v>254</v>
      </c>
      <c r="Y174" t="s">
        <v>742</v>
      </c>
      <c r="Z174" t="s">
        <v>607</v>
      </c>
      <c r="AF174" t="s">
        <v>254</v>
      </c>
      <c r="AG174" t="s">
        <v>742</v>
      </c>
      <c r="AH174" t="s">
        <v>607</v>
      </c>
      <c r="AJ174" t="s">
        <v>254</v>
      </c>
      <c r="AK174" t="str">
        <f t="shared" si="20"/>
        <v>SPWI617Z</v>
      </c>
      <c r="AL174" t="s">
        <v>266</v>
      </c>
      <c r="AM174">
        <v>5</v>
      </c>
      <c r="AN174">
        <v>0</v>
      </c>
      <c r="AO174">
        <v>0</v>
      </c>
      <c r="AP174">
        <v>0</v>
      </c>
      <c r="AQ174">
        <v>0</v>
      </c>
      <c r="AR174">
        <v>6</v>
      </c>
      <c r="AS174">
        <v>6</v>
      </c>
    </row>
    <row r="175" spans="1:46">
      <c r="A175" t="s">
        <v>17</v>
      </c>
      <c r="B175">
        <v>6</v>
      </c>
      <c r="G175" t="s">
        <v>178</v>
      </c>
      <c r="H175" t="s">
        <v>255</v>
      </c>
      <c r="I175" t="s">
        <v>398</v>
      </c>
      <c r="J175" t="s">
        <v>267</v>
      </c>
      <c r="P175" t="s">
        <v>255</v>
      </c>
      <c r="Q175" t="s">
        <v>746</v>
      </c>
      <c r="R175" t="s">
        <v>608</v>
      </c>
      <c r="T175" t="s">
        <v>255</v>
      </c>
      <c r="U175" t="s">
        <v>746</v>
      </c>
      <c r="V175" t="s">
        <v>608</v>
      </c>
      <c r="X175" t="s">
        <v>255</v>
      </c>
      <c r="Y175" t="s">
        <v>746</v>
      </c>
      <c r="Z175" t="s">
        <v>608</v>
      </c>
      <c r="AF175" t="s">
        <v>255</v>
      </c>
      <c r="AG175" t="s">
        <v>746</v>
      </c>
      <c r="AH175" t="s">
        <v>608</v>
      </c>
      <c r="AJ175" t="s">
        <v>255</v>
      </c>
      <c r="AK175" t="str">
        <f t="shared" si="20"/>
        <v>SPWI618Z</v>
      </c>
      <c r="AL175" t="s">
        <v>267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6</v>
      </c>
      <c r="AS175">
        <v>6</v>
      </c>
    </row>
    <row r="176" spans="1:46">
      <c r="A176" t="s">
        <v>17</v>
      </c>
      <c r="B176">
        <v>6</v>
      </c>
      <c r="G176" t="s">
        <v>178</v>
      </c>
      <c r="H176" t="s">
        <v>256</v>
      </c>
      <c r="I176" t="s">
        <v>399</v>
      </c>
      <c r="J176" t="s">
        <v>268</v>
      </c>
      <c r="P176" t="s">
        <v>256</v>
      </c>
      <c r="Q176" t="s">
        <v>747</v>
      </c>
      <c r="R176" t="s">
        <v>609</v>
      </c>
      <c r="T176" t="s">
        <v>256</v>
      </c>
      <c r="U176" t="s">
        <v>747</v>
      </c>
      <c r="V176" t="s">
        <v>609</v>
      </c>
      <c r="X176" t="s">
        <v>256</v>
      </c>
      <c r="Y176" t="s">
        <v>747</v>
      </c>
      <c r="Z176" t="s">
        <v>609</v>
      </c>
      <c r="AF176" t="s">
        <v>256</v>
      </c>
      <c r="AG176" t="s">
        <v>747</v>
      </c>
      <c r="AH176" t="s">
        <v>609</v>
      </c>
      <c r="AJ176" t="s">
        <v>256</v>
      </c>
      <c r="AK176" t="str">
        <f t="shared" si="20"/>
        <v>SPWI619Z</v>
      </c>
      <c r="AL176" t="s">
        <v>268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6</v>
      </c>
      <c r="AS176">
        <v>6</v>
      </c>
    </row>
    <row r="177" spans="1:46">
      <c r="A177" t="s">
        <v>17</v>
      </c>
      <c r="B177">
        <v>6</v>
      </c>
      <c r="G177" t="s">
        <v>178</v>
      </c>
      <c r="H177" t="s">
        <v>257</v>
      </c>
      <c r="I177" t="s">
        <v>400</v>
      </c>
      <c r="J177" t="s">
        <v>269</v>
      </c>
      <c r="P177" t="s">
        <v>257</v>
      </c>
      <c r="Q177" t="s">
        <v>748</v>
      </c>
      <c r="R177" t="s">
        <v>237</v>
      </c>
      <c r="T177" t="s">
        <v>257</v>
      </c>
      <c r="U177" t="s">
        <v>748</v>
      </c>
      <c r="V177" t="s">
        <v>237</v>
      </c>
      <c r="X177" t="s">
        <v>257</v>
      </c>
      <c r="Y177" t="s">
        <v>748</v>
      </c>
      <c r="Z177" t="s">
        <v>237</v>
      </c>
      <c r="AE177" s="3"/>
      <c r="AF177" s="3" t="s">
        <v>257</v>
      </c>
      <c r="AG177" s="3" t="s">
        <v>748</v>
      </c>
      <c r="AH177" s="3" t="s">
        <v>237</v>
      </c>
      <c r="AJ177" t="s">
        <v>257</v>
      </c>
      <c r="AK177" t="str">
        <f t="shared" si="20"/>
        <v>SPWI620Z</v>
      </c>
      <c r="AL177" t="s">
        <v>269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6</v>
      </c>
      <c r="AS177">
        <v>6</v>
      </c>
    </row>
    <row r="178" spans="1:46">
      <c r="A178" t="s">
        <v>17</v>
      </c>
      <c r="B178">
        <v>6</v>
      </c>
      <c r="P178" t="s">
        <v>611</v>
      </c>
      <c r="Q178" t="s">
        <v>749</v>
      </c>
      <c r="R178" t="s">
        <v>610</v>
      </c>
      <c r="T178" t="s">
        <v>611</v>
      </c>
      <c r="U178" t="s">
        <v>749</v>
      </c>
      <c r="V178" t="s">
        <v>610</v>
      </c>
      <c r="X178" t="s">
        <v>611</v>
      </c>
      <c r="Y178" t="s">
        <v>749</v>
      </c>
      <c r="Z178" t="s">
        <v>610</v>
      </c>
      <c r="AE178" s="3"/>
      <c r="AF178" s="3" t="s">
        <v>611</v>
      </c>
      <c r="AG178" s="3" t="s">
        <v>749</v>
      </c>
      <c r="AH178" s="3" t="s">
        <v>610</v>
      </c>
      <c r="AJ178" t="s">
        <v>611</v>
      </c>
      <c r="AK178" t="str">
        <f t="shared" si="20"/>
        <v>SPWI621Z</v>
      </c>
      <c r="AL178" t="s">
        <v>616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6</v>
      </c>
      <c r="AS178">
        <v>6</v>
      </c>
    </row>
    <row r="179" spans="1:46">
      <c r="A179" t="s">
        <v>17</v>
      </c>
      <c r="B179">
        <v>6</v>
      </c>
      <c r="P179" t="s">
        <v>612</v>
      </c>
      <c r="Q179" t="s">
        <v>750</v>
      </c>
      <c r="R179" t="s">
        <v>238</v>
      </c>
      <c r="T179" t="s">
        <v>612</v>
      </c>
      <c r="U179" t="s">
        <v>750</v>
      </c>
      <c r="V179" t="s">
        <v>238</v>
      </c>
      <c r="X179" t="s">
        <v>612</v>
      </c>
      <c r="Y179" t="s">
        <v>750</v>
      </c>
      <c r="Z179" t="s">
        <v>238</v>
      </c>
      <c r="AE179" s="3"/>
      <c r="AF179" s="3" t="s">
        <v>612</v>
      </c>
      <c r="AG179" s="3" t="s">
        <v>750</v>
      </c>
      <c r="AH179" s="3" t="s">
        <v>238</v>
      </c>
      <c r="AJ179" t="s">
        <v>612</v>
      </c>
      <c r="AK179" t="str">
        <f t="shared" si="20"/>
        <v>SPWI622Z</v>
      </c>
      <c r="AL179" t="s">
        <v>901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6</v>
      </c>
      <c r="AS179">
        <v>6</v>
      </c>
    </row>
    <row r="180" spans="1:46">
      <c r="A180" t="s">
        <v>17</v>
      </c>
      <c r="B180">
        <v>6</v>
      </c>
      <c r="P180" t="s">
        <v>613</v>
      </c>
      <c r="Q180" t="s">
        <v>751</v>
      </c>
      <c r="R180" t="s">
        <v>616</v>
      </c>
      <c r="T180" t="s">
        <v>613</v>
      </c>
      <c r="U180" t="s">
        <v>751</v>
      </c>
      <c r="V180" t="s">
        <v>616</v>
      </c>
      <c r="X180" t="s">
        <v>613</v>
      </c>
      <c r="Y180" t="s">
        <v>751</v>
      </c>
      <c r="Z180" t="s">
        <v>616</v>
      </c>
      <c r="AF180" t="s">
        <v>613</v>
      </c>
      <c r="AG180" t="s">
        <v>751</v>
      </c>
      <c r="AH180" t="s">
        <v>616</v>
      </c>
      <c r="AJ180" t="s">
        <v>613</v>
      </c>
      <c r="AK180" t="str">
        <f t="shared" si="20"/>
        <v>SPWI623Z</v>
      </c>
      <c r="AL180" t="s">
        <v>902</v>
      </c>
      <c r="AM180">
        <v>6</v>
      </c>
      <c r="AN180">
        <v>0</v>
      </c>
      <c r="AO180">
        <v>0</v>
      </c>
      <c r="AP180">
        <v>0</v>
      </c>
      <c r="AQ180">
        <v>0</v>
      </c>
      <c r="AR180">
        <v>6</v>
      </c>
      <c r="AS180">
        <v>6</v>
      </c>
    </row>
    <row r="181" spans="1:46">
      <c r="A181" t="s">
        <v>17</v>
      </c>
      <c r="B181">
        <v>6</v>
      </c>
      <c r="P181" t="s">
        <v>614</v>
      </c>
      <c r="Q181" t="s">
        <v>752</v>
      </c>
      <c r="R181" t="s">
        <v>617</v>
      </c>
      <c r="T181" t="s">
        <v>614</v>
      </c>
      <c r="U181" t="s">
        <v>752</v>
      </c>
      <c r="V181" t="s">
        <v>617</v>
      </c>
      <c r="X181" t="s">
        <v>614</v>
      </c>
      <c r="Y181" t="s">
        <v>752</v>
      </c>
      <c r="Z181" t="s">
        <v>617</v>
      </c>
      <c r="AF181" t="s">
        <v>614</v>
      </c>
      <c r="AG181" t="s">
        <v>752</v>
      </c>
      <c r="AH181" t="s">
        <v>617</v>
      </c>
      <c r="AJ181" t="s">
        <v>614</v>
      </c>
      <c r="AK181" t="str">
        <f t="shared" si="20"/>
        <v>SPWI624Z</v>
      </c>
      <c r="AL181" t="s">
        <v>601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</row>
    <row r="182" spans="1:46">
      <c r="A182" t="s">
        <v>17</v>
      </c>
      <c r="B182">
        <v>6</v>
      </c>
      <c r="P182" t="s">
        <v>615</v>
      </c>
      <c r="Q182" t="s">
        <v>753</v>
      </c>
      <c r="R182" t="s">
        <v>314</v>
      </c>
      <c r="T182" t="s">
        <v>615</v>
      </c>
      <c r="U182" t="s">
        <v>753</v>
      </c>
      <c r="V182" t="s">
        <v>314</v>
      </c>
      <c r="X182" t="s">
        <v>615</v>
      </c>
      <c r="Y182" t="s">
        <v>753</v>
      </c>
      <c r="Z182" t="s">
        <v>314</v>
      </c>
      <c r="AF182" t="s">
        <v>615</v>
      </c>
      <c r="AG182" t="s">
        <v>385</v>
      </c>
      <c r="AH182" t="s">
        <v>314</v>
      </c>
      <c r="AI182" s="3"/>
      <c r="AJ182" s="3" t="s">
        <v>615</v>
      </c>
      <c r="AK182" s="3"/>
      <c r="AL182" s="3"/>
      <c r="AM182" s="3"/>
      <c r="AN182" s="3"/>
      <c r="AO182" s="3"/>
      <c r="AP182" s="3"/>
      <c r="AQ182" s="3"/>
      <c r="AR182" s="3"/>
      <c r="AS182" s="3"/>
      <c r="AT182" s="3"/>
    </row>
    <row r="183" spans="1:46">
      <c r="A183" t="s">
        <v>17</v>
      </c>
      <c r="B183">
        <v>6</v>
      </c>
      <c r="AF183" t="s">
        <v>859</v>
      </c>
      <c r="AG183" t="s">
        <v>420</v>
      </c>
      <c r="AH183" t="s">
        <v>262</v>
      </c>
      <c r="AJ183" t="s">
        <v>859</v>
      </c>
      <c r="AK183" t="str">
        <f t="shared" si="20"/>
        <v>SPWI626Z</v>
      </c>
      <c r="AL183" t="s">
        <v>609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6</v>
      </c>
      <c r="AS183">
        <v>6</v>
      </c>
    </row>
    <row r="184" spans="1:46">
      <c r="A184" t="s">
        <v>17</v>
      </c>
      <c r="B184">
        <v>6</v>
      </c>
      <c r="AF184" t="s">
        <v>860</v>
      </c>
      <c r="AG184" t="s">
        <v>937</v>
      </c>
      <c r="AH184" t="s">
        <v>263</v>
      </c>
      <c r="AJ184" t="s">
        <v>860</v>
      </c>
      <c r="AK184" t="str">
        <f t="shared" si="20"/>
        <v>SPWI627Z</v>
      </c>
      <c r="AL184" t="s">
        <v>903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6</v>
      </c>
      <c r="AS184">
        <v>6</v>
      </c>
    </row>
    <row r="185" spans="1:46">
      <c r="A185" t="s">
        <v>17</v>
      </c>
      <c r="B185">
        <v>6</v>
      </c>
      <c r="AF185" t="s">
        <v>861</v>
      </c>
      <c r="AG185" t="s">
        <v>442</v>
      </c>
      <c r="AH185" t="s">
        <v>264</v>
      </c>
      <c r="AJ185" t="s">
        <v>861</v>
      </c>
      <c r="AK185" t="str">
        <f t="shared" si="20"/>
        <v>SPWI628Z</v>
      </c>
      <c r="AL185" t="s">
        <v>904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6</v>
      </c>
      <c r="AS185">
        <v>6</v>
      </c>
    </row>
    <row r="186" spans="1:46">
      <c r="A186" t="s">
        <v>17</v>
      </c>
      <c r="B186">
        <v>6</v>
      </c>
      <c r="AF186" t="s">
        <v>862</v>
      </c>
      <c r="AG186" t="s">
        <v>380</v>
      </c>
      <c r="AH186" t="s">
        <v>265</v>
      </c>
      <c r="AJ186" t="s">
        <v>862</v>
      </c>
      <c r="AK186" t="str">
        <f t="shared" si="20"/>
        <v>SPWI629Z</v>
      </c>
      <c r="AL186" t="s">
        <v>905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6</v>
      </c>
      <c r="AS186">
        <v>6</v>
      </c>
    </row>
    <row r="187" spans="1:46">
      <c r="A187" t="s">
        <v>17</v>
      </c>
      <c r="B187">
        <v>6</v>
      </c>
      <c r="AF187" t="s">
        <v>863</v>
      </c>
      <c r="AG187" t="s">
        <v>398</v>
      </c>
      <c r="AH187" t="s">
        <v>267</v>
      </c>
      <c r="AJ187" s="9" t="s">
        <v>863</v>
      </c>
      <c r="AK187" s="9" t="str">
        <f t="shared" si="20"/>
        <v>SPWI630Z</v>
      </c>
      <c r="AL187" s="9" t="s">
        <v>906</v>
      </c>
      <c r="AM187" s="9">
        <v>0</v>
      </c>
      <c r="AN187" s="9">
        <v>0</v>
      </c>
      <c r="AO187" s="9">
        <v>0</v>
      </c>
      <c r="AP187" s="9">
        <v>0</v>
      </c>
      <c r="AQ187" s="9">
        <v>0</v>
      </c>
      <c r="AR187" s="9">
        <v>0</v>
      </c>
      <c r="AS187" s="9">
        <v>0</v>
      </c>
      <c r="AT187" s="9"/>
    </row>
    <row r="188" spans="1:46">
      <c r="A188" t="s">
        <v>17</v>
      </c>
      <c r="B188">
        <v>6</v>
      </c>
      <c r="AF188" t="s">
        <v>864</v>
      </c>
      <c r="AG188" t="s">
        <v>399</v>
      </c>
      <c r="AH188" t="s">
        <v>268</v>
      </c>
    </row>
    <row r="189" spans="1:46">
      <c r="A189" t="s">
        <v>17</v>
      </c>
      <c r="B189">
        <v>6</v>
      </c>
      <c r="AF189" t="s">
        <v>865</v>
      </c>
      <c r="AG189" t="s">
        <v>400</v>
      </c>
      <c r="AH189" t="s">
        <v>269</v>
      </c>
    </row>
    <row r="191" spans="1:46">
      <c r="A191" t="s">
        <v>17</v>
      </c>
      <c r="B191">
        <v>7</v>
      </c>
      <c r="G191" s="3" t="s">
        <v>313</v>
      </c>
      <c r="H191" s="3" t="s">
        <v>270</v>
      </c>
      <c r="I191" s="3"/>
      <c r="J191" s="3"/>
      <c r="K191" t="s">
        <v>178</v>
      </c>
      <c r="L191" t="s">
        <v>270</v>
      </c>
      <c r="M191" t="s">
        <v>270</v>
      </c>
      <c r="N191" t="s">
        <v>287</v>
      </c>
      <c r="P191" t="s">
        <v>270</v>
      </c>
      <c r="Q191" t="s">
        <v>754</v>
      </c>
      <c r="R191" t="s">
        <v>630</v>
      </c>
      <c r="T191" t="s">
        <v>270</v>
      </c>
      <c r="U191" t="s">
        <v>754</v>
      </c>
      <c r="V191" t="s">
        <v>630</v>
      </c>
      <c r="X191" t="s">
        <v>270</v>
      </c>
      <c r="Y191" t="s">
        <v>754</v>
      </c>
      <c r="Z191" t="s">
        <v>630</v>
      </c>
      <c r="AA191" t="s">
        <v>178</v>
      </c>
      <c r="AB191" t="s">
        <v>270</v>
      </c>
      <c r="AC191" t="s">
        <v>270</v>
      </c>
      <c r="AD191" t="s">
        <v>287</v>
      </c>
      <c r="AF191" t="s">
        <v>270</v>
      </c>
      <c r="AG191" t="s">
        <v>754</v>
      </c>
      <c r="AH191" t="s">
        <v>630</v>
      </c>
      <c r="AJ191" s="3" t="s">
        <v>270</v>
      </c>
      <c r="AK191" s="3"/>
      <c r="AL191" s="3"/>
      <c r="AM191" s="3"/>
      <c r="AN191" s="3"/>
      <c r="AO191" s="3"/>
      <c r="AP191" s="3"/>
      <c r="AQ191" s="3"/>
      <c r="AR191" s="3"/>
      <c r="AS191" s="3"/>
      <c r="AT191" s="3"/>
    </row>
    <row r="192" spans="1:46">
      <c r="A192" t="s">
        <v>17</v>
      </c>
      <c r="B192">
        <v>7</v>
      </c>
      <c r="G192" t="s">
        <v>178</v>
      </c>
      <c r="H192" t="s">
        <v>271</v>
      </c>
      <c r="I192" t="s">
        <v>427</v>
      </c>
      <c r="J192" t="s">
        <v>281</v>
      </c>
      <c r="K192" t="s">
        <v>178</v>
      </c>
      <c r="L192" t="s">
        <v>271</v>
      </c>
      <c r="M192" t="s">
        <v>271</v>
      </c>
      <c r="N192" t="s">
        <v>506</v>
      </c>
      <c r="P192" t="s">
        <v>271</v>
      </c>
      <c r="Q192" t="s">
        <v>755</v>
      </c>
      <c r="R192" t="s">
        <v>631</v>
      </c>
      <c r="T192" t="s">
        <v>271</v>
      </c>
      <c r="U192" t="s">
        <v>755</v>
      </c>
      <c r="V192" t="s">
        <v>832</v>
      </c>
      <c r="X192" t="s">
        <v>271</v>
      </c>
      <c r="Y192" t="s">
        <v>755</v>
      </c>
      <c r="Z192" t="s">
        <v>832</v>
      </c>
      <c r="AA192" t="s">
        <v>178</v>
      </c>
      <c r="AB192" t="s">
        <v>271</v>
      </c>
      <c r="AC192" t="s">
        <v>271</v>
      </c>
      <c r="AD192" t="s">
        <v>506</v>
      </c>
      <c r="AF192" t="s">
        <v>271</v>
      </c>
      <c r="AG192" t="s">
        <v>755</v>
      </c>
      <c r="AH192" t="s">
        <v>832</v>
      </c>
      <c r="AJ192" t="s">
        <v>271</v>
      </c>
      <c r="AK192" t="str">
        <f t="shared" ref="AK192:AK209" si="21">_xlfn.CONCAT(AJ192, "Z")</f>
        <v>SPWI702Z</v>
      </c>
      <c r="AL192" t="s">
        <v>281</v>
      </c>
      <c r="AM192">
        <v>0</v>
      </c>
      <c r="AN192">
        <v>0</v>
      </c>
      <c r="AO192">
        <v>8</v>
      </c>
      <c r="AP192">
        <v>0</v>
      </c>
      <c r="AQ192">
        <v>0</v>
      </c>
      <c r="AR192">
        <v>7</v>
      </c>
      <c r="AS192">
        <v>7</v>
      </c>
    </row>
    <row r="193" spans="1:45">
      <c r="A193" t="s">
        <v>17</v>
      </c>
      <c r="B193">
        <v>7</v>
      </c>
      <c r="G193" t="s">
        <v>178</v>
      </c>
      <c r="H193" t="s">
        <v>272</v>
      </c>
      <c r="I193" t="s">
        <v>439</v>
      </c>
      <c r="J193" t="s">
        <v>282</v>
      </c>
      <c r="K193" s="3"/>
      <c r="L193" s="3" t="s">
        <v>272</v>
      </c>
      <c r="M193" s="3"/>
      <c r="N193" s="3"/>
      <c r="P193" t="s">
        <v>272</v>
      </c>
      <c r="Q193" t="s">
        <v>756</v>
      </c>
      <c r="R193" t="s">
        <v>632</v>
      </c>
      <c r="T193" t="s">
        <v>272</v>
      </c>
      <c r="U193" t="s">
        <v>756</v>
      </c>
      <c r="V193" t="s">
        <v>632</v>
      </c>
      <c r="X193" t="s">
        <v>272</v>
      </c>
      <c r="Y193" t="s">
        <v>756</v>
      </c>
      <c r="Z193" t="s">
        <v>632</v>
      </c>
      <c r="AA193" s="3"/>
      <c r="AB193" s="3" t="s">
        <v>272</v>
      </c>
      <c r="AC193" s="3"/>
      <c r="AD193" s="3"/>
      <c r="AF193" t="s">
        <v>272</v>
      </c>
      <c r="AG193" t="s">
        <v>756</v>
      </c>
      <c r="AH193" t="s">
        <v>632</v>
      </c>
      <c r="AJ193" t="s">
        <v>272</v>
      </c>
      <c r="AK193" t="str">
        <f t="shared" si="21"/>
        <v>SPWI703Z</v>
      </c>
      <c r="AL193" t="s">
        <v>310</v>
      </c>
      <c r="AM193">
        <v>0</v>
      </c>
      <c r="AN193">
        <v>7</v>
      </c>
      <c r="AO193">
        <v>0</v>
      </c>
      <c r="AP193">
        <v>0</v>
      </c>
      <c r="AQ193">
        <v>0</v>
      </c>
      <c r="AR193">
        <v>7</v>
      </c>
      <c r="AS193">
        <v>7</v>
      </c>
    </row>
    <row r="194" spans="1:45">
      <c r="A194" t="s">
        <v>17</v>
      </c>
      <c r="B194">
        <v>7</v>
      </c>
      <c r="G194" t="s">
        <v>178</v>
      </c>
      <c r="H194" t="s">
        <v>273</v>
      </c>
      <c r="I194" t="s">
        <v>379</v>
      </c>
      <c r="J194" t="s">
        <v>283</v>
      </c>
      <c r="K194" t="s">
        <v>178</v>
      </c>
      <c r="L194" t="s">
        <v>273</v>
      </c>
      <c r="M194" t="s">
        <v>273</v>
      </c>
      <c r="N194" t="s">
        <v>507</v>
      </c>
      <c r="P194" t="s">
        <v>273</v>
      </c>
      <c r="Q194" t="s">
        <v>757</v>
      </c>
      <c r="R194" t="s">
        <v>633</v>
      </c>
      <c r="T194" t="s">
        <v>273</v>
      </c>
      <c r="U194" t="s">
        <v>757</v>
      </c>
      <c r="V194" t="s">
        <v>633</v>
      </c>
      <c r="X194" t="s">
        <v>273</v>
      </c>
      <c r="Y194" t="s">
        <v>757</v>
      </c>
      <c r="Z194" t="s">
        <v>633</v>
      </c>
      <c r="AA194" t="s">
        <v>178</v>
      </c>
      <c r="AB194" t="s">
        <v>273</v>
      </c>
      <c r="AC194" t="s">
        <v>273</v>
      </c>
      <c r="AD194" t="s">
        <v>507</v>
      </c>
      <c r="AF194" t="s">
        <v>273</v>
      </c>
      <c r="AG194" t="s">
        <v>757</v>
      </c>
      <c r="AH194" t="s">
        <v>633</v>
      </c>
      <c r="AJ194" t="s">
        <v>273</v>
      </c>
      <c r="AK194" t="str">
        <f t="shared" si="21"/>
        <v>SPWI704Z</v>
      </c>
      <c r="AL194" t="s">
        <v>283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7</v>
      </c>
      <c r="AS194">
        <v>7</v>
      </c>
    </row>
    <row r="195" spans="1:45">
      <c r="A195" t="s">
        <v>17</v>
      </c>
      <c r="B195">
        <v>7</v>
      </c>
      <c r="G195" t="s">
        <v>178</v>
      </c>
      <c r="H195" t="s">
        <v>274</v>
      </c>
      <c r="I195" t="s">
        <v>388</v>
      </c>
      <c r="J195" t="s">
        <v>284</v>
      </c>
      <c r="K195" t="s">
        <v>178</v>
      </c>
      <c r="L195" t="s">
        <v>274</v>
      </c>
      <c r="M195" t="s">
        <v>274</v>
      </c>
      <c r="N195" t="s">
        <v>508</v>
      </c>
      <c r="P195" t="s">
        <v>274</v>
      </c>
      <c r="Q195" t="s">
        <v>758</v>
      </c>
      <c r="R195" t="s">
        <v>634</v>
      </c>
      <c r="T195" t="s">
        <v>274</v>
      </c>
      <c r="U195" t="s">
        <v>758</v>
      </c>
      <c r="V195" t="s">
        <v>634</v>
      </c>
      <c r="X195" t="s">
        <v>274</v>
      </c>
      <c r="Y195" t="s">
        <v>758</v>
      </c>
      <c r="Z195" t="s">
        <v>634</v>
      </c>
      <c r="AA195" t="s">
        <v>178</v>
      </c>
      <c r="AB195" t="s">
        <v>274</v>
      </c>
      <c r="AC195" t="s">
        <v>274</v>
      </c>
      <c r="AD195" t="s">
        <v>508</v>
      </c>
      <c r="AF195" t="s">
        <v>274</v>
      </c>
      <c r="AG195" t="s">
        <v>758</v>
      </c>
      <c r="AH195" t="s">
        <v>634</v>
      </c>
      <c r="AJ195" t="s">
        <v>274</v>
      </c>
      <c r="AK195" t="str">
        <f t="shared" si="21"/>
        <v>SPWI705Z</v>
      </c>
      <c r="AL195" t="s">
        <v>284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7</v>
      </c>
      <c r="AS195">
        <v>7</v>
      </c>
    </row>
    <row r="196" spans="1:45">
      <c r="A196" t="s">
        <v>17</v>
      </c>
      <c r="B196">
        <v>7</v>
      </c>
      <c r="G196" t="s">
        <v>178</v>
      </c>
      <c r="H196" t="s">
        <v>275</v>
      </c>
      <c r="I196" t="s">
        <v>443</v>
      </c>
      <c r="J196" t="s">
        <v>285</v>
      </c>
      <c r="O196" s="3"/>
      <c r="P196" s="3" t="s">
        <v>275</v>
      </c>
      <c r="Q196" s="3"/>
      <c r="R196" s="3"/>
      <c r="T196" s="3" t="s">
        <v>275</v>
      </c>
      <c r="U196" s="3"/>
      <c r="V196" s="3"/>
      <c r="X196" s="3" t="s">
        <v>275</v>
      </c>
      <c r="Y196" s="3"/>
      <c r="Z196" s="3"/>
      <c r="AF196" t="s">
        <v>275</v>
      </c>
      <c r="AG196" t="s">
        <v>439</v>
      </c>
      <c r="AH196" t="s">
        <v>282</v>
      </c>
      <c r="AJ196" t="s">
        <v>275</v>
      </c>
      <c r="AK196" t="str">
        <f t="shared" si="21"/>
        <v>SPWI706Z</v>
      </c>
      <c r="AL196" t="s">
        <v>285</v>
      </c>
      <c r="AM196">
        <v>7</v>
      </c>
      <c r="AN196">
        <v>0</v>
      </c>
      <c r="AO196">
        <v>0</v>
      </c>
      <c r="AP196">
        <v>0</v>
      </c>
      <c r="AQ196">
        <v>0</v>
      </c>
      <c r="AR196">
        <v>7</v>
      </c>
      <c r="AS196">
        <v>7</v>
      </c>
    </row>
    <row r="197" spans="1:45">
      <c r="A197" t="s">
        <v>17</v>
      </c>
      <c r="B197">
        <v>7</v>
      </c>
      <c r="G197" t="s">
        <v>178</v>
      </c>
      <c r="H197" t="s">
        <v>276</v>
      </c>
      <c r="I197" t="s">
        <v>428</v>
      </c>
      <c r="J197" t="s">
        <v>286</v>
      </c>
      <c r="P197" t="s">
        <v>276</v>
      </c>
      <c r="Q197" t="s">
        <v>759</v>
      </c>
      <c r="R197" t="s">
        <v>635</v>
      </c>
      <c r="T197" t="s">
        <v>276</v>
      </c>
      <c r="U197" t="s">
        <v>759</v>
      </c>
      <c r="V197" t="s">
        <v>635</v>
      </c>
      <c r="X197" t="s">
        <v>276</v>
      </c>
      <c r="Y197" t="s">
        <v>759</v>
      </c>
      <c r="Z197" t="s">
        <v>635</v>
      </c>
      <c r="AF197" t="s">
        <v>276</v>
      </c>
      <c r="AG197" t="s">
        <v>759</v>
      </c>
      <c r="AH197" t="s">
        <v>635</v>
      </c>
      <c r="AJ197" t="s">
        <v>276</v>
      </c>
      <c r="AK197" t="str">
        <f t="shared" si="21"/>
        <v>SPWI707Z</v>
      </c>
      <c r="AL197" t="s">
        <v>286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7</v>
      </c>
      <c r="AS197">
        <v>7</v>
      </c>
    </row>
    <row r="198" spans="1:45">
      <c r="A198" t="s">
        <v>17</v>
      </c>
      <c r="B198">
        <v>7</v>
      </c>
      <c r="G198" t="s">
        <v>178</v>
      </c>
      <c r="H198" t="s">
        <v>277</v>
      </c>
      <c r="I198" t="s">
        <v>408</v>
      </c>
      <c r="J198" t="s">
        <v>287</v>
      </c>
      <c r="P198" t="s">
        <v>277</v>
      </c>
      <c r="Q198" t="s">
        <v>760</v>
      </c>
      <c r="R198" t="s">
        <v>636</v>
      </c>
      <c r="T198" t="s">
        <v>277</v>
      </c>
      <c r="U198" t="s">
        <v>760</v>
      </c>
      <c r="V198" t="s">
        <v>636</v>
      </c>
      <c r="X198" t="s">
        <v>277</v>
      </c>
      <c r="Y198" t="s">
        <v>760</v>
      </c>
      <c r="Z198" t="s">
        <v>636</v>
      </c>
      <c r="AF198" t="s">
        <v>277</v>
      </c>
      <c r="AG198" t="s">
        <v>760</v>
      </c>
      <c r="AH198" t="s">
        <v>636</v>
      </c>
      <c r="AJ198" t="s">
        <v>277</v>
      </c>
      <c r="AK198" t="str">
        <f t="shared" si="21"/>
        <v>SPWI708Z</v>
      </c>
      <c r="AL198" t="s">
        <v>287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6</v>
      </c>
      <c r="AS198">
        <v>6</v>
      </c>
    </row>
    <row r="199" spans="1:45">
      <c r="A199" t="s">
        <v>17</v>
      </c>
      <c r="B199">
        <v>7</v>
      </c>
      <c r="G199" t="s">
        <v>178</v>
      </c>
      <c r="H199" t="s">
        <v>278</v>
      </c>
      <c r="I199" t="s">
        <v>437</v>
      </c>
      <c r="J199" t="s">
        <v>288</v>
      </c>
      <c r="O199" s="3"/>
      <c r="P199" s="3" t="s">
        <v>278</v>
      </c>
      <c r="Q199" s="3"/>
      <c r="R199" s="3"/>
      <c r="T199" s="3" t="s">
        <v>278</v>
      </c>
      <c r="U199" s="3"/>
      <c r="V199" s="3"/>
      <c r="X199" s="3" t="s">
        <v>278</v>
      </c>
      <c r="Y199" s="3"/>
      <c r="Z199" s="3"/>
      <c r="AF199" t="s">
        <v>278</v>
      </c>
      <c r="AG199" t="s">
        <v>428</v>
      </c>
      <c r="AH199" t="s">
        <v>286</v>
      </c>
      <c r="AJ199" t="s">
        <v>278</v>
      </c>
      <c r="AK199" t="str">
        <f t="shared" si="21"/>
        <v>SPWI709Z</v>
      </c>
      <c r="AL199" t="s">
        <v>288</v>
      </c>
      <c r="AM199">
        <v>7</v>
      </c>
      <c r="AN199">
        <v>0</v>
      </c>
      <c r="AO199">
        <v>0</v>
      </c>
      <c r="AP199">
        <v>0</v>
      </c>
      <c r="AQ199">
        <v>0</v>
      </c>
      <c r="AR199">
        <v>7</v>
      </c>
      <c r="AS199">
        <v>7</v>
      </c>
    </row>
    <row r="200" spans="1:45">
      <c r="A200" t="s">
        <v>17</v>
      </c>
      <c r="B200">
        <v>7</v>
      </c>
      <c r="G200" t="s">
        <v>178</v>
      </c>
      <c r="H200" t="s">
        <v>279</v>
      </c>
      <c r="I200" t="s">
        <v>401</v>
      </c>
      <c r="J200" t="s">
        <v>289</v>
      </c>
      <c r="P200" t="s">
        <v>279</v>
      </c>
      <c r="Q200" t="s">
        <v>761</v>
      </c>
      <c r="R200" t="s">
        <v>637</v>
      </c>
      <c r="T200" t="s">
        <v>279</v>
      </c>
      <c r="U200" t="s">
        <v>761</v>
      </c>
      <c r="V200" t="s">
        <v>637</v>
      </c>
      <c r="X200" t="s">
        <v>279</v>
      </c>
      <c r="Y200" t="s">
        <v>761</v>
      </c>
      <c r="Z200" t="s">
        <v>637</v>
      </c>
      <c r="AF200" t="s">
        <v>279</v>
      </c>
      <c r="AG200" t="s">
        <v>761</v>
      </c>
      <c r="AH200" t="s">
        <v>637</v>
      </c>
      <c r="AJ200" t="s">
        <v>279</v>
      </c>
      <c r="AK200" t="str">
        <f t="shared" si="21"/>
        <v>SPWI710Z</v>
      </c>
      <c r="AL200" t="s">
        <v>289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7</v>
      </c>
      <c r="AS200">
        <v>7</v>
      </c>
    </row>
    <row r="201" spans="1:45">
      <c r="A201" t="s">
        <v>17</v>
      </c>
      <c r="B201">
        <v>7</v>
      </c>
      <c r="G201" t="s">
        <v>178</v>
      </c>
      <c r="H201" t="s">
        <v>280</v>
      </c>
      <c r="I201" t="s">
        <v>402</v>
      </c>
      <c r="J201" t="s">
        <v>290</v>
      </c>
      <c r="P201" t="s">
        <v>280</v>
      </c>
      <c r="Q201" t="s">
        <v>762</v>
      </c>
      <c r="R201" t="s">
        <v>638</v>
      </c>
      <c r="T201" t="s">
        <v>280</v>
      </c>
      <c r="U201" t="s">
        <v>762</v>
      </c>
      <c r="V201" t="s">
        <v>638</v>
      </c>
      <c r="X201" t="s">
        <v>280</v>
      </c>
      <c r="Y201" t="s">
        <v>762</v>
      </c>
      <c r="Z201" t="s">
        <v>638</v>
      </c>
      <c r="AF201" t="s">
        <v>280</v>
      </c>
      <c r="AG201" t="s">
        <v>762</v>
      </c>
      <c r="AH201" t="s">
        <v>638</v>
      </c>
      <c r="AJ201" t="s">
        <v>280</v>
      </c>
      <c r="AK201" t="str">
        <f t="shared" si="21"/>
        <v>SPWI711Z</v>
      </c>
      <c r="AL201" t="s">
        <v>290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7</v>
      </c>
      <c r="AS201">
        <v>7</v>
      </c>
    </row>
    <row r="202" spans="1:45">
      <c r="A202" t="s">
        <v>17</v>
      </c>
      <c r="B202">
        <v>7</v>
      </c>
      <c r="P202" t="s">
        <v>618</v>
      </c>
      <c r="Q202" t="s">
        <v>763</v>
      </c>
      <c r="R202" t="s">
        <v>639</v>
      </c>
      <c r="T202" t="s">
        <v>618</v>
      </c>
      <c r="U202" t="s">
        <v>763</v>
      </c>
      <c r="V202" t="s">
        <v>639</v>
      </c>
      <c r="X202" t="s">
        <v>618</v>
      </c>
      <c r="Y202" t="s">
        <v>763</v>
      </c>
      <c r="Z202" t="s">
        <v>639</v>
      </c>
      <c r="AF202" t="s">
        <v>618</v>
      </c>
      <c r="AG202" t="s">
        <v>763</v>
      </c>
      <c r="AH202" t="s">
        <v>639</v>
      </c>
      <c r="AJ202" t="s">
        <v>618</v>
      </c>
      <c r="AK202" t="str">
        <f t="shared" si="21"/>
        <v>SPWI712Z</v>
      </c>
      <c r="AL202" t="s">
        <v>907</v>
      </c>
      <c r="AM202">
        <v>0</v>
      </c>
      <c r="AN202">
        <v>7</v>
      </c>
      <c r="AO202">
        <v>7</v>
      </c>
      <c r="AP202">
        <v>0</v>
      </c>
      <c r="AQ202">
        <v>6</v>
      </c>
      <c r="AR202">
        <v>7</v>
      </c>
      <c r="AS202">
        <v>7</v>
      </c>
    </row>
    <row r="203" spans="1:45">
      <c r="A203" t="s">
        <v>17</v>
      </c>
      <c r="B203">
        <v>7</v>
      </c>
      <c r="P203" t="s">
        <v>619</v>
      </c>
      <c r="Q203" t="s">
        <v>764</v>
      </c>
      <c r="R203" t="s">
        <v>281</v>
      </c>
      <c r="T203" t="s">
        <v>619</v>
      </c>
      <c r="U203" t="s">
        <v>764</v>
      </c>
      <c r="V203" t="s">
        <v>281</v>
      </c>
      <c r="X203" t="s">
        <v>619</v>
      </c>
      <c r="Y203" t="s">
        <v>764</v>
      </c>
      <c r="Z203" t="s">
        <v>281</v>
      </c>
      <c r="AF203" t="s">
        <v>619</v>
      </c>
      <c r="AG203" t="s">
        <v>427</v>
      </c>
      <c r="AH203" t="s">
        <v>281</v>
      </c>
      <c r="AJ203" t="s">
        <v>619</v>
      </c>
      <c r="AK203" t="str">
        <f t="shared" si="21"/>
        <v>SPWI713Z</v>
      </c>
      <c r="AL203" t="s">
        <v>635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7</v>
      </c>
      <c r="AS203">
        <v>7</v>
      </c>
    </row>
    <row r="204" spans="1:45">
      <c r="A204" t="s">
        <v>17</v>
      </c>
      <c r="B204">
        <v>7</v>
      </c>
      <c r="P204" t="s">
        <v>620</v>
      </c>
      <c r="Q204" t="s">
        <v>765</v>
      </c>
      <c r="R204" t="s">
        <v>285</v>
      </c>
      <c r="T204" t="s">
        <v>620</v>
      </c>
      <c r="U204" t="s">
        <v>765</v>
      </c>
      <c r="V204" t="s">
        <v>285</v>
      </c>
      <c r="X204" t="s">
        <v>620</v>
      </c>
      <c r="Y204" t="s">
        <v>765</v>
      </c>
      <c r="Z204" t="s">
        <v>285</v>
      </c>
      <c r="AF204" t="s">
        <v>620</v>
      </c>
      <c r="AG204" t="s">
        <v>443</v>
      </c>
      <c r="AH204" t="s">
        <v>285</v>
      </c>
      <c r="AJ204" t="s">
        <v>620</v>
      </c>
      <c r="AK204" t="str">
        <f t="shared" si="21"/>
        <v>SPWI714Z</v>
      </c>
      <c r="AL204" t="s">
        <v>639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7</v>
      </c>
      <c r="AS204">
        <v>7</v>
      </c>
    </row>
    <row r="205" spans="1:45">
      <c r="A205" t="s">
        <v>17</v>
      </c>
      <c r="B205">
        <v>7</v>
      </c>
      <c r="P205" t="s">
        <v>621</v>
      </c>
      <c r="Q205" t="s">
        <v>766</v>
      </c>
      <c r="R205" t="s">
        <v>284</v>
      </c>
      <c r="T205" t="s">
        <v>621</v>
      </c>
      <c r="U205" t="s">
        <v>766</v>
      </c>
      <c r="V205" t="s">
        <v>284</v>
      </c>
      <c r="X205" t="s">
        <v>621</v>
      </c>
      <c r="Y205" t="s">
        <v>766</v>
      </c>
      <c r="Z205" t="s">
        <v>284</v>
      </c>
      <c r="AF205" t="s">
        <v>621</v>
      </c>
      <c r="AG205" t="s">
        <v>388</v>
      </c>
      <c r="AH205" t="s">
        <v>284</v>
      </c>
      <c r="AJ205" t="s">
        <v>621</v>
      </c>
      <c r="AK205" t="str">
        <f t="shared" si="21"/>
        <v>SPWI715Z</v>
      </c>
      <c r="AL205" t="s">
        <v>640</v>
      </c>
      <c r="AM205">
        <v>7</v>
      </c>
      <c r="AN205">
        <v>0</v>
      </c>
      <c r="AO205">
        <v>0</v>
      </c>
      <c r="AP205">
        <v>0</v>
      </c>
      <c r="AQ205">
        <v>0</v>
      </c>
      <c r="AR205">
        <v>7</v>
      </c>
      <c r="AS205">
        <v>7</v>
      </c>
    </row>
    <row r="206" spans="1:45">
      <c r="A206" t="s">
        <v>17</v>
      </c>
      <c r="B206">
        <v>7</v>
      </c>
      <c r="P206" t="s">
        <v>622</v>
      </c>
      <c r="Q206" t="s">
        <v>767</v>
      </c>
      <c r="R206" t="s">
        <v>283</v>
      </c>
      <c r="T206" t="s">
        <v>622</v>
      </c>
      <c r="U206" t="s">
        <v>767</v>
      </c>
      <c r="V206" t="s">
        <v>283</v>
      </c>
      <c r="X206" t="s">
        <v>622</v>
      </c>
      <c r="Y206" t="s">
        <v>767</v>
      </c>
      <c r="Z206" t="s">
        <v>283</v>
      </c>
      <c r="AF206" t="s">
        <v>622</v>
      </c>
      <c r="AG206" t="s">
        <v>379</v>
      </c>
      <c r="AH206" t="s">
        <v>283</v>
      </c>
      <c r="AJ206" t="s">
        <v>622</v>
      </c>
      <c r="AK206" t="str">
        <f t="shared" si="21"/>
        <v>SPWI716Z</v>
      </c>
      <c r="AL206" t="s">
        <v>641</v>
      </c>
      <c r="AM206">
        <v>7</v>
      </c>
      <c r="AN206">
        <v>0</v>
      </c>
      <c r="AO206">
        <v>0</v>
      </c>
      <c r="AP206">
        <v>0</v>
      </c>
      <c r="AQ206">
        <v>0</v>
      </c>
      <c r="AR206">
        <v>7</v>
      </c>
      <c r="AS206">
        <v>7</v>
      </c>
    </row>
    <row r="207" spans="1:45">
      <c r="A207" t="s">
        <v>17</v>
      </c>
      <c r="B207">
        <v>7</v>
      </c>
      <c r="P207" t="s">
        <v>623</v>
      </c>
      <c r="Q207" t="s">
        <v>768</v>
      </c>
      <c r="R207" t="s">
        <v>640</v>
      </c>
      <c r="T207" t="s">
        <v>623</v>
      </c>
      <c r="U207" t="s">
        <v>768</v>
      </c>
      <c r="V207" t="s">
        <v>640</v>
      </c>
      <c r="X207" t="s">
        <v>623</v>
      </c>
      <c r="Y207" t="s">
        <v>768</v>
      </c>
      <c r="Z207" t="s">
        <v>640</v>
      </c>
      <c r="AF207" t="s">
        <v>623</v>
      </c>
      <c r="AG207" t="s">
        <v>768</v>
      </c>
      <c r="AH207" t="s">
        <v>640</v>
      </c>
      <c r="AJ207" t="s">
        <v>623</v>
      </c>
      <c r="AK207" t="str">
        <f t="shared" si="21"/>
        <v>SPWI717Z</v>
      </c>
      <c r="AL207" t="s">
        <v>643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7</v>
      </c>
      <c r="AS207">
        <v>7</v>
      </c>
    </row>
    <row r="208" spans="1:45">
      <c r="A208" t="s">
        <v>17</v>
      </c>
      <c r="B208">
        <v>7</v>
      </c>
      <c r="P208" t="s">
        <v>624</v>
      </c>
      <c r="Q208" t="s">
        <v>769</v>
      </c>
      <c r="R208" t="s">
        <v>641</v>
      </c>
      <c r="T208" t="s">
        <v>624</v>
      </c>
      <c r="U208" t="s">
        <v>769</v>
      </c>
      <c r="V208" t="s">
        <v>641</v>
      </c>
      <c r="X208" t="s">
        <v>624</v>
      </c>
      <c r="Y208" t="s">
        <v>769</v>
      </c>
      <c r="Z208" t="s">
        <v>641</v>
      </c>
      <c r="AF208" t="s">
        <v>624</v>
      </c>
      <c r="AG208" t="s">
        <v>769</v>
      </c>
      <c r="AH208" t="s">
        <v>641</v>
      </c>
      <c r="AJ208" t="s">
        <v>624</v>
      </c>
      <c r="AK208" t="str">
        <f t="shared" si="21"/>
        <v>SPWI718Z</v>
      </c>
      <c r="AL208" t="s">
        <v>908</v>
      </c>
      <c r="AM208">
        <v>0</v>
      </c>
      <c r="AN208">
        <v>6</v>
      </c>
      <c r="AO208">
        <v>0</v>
      </c>
      <c r="AP208">
        <v>0</v>
      </c>
      <c r="AQ208">
        <v>0</v>
      </c>
      <c r="AR208">
        <v>7</v>
      </c>
      <c r="AS208">
        <v>7</v>
      </c>
    </row>
    <row r="209" spans="1:46">
      <c r="A209" t="s">
        <v>17</v>
      </c>
      <c r="B209">
        <v>7</v>
      </c>
      <c r="P209" t="s">
        <v>625</v>
      </c>
      <c r="Q209" t="s">
        <v>770</v>
      </c>
      <c r="R209" t="s">
        <v>642</v>
      </c>
      <c r="T209" t="s">
        <v>625</v>
      </c>
      <c r="U209" t="s">
        <v>770</v>
      </c>
      <c r="V209" t="s">
        <v>642</v>
      </c>
      <c r="X209" t="s">
        <v>625</v>
      </c>
      <c r="Y209" t="s">
        <v>770</v>
      </c>
      <c r="Z209" t="s">
        <v>642</v>
      </c>
      <c r="AF209" t="s">
        <v>625</v>
      </c>
      <c r="AG209" t="s">
        <v>770</v>
      </c>
      <c r="AH209" t="s">
        <v>642</v>
      </c>
      <c r="AJ209" t="s">
        <v>625</v>
      </c>
      <c r="AK209" t="str">
        <f t="shared" si="21"/>
        <v>SPWI719Z</v>
      </c>
      <c r="AL209" t="s">
        <v>909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7</v>
      </c>
      <c r="AS209">
        <v>7</v>
      </c>
    </row>
    <row r="210" spans="1:46">
      <c r="A210" t="s">
        <v>17</v>
      </c>
      <c r="B210">
        <v>7</v>
      </c>
      <c r="P210" t="s">
        <v>626</v>
      </c>
      <c r="Q210" t="s">
        <v>771</v>
      </c>
      <c r="R210" t="s">
        <v>643</v>
      </c>
      <c r="T210" t="s">
        <v>626</v>
      </c>
      <c r="U210" t="s">
        <v>771</v>
      </c>
      <c r="V210" t="s">
        <v>643</v>
      </c>
      <c r="X210" t="s">
        <v>626</v>
      </c>
      <c r="Y210" t="s">
        <v>771</v>
      </c>
      <c r="Z210" t="s">
        <v>643</v>
      </c>
      <c r="AF210" t="s">
        <v>626</v>
      </c>
      <c r="AG210" t="s">
        <v>771</v>
      </c>
      <c r="AH210" t="s">
        <v>643</v>
      </c>
    </row>
    <row r="211" spans="1:46">
      <c r="A211" t="s">
        <v>17</v>
      </c>
      <c r="B211">
        <v>7</v>
      </c>
      <c r="P211" t="s">
        <v>627</v>
      </c>
      <c r="Q211" t="s">
        <v>772</v>
      </c>
      <c r="R211" t="s">
        <v>288</v>
      </c>
      <c r="T211" t="s">
        <v>627</v>
      </c>
      <c r="U211" t="s">
        <v>772</v>
      </c>
      <c r="V211" t="s">
        <v>288</v>
      </c>
      <c r="X211" t="s">
        <v>627</v>
      </c>
      <c r="Y211" t="s">
        <v>772</v>
      </c>
      <c r="Z211" t="s">
        <v>288</v>
      </c>
      <c r="AF211" t="s">
        <v>627</v>
      </c>
      <c r="AG211" t="s">
        <v>437</v>
      </c>
      <c r="AH211" t="s">
        <v>288</v>
      </c>
    </row>
    <row r="212" spans="1:46">
      <c r="A212" t="s">
        <v>17</v>
      </c>
      <c r="B212">
        <v>7</v>
      </c>
      <c r="P212" t="s">
        <v>628</v>
      </c>
      <c r="Q212" t="s">
        <v>802</v>
      </c>
      <c r="R212" t="s">
        <v>644</v>
      </c>
      <c r="T212" t="s">
        <v>628</v>
      </c>
      <c r="U212" t="s">
        <v>802</v>
      </c>
      <c r="V212" t="s">
        <v>644</v>
      </c>
      <c r="X212" t="s">
        <v>628</v>
      </c>
      <c r="Y212" t="s">
        <v>802</v>
      </c>
      <c r="Z212" t="s">
        <v>644</v>
      </c>
      <c r="AF212" t="s">
        <v>628</v>
      </c>
      <c r="AG212" t="s">
        <v>802</v>
      </c>
      <c r="AH212" t="s">
        <v>644</v>
      </c>
    </row>
    <row r="213" spans="1:46">
      <c r="A213" t="s">
        <v>17</v>
      </c>
      <c r="B213">
        <v>7</v>
      </c>
      <c r="P213" t="s">
        <v>629</v>
      </c>
      <c r="R213" t="s">
        <v>645</v>
      </c>
      <c r="T213" t="s">
        <v>629</v>
      </c>
      <c r="V213" t="s">
        <v>645</v>
      </c>
      <c r="X213" t="s">
        <v>629</v>
      </c>
      <c r="Z213" t="s">
        <v>645</v>
      </c>
      <c r="AF213" t="s">
        <v>629</v>
      </c>
      <c r="AH213" t="s">
        <v>645</v>
      </c>
    </row>
    <row r="214" spans="1:46">
      <c r="A214" t="s">
        <v>17</v>
      </c>
      <c r="B214">
        <v>7</v>
      </c>
      <c r="AF214" t="s">
        <v>866</v>
      </c>
      <c r="AG214" t="s">
        <v>408</v>
      </c>
      <c r="AH214" t="s">
        <v>287</v>
      </c>
    </row>
    <row r="215" spans="1:46">
      <c r="A215" t="s">
        <v>17</v>
      </c>
      <c r="B215">
        <v>7</v>
      </c>
      <c r="AF215" t="s">
        <v>867</v>
      </c>
      <c r="AG215" t="s">
        <v>401</v>
      </c>
      <c r="AH215" t="s">
        <v>289</v>
      </c>
    </row>
    <row r="216" spans="1:46">
      <c r="A216" t="s">
        <v>17</v>
      </c>
      <c r="B216">
        <v>7</v>
      </c>
      <c r="AF216" t="s">
        <v>868</v>
      </c>
      <c r="AG216" t="s">
        <v>402</v>
      </c>
      <c r="AH216" t="s">
        <v>290</v>
      </c>
    </row>
    <row r="218" spans="1:46">
      <c r="A218" t="s">
        <v>17</v>
      </c>
      <c r="B218">
        <v>8</v>
      </c>
      <c r="G218" s="3"/>
      <c r="H218" s="3" t="s">
        <v>291</v>
      </c>
      <c r="I218" s="3"/>
      <c r="J218" s="3"/>
      <c r="K218" s="3"/>
      <c r="L218" s="3" t="s">
        <v>291</v>
      </c>
      <c r="M218" s="3"/>
      <c r="N218" s="3"/>
      <c r="O218" s="3"/>
      <c r="P218" s="3" t="s">
        <v>291</v>
      </c>
      <c r="Q218" s="3"/>
      <c r="R218" s="3"/>
      <c r="T218" s="3" t="s">
        <v>291</v>
      </c>
      <c r="U218" s="3"/>
      <c r="V218" s="3"/>
      <c r="X218" s="3" t="s">
        <v>291</v>
      </c>
      <c r="Y218" s="3"/>
      <c r="Z218" s="3"/>
      <c r="AA218" s="3"/>
      <c r="AB218" s="3" t="s">
        <v>291</v>
      </c>
      <c r="AC218" s="3"/>
      <c r="AD218" s="3"/>
      <c r="AF218" t="s">
        <v>291</v>
      </c>
      <c r="AG218" t="s">
        <v>440</v>
      </c>
      <c r="AH218" t="s">
        <v>300</v>
      </c>
      <c r="AJ218" s="3" t="s">
        <v>291</v>
      </c>
      <c r="AK218" s="3"/>
      <c r="AL218" s="3"/>
      <c r="AM218" s="3"/>
      <c r="AN218" s="3"/>
      <c r="AO218" s="3"/>
      <c r="AP218" s="3"/>
      <c r="AQ218" s="3"/>
      <c r="AR218" s="3"/>
      <c r="AS218" s="3"/>
      <c r="AT218" s="3"/>
    </row>
    <row r="219" spans="1:46">
      <c r="A219" t="s">
        <v>17</v>
      </c>
      <c r="B219">
        <v>8</v>
      </c>
      <c r="G219" t="s">
        <v>178</v>
      </c>
      <c r="H219" t="s">
        <v>292</v>
      </c>
      <c r="I219" t="s">
        <v>433</v>
      </c>
      <c r="J219" t="s">
        <v>299</v>
      </c>
      <c r="K219" t="s">
        <v>178</v>
      </c>
      <c r="L219" t="s">
        <v>292</v>
      </c>
      <c r="M219" t="s">
        <v>292</v>
      </c>
      <c r="N219" t="s">
        <v>509</v>
      </c>
      <c r="O219" s="6"/>
      <c r="P219" s="6" t="s">
        <v>292</v>
      </c>
      <c r="Q219" s="6"/>
      <c r="R219" s="6" t="s">
        <v>608</v>
      </c>
      <c r="T219" s="6" t="s">
        <v>292</v>
      </c>
      <c r="U219" s="6"/>
      <c r="V219" s="6" t="s">
        <v>608</v>
      </c>
      <c r="X219" s="6" t="s">
        <v>292</v>
      </c>
      <c r="Y219" s="6"/>
      <c r="Z219" s="6" t="s">
        <v>608</v>
      </c>
      <c r="AA219" t="s">
        <v>178</v>
      </c>
      <c r="AB219" t="s">
        <v>292</v>
      </c>
      <c r="AC219" t="s">
        <v>292</v>
      </c>
      <c r="AD219" t="s">
        <v>509</v>
      </c>
      <c r="AF219" t="s">
        <v>292</v>
      </c>
      <c r="AG219" t="s">
        <v>407</v>
      </c>
      <c r="AH219" t="s">
        <v>301</v>
      </c>
      <c r="AJ219" t="s">
        <v>292</v>
      </c>
      <c r="AK219" t="str">
        <f t="shared" ref="AK219:AK227" si="22">_xlfn.CONCAT(AJ219, "Z")</f>
        <v>SPWI802Z</v>
      </c>
      <c r="AL219" t="s">
        <v>910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8</v>
      </c>
      <c r="AS219">
        <v>8</v>
      </c>
    </row>
    <row r="220" spans="1:46">
      <c r="A220" t="s">
        <v>17</v>
      </c>
      <c r="B220">
        <v>8</v>
      </c>
      <c r="G220" t="s">
        <v>178</v>
      </c>
      <c r="H220" t="s">
        <v>293</v>
      </c>
      <c r="I220" t="s">
        <v>440</v>
      </c>
      <c r="J220" t="s">
        <v>300</v>
      </c>
      <c r="K220" t="s">
        <v>178</v>
      </c>
      <c r="L220" t="s">
        <v>293</v>
      </c>
      <c r="M220" t="s">
        <v>293</v>
      </c>
      <c r="N220" t="s">
        <v>510</v>
      </c>
      <c r="P220" t="s">
        <v>293</v>
      </c>
      <c r="Q220" t="s">
        <v>774</v>
      </c>
      <c r="R220" t="s">
        <v>656</v>
      </c>
      <c r="T220" t="s">
        <v>293</v>
      </c>
      <c r="U220" t="s">
        <v>774</v>
      </c>
      <c r="V220" t="s">
        <v>656</v>
      </c>
      <c r="X220" t="s">
        <v>293</v>
      </c>
      <c r="Y220" t="s">
        <v>774</v>
      </c>
      <c r="Z220" t="s">
        <v>656</v>
      </c>
      <c r="AA220" t="s">
        <v>178</v>
      </c>
      <c r="AB220" t="s">
        <v>293</v>
      </c>
      <c r="AC220" t="s">
        <v>293</v>
      </c>
      <c r="AD220" t="s">
        <v>510</v>
      </c>
      <c r="AF220" t="s">
        <v>293</v>
      </c>
      <c r="AG220" t="s">
        <v>774</v>
      </c>
      <c r="AH220" t="s">
        <v>656</v>
      </c>
      <c r="AJ220" t="s">
        <v>293</v>
      </c>
      <c r="AK220" t="str">
        <f t="shared" si="22"/>
        <v>SPWI803Z</v>
      </c>
      <c r="AL220" t="s">
        <v>911</v>
      </c>
      <c r="AM220">
        <v>0</v>
      </c>
      <c r="AN220">
        <v>8</v>
      </c>
      <c r="AO220">
        <v>0</v>
      </c>
      <c r="AP220">
        <v>0</v>
      </c>
      <c r="AQ220">
        <v>0</v>
      </c>
      <c r="AR220">
        <v>8</v>
      </c>
      <c r="AS220">
        <v>8</v>
      </c>
    </row>
    <row r="221" spans="1:46">
      <c r="A221" t="s">
        <v>17</v>
      </c>
      <c r="B221">
        <v>8</v>
      </c>
      <c r="G221" t="s">
        <v>178</v>
      </c>
      <c r="H221" t="s">
        <v>294</v>
      </c>
      <c r="I221" t="s">
        <v>407</v>
      </c>
      <c r="J221" t="s">
        <v>301</v>
      </c>
      <c r="K221" t="s">
        <v>178</v>
      </c>
      <c r="L221" t="s">
        <v>294</v>
      </c>
      <c r="M221" t="s">
        <v>294</v>
      </c>
      <c r="N221" t="s">
        <v>511</v>
      </c>
      <c r="P221" t="s">
        <v>294</v>
      </c>
      <c r="Q221" t="s">
        <v>775</v>
      </c>
      <c r="R221" t="s">
        <v>657</v>
      </c>
      <c r="T221" t="s">
        <v>294</v>
      </c>
      <c r="U221" t="s">
        <v>775</v>
      </c>
      <c r="V221" t="s">
        <v>657</v>
      </c>
      <c r="X221" t="s">
        <v>294</v>
      </c>
      <c r="Y221" t="s">
        <v>775</v>
      </c>
      <c r="Z221" t="s">
        <v>657</v>
      </c>
      <c r="AA221" t="s">
        <v>178</v>
      </c>
      <c r="AB221" t="s">
        <v>294</v>
      </c>
      <c r="AC221" t="s">
        <v>294</v>
      </c>
      <c r="AD221" t="s">
        <v>511</v>
      </c>
      <c r="AF221" t="s">
        <v>294</v>
      </c>
      <c r="AG221" t="s">
        <v>775</v>
      </c>
      <c r="AH221" t="s">
        <v>657</v>
      </c>
      <c r="AJ221" t="s">
        <v>294</v>
      </c>
      <c r="AK221" t="str">
        <f t="shared" si="22"/>
        <v>SPWI804Z</v>
      </c>
      <c r="AL221" t="s">
        <v>301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8</v>
      </c>
      <c r="AS221">
        <v>8</v>
      </c>
    </row>
    <row r="222" spans="1:46">
      <c r="A222" t="s">
        <v>17</v>
      </c>
      <c r="B222">
        <v>8</v>
      </c>
      <c r="G222" t="s">
        <v>178</v>
      </c>
      <c r="H222" t="s">
        <v>295</v>
      </c>
      <c r="I222" t="s">
        <v>403</v>
      </c>
      <c r="J222" t="s">
        <v>302</v>
      </c>
      <c r="K222" t="s">
        <v>178</v>
      </c>
      <c r="L222" t="s">
        <v>295</v>
      </c>
      <c r="M222" t="s">
        <v>295</v>
      </c>
      <c r="N222" t="s">
        <v>305</v>
      </c>
      <c r="P222" t="s">
        <v>295</v>
      </c>
      <c r="Q222" t="s">
        <v>776</v>
      </c>
      <c r="R222" t="s">
        <v>658</v>
      </c>
      <c r="T222" t="s">
        <v>295</v>
      </c>
      <c r="U222" t="s">
        <v>776</v>
      </c>
      <c r="V222" t="s">
        <v>658</v>
      </c>
      <c r="X222" t="s">
        <v>295</v>
      </c>
      <c r="Y222" t="s">
        <v>776</v>
      </c>
      <c r="Z222" t="s">
        <v>658</v>
      </c>
      <c r="AA222" t="s">
        <v>178</v>
      </c>
      <c r="AB222" t="s">
        <v>295</v>
      </c>
      <c r="AC222" t="s">
        <v>295</v>
      </c>
      <c r="AD222" t="s">
        <v>305</v>
      </c>
      <c r="AF222" t="s">
        <v>295</v>
      </c>
      <c r="AG222" t="s">
        <v>776</v>
      </c>
      <c r="AH222" t="s">
        <v>658</v>
      </c>
      <c r="AJ222" t="s">
        <v>295</v>
      </c>
      <c r="AK222" t="str">
        <f t="shared" si="22"/>
        <v>SPWI805Z</v>
      </c>
      <c r="AL222" t="s">
        <v>912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8</v>
      </c>
      <c r="AS222">
        <v>8</v>
      </c>
    </row>
    <row r="223" spans="1:46">
      <c r="A223" t="s">
        <v>17</v>
      </c>
      <c r="B223">
        <v>8</v>
      </c>
      <c r="G223" t="s">
        <v>178</v>
      </c>
      <c r="H223" t="s">
        <v>296</v>
      </c>
      <c r="I223" t="s">
        <v>404</v>
      </c>
      <c r="J223" t="s">
        <v>303</v>
      </c>
      <c r="K223" s="3"/>
      <c r="L223" s="3" t="s">
        <v>296</v>
      </c>
      <c r="M223" s="3"/>
      <c r="N223" s="3"/>
      <c r="P223" t="s">
        <v>296</v>
      </c>
      <c r="Q223" t="s">
        <v>777</v>
      </c>
      <c r="R223" t="s">
        <v>659</v>
      </c>
      <c r="T223" s="3" t="s">
        <v>296</v>
      </c>
      <c r="U223" s="3"/>
      <c r="V223" s="3"/>
      <c r="X223" s="3" t="s">
        <v>296</v>
      </c>
      <c r="Y223" s="3"/>
      <c r="Z223" s="3"/>
      <c r="AA223" s="3"/>
      <c r="AB223" s="3" t="s">
        <v>296</v>
      </c>
      <c r="AC223" s="3"/>
      <c r="AD223" s="3"/>
      <c r="AF223" t="s">
        <v>296</v>
      </c>
      <c r="AG223" t="s">
        <v>404</v>
      </c>
      <c r="AH223" t="s">
        <v>303</v>
      </c>
      <c r="AJ223" t="s">
        <v>296</v>
      </c>
      <c r="AK223" t="str">
        <f t="shared" si="22"/>
        <v>SPWI806Z</v>
      </c>
      <c r="AL223" t="s">
        <v>303</v>
      </c>
      <c r="AM223">
        <v>6</v>
      </c>
      <c r="AN223">
        <v>0</v>
      </c>
      <c r="AO223">
        <v>0</v>
      </c>
      <c r="AP223">
        <v>0</v>
      </c>
      <c r="AQ223">
        <v>0</v>
      </c>
      <c r="AR223">
        <v>8</v>
      </c>
      <c r="AS223">
        <v>8</v>
      </c>
    </row>
    <row r="224" spans="1:46">
      <c r="A224" t="s">
        <v>17</v>
      </c>
      <c r="B224">
        <v>8</v>
      </c>
      <c r="G224" t="s">
        <v>178</v>
      </c>
      <c r="H224" t="s">
        <v>297</v>
      </c>
      <c r="I224" t="s">
        <v>405</v>
      </c>
      <c r="J224" t="s">
        <v>304</v>
      </c>
      <c r="K224" t="s">
        <v>178</v>
      </c>
      <c r="L224" t="s">
        <v>297</v>
      </c>
      <c r="M224" t="s">
        <v>297</v>
      </c>
      <c r="N224" t="s">
        <v>512</v>
      </c>
      <c r="O224" s="3"/>
      <c r="P224" s="3" t="s">
        <v>297</v>
      </c>
      <c r="Q224" s="3"/>
      <c r="R224" s="3"/>
      <c r="T224" t="s">
        <v>297</v>
      </c>
      <c r="U224" t="s">
        <v>777</v>
      </c>
      <c r="V224" t="s">
        <v>659</v>
      </c>
      <c r="X224" t="s">
        <v>297</v>
      </c>
      <c r="Y224" t="s">
        <v>777</v>
      </c>
      <c r="Z224" t="s">
        <v>659</v>
      </c>
      <c r="AA224" t="s">
        <v>178</v>
      </c>
      <c r="AB224" t="s">
        <v>297</v>
      </c>
      <c r="AC224" t="s">
        <v>297</v>
      </c>
      <c r="AD224" t="s">
        <v>512</v>
      </c>
      <c r="AF224" t="s">
        <v>297</v>
      </c>
      <c r="AG224" t="s">
        <v>777</v>
      </c>
      <c r="AH224" t="s">
        <v>659</v>
      </c>
      <c r="AJ224" t="s">
        <v>297</v>
      </c>
      <c r="AK224" t="str">
        <f t="shared" si="22"/>
        <v>SPWI807Z</v>
      </c>
      <c r="AL224" t="s">
        <v>304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8</v>
      </c>
      <c r="AS224">
        <v>8</v>
      </c>
    </row>
    <row r="225" spans="1:46">
      <c r="A225" t="s">
        <v>17</v>
      </c>
      <c r="B225">
        <v>8</v>
      </c>
      <c r="G225" t="s">
        <v>178</v>
      </c>
      <c r="H225" t="s">
        <v>298</v>
      </c>
      <c r="I225" t="s">
        <v>406</v>
      </c>
      <c r="J225" t="s">
        <v>305</v>
      </c>
      <c r="P225" t="s">
        <v>298</v>
      </c>
      <c r="Q225" t="s">
        <v>778</v>
      </c>
      <c r="R225" t="s">
        <v>660</v>
      </c>
      <c r="T225" t="s">
        <v>298</v>
      </c>
      <c r="U225" t="s">
        <v>778</v>
      </c>
      <c r="V225" t="s">
        <v>660</v>
      </c>
      <c r="X225" t="s">
        <v>298</v>
      </c>
      <c r="Y225" t="s">
        <v>778</v>
      </c>
      <c r="Z225" t="s">
        <v>660</v>
      </c>
      <c r="AF225" t="s">
        <v>298</v>
      </c>
      <c r="AG225" t="s">
        <v>778</v>
      </c>
      <c r="AH225" t="s">
        <v>660</v>
      </c>
      <c r="AJ225" t="s">
        <v>298</v>
      </c>
      <c r="AK225" t="str">
        <f t="shared" si="22"/>
        <v>SPWI808Z</v>
      </c>
      <c r="AL225" t="s">
        <v>305</v>
      </c>
      <c r="AM225">
        <v>8</v>
      </c>
      <c r="AN225">
        <v>0</v>
      </c>
      <c r="AO225">
        <v>0</v>
      </c>
      <c r="AP225">
        <v>0</v>
      </c>
      <c r="AQ225">
        <v>0</v>
      </c>
      <c r="AR225">
        <v>8</v>
      </c>
      <c r="AS225">
        <v>8</v>
      </c>
    </row>
    <row r="226" spans="1:46">
      <c r="A226" t="s">
        <v>17</v>
      </c>
      <c r="B226">
        <v>8</v>
      </c>
      <c r="P226" t="s">
        <v>646</v>
      </c>
      <c r="Q226" t="s">
        <v>779</v>
      </c>
      <c r="R226" t="s">
        <v>661</v>
      </c>
      <c r="T226" t="s">
        <v>646</v>
      </c>
      <c r="U226" t="s">
        <v>779</v>
      </c>
      <c r="V226" t="s">
        <v>661</v>
      </c>
      <c r="X226" t="s">
        <v>646</v>
      </c>
      <c r="Y226" t="s">
        <v>779</v>
      </c>
      <c r="Z226" t="s">
        <v>661</v>
      </c>
      <c r="AF226" t="s">
        <v>646</v>
      </c>
      <c r="AG226" t="s">
        <v>779</v>
      </c>
      <c r="AH226" t="s">
        <v>661</v>
      </c>
      <c r="AJ226" t="s">
        <v>646</v>
      </c>
      <c r="AK226" t="str">
        <f t="shared" si="22"/>
        <v>SPWI809Z</v>
      </c>
      <c r="AL226" t="s">
        <v>659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8</v>
      </c>
      <c r="AS226">
        <v>8</v>
      </c>
    </row>
    <row r="227" spans="1:46">
      <c r="A227" t="s">
        <v>17</v>
      </c>
      <c r="B227">
        <v>8</v>
      </c>
      <c r="P227" t="s">
        <v>647</v>
      </c>
      <c r="Q227" t="s">
        <v>780</v>
      </c>
      <c r="R227" t="s">
        <v>299</v>
      </c>
      <c r="T227" t="s">
        <v>647</v>
      </c>
      <c r="U227" t="s">
        <v>780</v>
      </c>
      <c r="V227" t="s">
        <v>299</v>
      </c>
      <c r="X227" t="s">
        <v>647</v>
      </c>
      <c r="Y227" t="s">
        <v>780</v>
      </c>
      <c r="Z227" t="s">
        <v>299</v>
      </c>
      <c r="AF227" t="s">
        <v>647</v>
      </c>
      <c r="AG227" t="s">
        <v>433</v>
      </c>
      <c r="AH227" t="s">
        <v>299</v>
      </c>
      <c r="AJ227" t="s">
        <v>647</v>
      </c>
      <c r="AK227" t="str">
        <f t="shared" si="22"/>
        <v>SPWI810Z</v>
      </c>
      <c r="AL227" t="s">
        <v>913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8</v>
      </c>
      <c r="AS227">
        <v>8</v>
      </c>
    </row>
    <row r="228" spans="1:46">
      <c r="A228" t="s">
        <v>17</v>
      </c>
      <c r="B228">
        <v>8</v>
      </c>
      <c r="P228" t="s">
        <v>648</v>
      </c>
      <c r="Q228" t="s">
        <v>781</v>
      </c>
      <c r="R228" t="s">
        <v>662</v>
      </c>
      <c r="T228" t="s">
        <v>648</v>
      </c>
      <c r="U228" t="s">
        <v>781</v>
      </c>
      <c r="V228" t="s">
        <v>662</v>
      </c>
      <c r="X228" t="s">
        <v>648</v>
      </c>
      <c r="Y228" t="s">
        <v>781</v>
      </c>
      <c r="Z228" t="s">
        <v>662</v>
      </c>
      <c r="AF228" t="s">
        <v>648</v>
      </c>
      <c r="AG228" t="s">
        <v>781</v>
      </c>
      <c r="AH228" t="s">
        <v>662</v>
      </c>
    </row>
    <row r="229" spans="1:46">
      <c r="A229" t="s">
        <v>17</v>
      </c>
      <c r="B229">
        <v>8</v>
      </c>
      <c r="P229" t="s">
        <v>649</v>
      </c>
      <c r="Q229" t="s">
        <v>782</v>
      </c>
      <c r="R229" t="s">
        <v>302</v>
      </c>
      <c r="T229" t="s">
        <v>649</v>
      </c>
      <c r="U229" t="s">
        <v>782</v>
      </c>
      <c r="V229" t="s">
        <v>302</v>
      </c>
      <c r="X229" t="s">
        <v>649</v>
      </c>
      <c r="Y229" t="s">
        <v>782</v>
      </c>
      <c r="Z229" t="s">
        <v>302</v>
      </c>
      <c r="AF229" t="s">
        <v>649</v>
      </c>
      <c r="AG229" t="s">
        <v>403</v>
      </c>
      <c r="AH229" t="s">
        <v>302</v>
      </c>
    </row>
    <row r="230" spans="1:46">
      <c r="A230" t="s">
        <v>17</v>
      </c>
      <c r="B230">
        <v>8</v>
      </c>
      <c r="P230" t="s">
        <v>650</v>
      </c>
      <c r="Q230" t="s">
        <v>783</v>
      </c>
      <c r="R230" t="s">
        <v>663</v>
      </c>
      <c r="T230" t="s">
        <v>650</v>
      </c>
      <c r="U230" t="s">
        <v>783</v>
      </c>
      <c r="V230" t="s">
        <v>663</v>
      </c>
      <c r="X230" t="s">
        <v>650</v>
      </c>
      <c r="Y230" t="s">
        <v>783</v>
      </c>
      <c r="Z230" t="s">
        <v>663</v>
      </c>
      <c r="AF230" t="s">
        <v>650</v>
      </c>
      <c r="AG230" t="s">
        <v>783</v>
      </c>
      <c r="AH230" t="s">
        <v>663</v>
      </c>
    </row>
    <row r="231" spans="1:46">
      <c r="A231" t="s">
        <v>17</v>
      </c>
      <c r="B231">
        <v>8</v>
      </c>
      <c r="O231" s="3"/>
      <c r="P231" s="3" t="s">
        <v>651</v>
      </c>
      <c r="Q231" s="3"/>
      <c r="R231" s="3"/>
      <c r="T231" s="3" t="s">
        <v>651</v>
      </c>
      <c r="U231" s="3"/>
      <c r="V231" s="3"/>
      <c r="X231" s="3" t="s">
        <v>651</v>
      </c>
      <c r="Y231" s="3"/>
      <c r="Z231" s="3"/>
      <c r="AF231" t="s">
        <v>651</v>
      </c>
      <c r="AG231" t="s">
        <v>405</v>
      </c>
      <c r="AH231" t="s">
        <v>304</v>
      </c>
    </row>
    <row r="232" spans="1:46">
      <c r="A232" t="s">
        <v>17</v>
      </c>
      <c r="B232">
        <v>8</v>
      </c>
      <c r="P232" t="s">
        <v>652</v>
      </c>
      <c r="Q232" t="s">
        <v>784</v>
      </c>
      <c r="R232" t="s">
        <v>664</v>
      </c>
      <c r="T232" t="s">
        <v>652</v>
      </c>
      <c r="U232" t="s">
        <v>784</v>
      </c>
      <c r="V232" t="s">
        <v>664</v>
      </c>
      <c r="X232" t="s">
        <v>652</v>
      </c>
      <c r="Y232" t="s">
        <v>784</v>
      </c>
      <c r="Z232" t="s">
        <v>664</v>
      </c>
      <c r="AF232" t="s">
        <v>652</v>
      </c>
      <c r="AG232" t="s">
        <v>406</v>
      </c>
      <c r="AH232" t="s">
        <v>664</v>
      </c>
    </row>
    <row r="233" spans="1:46">
      <c r="A233" t="s">
        <v>17</v>
      </c>
      <c r="B233">
        <v>8</v>
      </c>
      <c r="P233" t="s">
        <v>653</v>
      </c>
      <c r="Q233" t="s">
        <v>811</v>
      </c>
      <c r="R233" t="s">
        <v>666</v>
      </c>
      <c r="T233" t="s">
        <v>653</v>
      </c>
      <c r="U233" t="s">
        <v>811</v>
      </c>
      <c r="V233" t="s">
        <v>666</v>
      </c>
      <c r="X233" t="s">
        <v>653</v>
      </c>
      <c r="Y233" t="s">
        <v>811</v>
      </c>
      <c r="Z233" t="s">
        <v>666</v>
      </c>
      <c r="AF233" t="s">
        <v>653</v>
      </c>
      <c r="AG233" t="s">
        <v>933</v>
      </c>
      <c r="AH233" t="s">
        <v>666</v>
      </c>
    </row>
    <row r="234" spans="1:46">
      <c r="A234" t="s">
        <v>17</v>
      </c>
      <c r="B234">
        <v>8</v>
      </c>
      <c r="P234" t="s">
        <v>654</v>
      </c>
      <c r="Q234" t="s">
        <v>810</v>
      </c>
      <c r="R234" t="s">
        <v>665</v>
      </c>
      <c r="T234" t="s">
        <v>654</v>
      </c>
      <c r="U234" t="s">
        <v>810</v>
      </c>
      <c r="V234" t="s">
        <v>665</v>
      </c>
      <c r="X234" t="s">
        <v>654</v>
      </c>
      <c r="Y234" t="s">
        <v>810</v>
      </c>
      <c r="Z234" t="s">
        <v>665</v>
      </c>
      <c r="AF234" t="s">
        <v>654</v>
      </c>
      <c r="AG234" t="s">
        <v>934</v>
      </c>
      <c r="AH234" t="s">
        <v>665</v>
      </c>
    </row>
    <row r="235" spans="1:46">
      <c r="A235" t="s">
        <v>17</v>
      </c>
      <c r="B235">
        <v>8</v>
      </c>
      <c r="P235" t="s">
        <v>655</v>
      </c>
      <c r="Q235" t="s">
        <v>814</v>
      </c>
      <c r="R235" t="s">
        <v>667</v>
      </c>
      <c r="T235" t="s">
        <v>655</v>
      </c>
      <c r="U235" t="s">
        <v>814</v>
      </c>
      <c r="V235" t="s">
        <v>667</v>
      </c>
      <c r="X235" t="s">
        <v>655</v>
      </c>
      <c r="Y235" t="s">
        <v>814</v>
      </c>
      <c r="Z235" t="s">
        <v>667</v>
      </c>
      <c r="AF235" t="s">
        <v>655</v>
      </c>
      <c r="AG235" t="s">
        <v>814</v>
      </c>
      <c r="AH235" t="s">
        <v>667</v>
      </c>
    </row>
    <row r="236" spans="1:46">
      <c r="A236" t="s">
        <v>17</v>
      </c>
      <c r="B236">
        <v>8</v>
      </c>
    </row>
    <row r="238" spans="1:46">
      <c r="A238" t="s">
        <v>17</v>
      </c>
      <c r="B238">
        <v>9</v>
      </c>
      <c r="G238" s="3" t="s">
        <v>313</v>
      </c>
      <c r="H238" s="3" t="s">
        <v>306</v>
      </c>
      <c r="I238" s="3"/>
      <c r="J238" s="3"/>
      <c r="K238" t="s">
        <v>178</v>
      </c>
      <c r="L238" t="s">
        <v>513</v>
      </c>
      <c r="M238" t="s">
        <v>513</v>
      </c>
      <c r="N238" t="s">
        <v>527</v>
      </c>
      <c r="O238" s="3"/>
      <c r="P238" s="3" t="s">
        <v>513</v>
      </c>
      <c r="Q238" s="3"/>
      <c r="R238" s="3"/>
      <c r="T238" s="3" t="s">
        <v>513</v>
      </c>
      <c r="U238" s="3"/>
      <c r="V238" s="3"/>
      <c r="X238" s="3" t="s">
        <v>513</v>
      </c>
      <c r="Y238" s="3"/>
      <c r="Z238" s="3"/>
      <c r="AA238" t="s">
        <v>178</v>
      </c>
      <c r="AB238" t="s">
        <v>513</v>
      </c>
      <c r="AC238" t="s">
        <v>513</v>
      </c>
      <c r="AD238" t="s">
        <v>527</v>
      </c>
      <c r="AF238" t="s">
        <v>513</v>
      </c>
      <c r="AG238" t="s">
        <v>441</v>
      </c>
      <c r="AH238" t="s">
        <v>310</v>
      </c>
      <c r="AJ238" s="3" t="s">
        <v>306</v>
      </c>
      <c r="AK238" s="3"/>
      <c r="AL238" s="3"/>
      <c r="AM238" s="3"/>
      <c r="AN238" s="3"/>
      <c r="AO238" s="3"/>
      <c r="AP238" s="3"/>
      <c r="AQ238" s="3"/>
      <c r="AR238" s="3"/>
      <c r="AS238" s="3"/>
      <c r="AT238" s="3"/>
    </row>
    <row r="239" spans="1:46">
      <c r="A239" t="s">
        <v>17</v>
      </c>
      <c r="B239">
        <v>9</v>
      </c>
      <c r="G239" t="s">
        <v>178</v>
      </c>
      <c r="H239" t="s">
        <v>307</v>
      </c>
      <c r="I239" t="s">
        <v>441</v>
      </c>
      <c r="J239" t="s">
        <v>310</v>
      </c>
      <c r="K239" t="s">
        <v>178</v>
      </c>
      <c r="L239" t="s">
        <v>514</v>
      </c>
      <c r="M239" t="s">
        <v>514</v>
      </c>
      <c r="N239" t="s">
        <v>528</v>
      </c>
      <c r="P239" t="s">
        <v>514</v>
      </c>
      <c r="Q239" t="s">
        <v>785</v>
      </c>
      <c r="R239" t="s">
        <v>679</v>
      </c>
      <c r="T239" t="s">
        <v>514</v>
      </c>
      <c r="U239" t="s">
        <v>785</v>
      </c>
      <c r="V239" t="s">
        <v>679</v>
      </c>
      <c r="X239" t="s">
        <v>514</v>
      </c>
      <c r="Y239" t="s">
        <v>785</v>
      </c>
      <c r="Z239" t="s">
        <v>679</v>
      </c>
      <c r="AA239" t="s">
        <v>178</v>
      </c>
      <c r="AB239" t="s">
        <v>514</v>
      </c>
      <c r="AC239" t="s">
        <v>514</v>
      </c>
      <c r="AD239" t="s">
        <v>528</v>
      </c>
      <c r="AF239" t="s">
        <v>514</v>
      </c>
      <c r="AG239" t="s">
        <v>785</v>
      </c>
      <c r="AH239" t="s">
        <v>679</v>
      </c>
      <c r="AJ239" t="s">
        <v>307</v>
      </c>
      <c r="AK239" t="str">
        <f t="shared" ref="AK239:AK240" si="23">_xlfn.CONCAT(AJ239, "Z")</f>
        <v>PWI902Z</v>
      </c>
      <c r="AL239" t="s">
        <v>914</v>
      </c>
      <c r="AM239">
        <v>0</v>
      </c>
      <c r="AN239">
        <v>9</v>
      </c>
      <c r="AO239">
        <v>0</v>
      </c>
      <c r="AP239">
        <v>0</v>
      </c>
      <c r="AQ239">
        <v>0</v>
      </c>
      <c r="AR239">
        <v>9</v>
      </c>
      <c r="AS239">
        <v>9</v>
      </c>
    </row>
    <row r="240" spans="1:46">
      <c r="A240" t="s">
        <v>17</v>
      </c>
      <c r="B240">
        <v>9</v>
      </c>
      <c r="G240" t="s">
        <v>178</v>
      </c>
      <c r="H240" t="s">
        <v>308</v>
      </c>
      <c r="I240" t="s">
        <v>435</v>
      </c>
      <c r="J240" t="s">
        <v>311</v>
      </c>
      <c r="K240" s="3"/>
      <c r="L240" s="3" t="s">
        <v>515</v>
      </c>
      <c r="M240" s="3"/>
      <c r="N240" s="3"/>
      <c r="P240" t="s">
        <v>515</v>
      </c>
      <c r="Q240" t="s">
        <v>786</v>
      </c>
      <c r="R240" t="s">
        <v>680</v>
      </c>
      <c r="T240" t="s">
        <v>515</v>
      </c>
      <c r="U240" t="s">
        <v>786</v>
      </c>
      <c r="V240" t="s">
        <v>680</v>
      </c>
      <c r="X240" t="s">
        <v>515</v>
      </c>
      <c r="Y240" t="s">
        <v>786</v>
      </c>
      <c r="Z240" t="s">
        <v>680</v>
      </c>
      <c r="AA240" s="3"/>
      <c r="AB240" s="3" t="s">
        <v>515</v>
      </c>
      <c r="AC240" s="3"/>
      <c r="AD240" s="3"/>
      <c r="AF240" t="s">
        <v>515</v>
      </c>
      <c r="AG240" t="s">
        <v>786</v>
      </c>
      <c r="AH240" t="s">
        <v>680</v>
      </c>
      <c r="AJ240" t="s">
        <v>308</v>
      </c>
      <c r="AK240" t="str">
        <f t="shared" si="23"/>
        <v>PWI903Z</v>
      </c>
      <c r="AL240" t="s">
        <v>311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9</v>
      </c>
      <c r="AS240">
        <v>9</v>
      </c>
    </row>
    <row r="241" spans="1:46">
      <c r="A241" t="s">
        <v>17</v>
      </c>
      <c r="B241">
        <v>9</v>
      </c>
      <c r="G241" s="6" t="s">
        <v>178</v>
      </c>
      <c r="H241" s="6" t="s">
        <v>309</v>
      </c>
      <c r="I241" s="6" t="s">
        <v>447</v>
      </c>
      <c r="J241" s="6" t="s">
        <v>312</v>
      </c>
      <c r="K241" s="3"/>
      <c r="L241" s="3" t="s">
        <v>516</v>
      </c>
      <c r="M241" s="3"/>
      <c r="N241" s="3"/>
      <c r="O241" s="3"/>
      <c r="P241" s="3" t="s">
        <v>516</v>
      </c>
      <c r="Q241" s="3"/>
      <c r="R241" s="3"/>
      <c r="T241" s="3" t="s">
        <v>516</v>
      </c>
      <c r="U241" s="3"/>
      <c r="V241" s="3"/>
      <c r="X241" s="3" t="s">
        <v>516</v>
      </c>
      <c r="Y241" s="3"/>
      <c r="Z241" s="3"/>
      <c r="AA241" s="3"/>
      <c r="AB241" s="3" t="s">
        <v>516</v>
      </c>
      <c r="AC241" s="3"/>
      <c r="AD241" s="3"/>
      <c r="AF241" s="6" t="s">
        <v>516</v>
      </c>
      <c r="AG241" s="6" t="s">
        <v>447</v>
      </c>
      <c r="AH241" s="6" t="s">
        <v>312</v>
      </c>
      <c r="AJ241" s="3" t="s">
        <v>309</v>
      </c>
      <c r="AK241" s="3"/>
      <c r="AL241" s="3" t="s">
        <v>312</v>
      </c>
      <c r="AM241" s="3"/>
      <c r="AN241" s="3"/>
      <c r="AO241" s="3"/>
      <c r="AP241" s="3"/>
      <c r="AQ241" s="3"/>
      <c r="AR241" s="3"/>
      <c r="AS241" s="3"/>
      <c r="AT241" s="3"/>
    </row>
    <row r="242" spans="1:46">
      <c r="A242" t="s">
        <v>17</v>
      </c>
      <c r="B242">
        <v>9</v>
      </c>
      <c r="K242" t="s">
        <v>178</v>
      </c>
      <c r="L242" t="s">
        <v>517</v>
      </c>
      <c r="M242" t="s">
        <v>517</v>
      </c>
      <c r="N242" t="s">
        <v>529</v>
      </c>
      <c r="P242" t="s">
        <v>517</v>
      </c>
      <c r="Q242" t="s">
        <v>787</v>
      </c>
      <c r="R242" t="s">
        <v>681</v>
      </c>
      <c r="T242" t="s">
        <v>517</v>
      </c>
      <c r="U242" t="s">
        <v>787</v>
      </c>
      <c r="V242" t="s">
        <v>681</v>
      </c>
      <c r="X242" t="s">
        <v>517</v>
      </c>
      <c r="Y242" t="s">
        <v>787</v>
      </c>
      <c r="Z242" t="s">
        <v>681</v>
      </c>
      <c r="AA242" t="s">
        <v>178</v>
      </c>
      <c r="AB242" t="s">
        <v>517</v>
      </c>
      <c r="AC242" t="s">
        <v>517</v>
      </c>
      <c r="AD242" t="s">
        <v>529</v>
      </c>
      <c r="AF242" t="s">
        <v>517</v>
      </c>
      <c r="AG242" t="s">
        <v>787</v>
      </c>
      <c r="AH242" t="s">
        <v>681</v>
      </c>
      <c r="AJ242" t="s">
        <v>918</v>
      </c>
      <c r="AK242" t="str">
        <f t="shared" ref="AK242:AK248" si="24">_xlfn.CONCAT(AJ242, "Z")</f>
        <v>PWI905Z</v>
      </c>
      <c r="AL242" t="s">
        <v>681</v>
      </c>
      <c r="AM242">
        <v>0</v>
      </c>
      <c r="AN242">
        <v>9</v>
      </c>
      <c r="AO242">
        <v>0</v>
      </c>
      <c r="AP242">
        <v>0</v>
      </c>
      <c r="AQ242">
        <v>0</v>
      </c>
      <c r="AR242">
        <v>9</v>
      </c>
      <c r="AS242">
        <v>9</v>
      </c>
    </row>
    <row r="243" spans="1:46">
      <c r="A243" t="s">
        <v>17</v>
      </c>
      <c r="B243">
        <v>9</v>
      </c>
      <c r="K243" s="3"/>
      <c r="L243" s="3" t="s">
        <v>518</v>
      </c>
      <c r="M243" s="3"/>
      <c r="N243" s="3"/>
      <c r="O243" s="3"/>
      <c r="P243" s="3" t="s">
        <v>518</v>
      </c>
      <c r="Q243" s="3"/>
      <c r="R243" s="3"/>
      <c r="T243" s="3" t="s">
        <v>518</v>
      </c>
      <c r="U243" s="3"/>
      <c r="V243" s="3"/>
      <c r="X243" s="3" t="s">
        <v>518</v>
      </c>
      <c r="Y243" s="3"/>
      <c r="Z243" s="3"/>
      <c r="AA243" s="3"/>
      <c r="AB243" s="3" t="s">
        <v>518</v>
      </c>
      <c r="AC243" s="3"/>
      <c r="AD243" s="3"/>
      <c r="AF243" s="3" t="s">
        <v>518</v>
      </c>
      <c r="AG243" s="3"/>
      <c r="AH243" s="3"/>
      <c r="AJ243" t="s">
        <v>919</v>
      </c>
      <c r="AK243" t="str">
        <f t="shared" si="24"/>
        <v>PWI906Z</v>
      </c>
      <c r="AL243" t="s">
        <v>687</v>
      </c>
      <c r="AM243">
        <v>8</v>
      </c>
      <c r="AN243">
        <v>0</v>
      </c>
      <c r="AO243">
        <v>0</v>
      </c>
      <c r="AP243">
        <v>0</v>
      </c>
      <c r="AQ243">
        <v>0</v>
      </c>
      <c r="AR243">
        <v>9</v>
      </c>
      <c r="AS243">
        <v>9</v>
      </c>
    </row>
    <row r="244" spans="1:46">
      <c r="A244" t="s">
        <v>17</v>
      </c>
      <c r="B244">
        <v>9</v>
      </c>
      <c r="K244" s="3"/>
      <c r="L244" s="3" t="s">
        <v>519</v>
      </c>
      <c r="M244" s="3"/>
      <c r="N244" s="3"/>
      <c r="P244" t="s">
        <v>519</v>
      </c>
      <c r="Q244" t="s">
        <v>788</v>
      </c>
      <c r="R244" t="s">
        <v>682</v>
      </c>
      <c r="T244" t="s">
        <v>519</v>
      </c>
      <c r="U244" t="s">
        <v>788</v>
      </c>
      <c r="V244" t="s">
        <v>682</v>
      </c>
      <c r="X244" t="s">
        <v>519</v>
      </c>
      <c r="Y244" t="s">
        <v>788</v>
      </c>
      <c r="Z244" t="s">
        <v>682</v>
      </c>
      <c r="AA244" s="3"/>
      <c r="AB244" s="3" t="s">
        <v>519</v>
      </c>
      <c r="AC244" s="3"/>
      <c r="AD244" s="3"/>
      <c r="AF244" t="s">
        <v>519</v>
      </c>
      <c r="AG244" t="s">
        <v>788</v>
      </c>
      <c r="AH244" t="s">
        <v>682</v>
      </c>
      <c r="AJ244" t="s">
        <v>920</v>
      </c>
      <c r="AK244" t="str">
        <f t="shared" si="24"/>
        <v>PWI907Z</v>
      </c>
      <c r="AL244" t="s">
        <v>689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9</v>
      </c>
      <c r="AS244">
        <v>9</v>
      </c>
    </row>
    <row r="245" spans="1:46">
      <c r="A245" t="s">
        <v>17</v>
      </c>
      <c r="B245">
        <v>9</v>
      </c>
      <c r="K245" s="3"/>
      <c r="L245" s="3" t="s">
        <v>520</v>
      </c>
      <c r="M245" s="3"/>
      <c r="N245" s="3"/>
      <c r="P245" t="s">
        <v>520</v>
      </c>
      <c r="Q245" t="s">
        <v>789</v>
      </c>
      <c r="R245" t="s">
        <v>683</v>
      </c>
      <c r="T245" t="s">
        <v>520</v>
      </c>
      <c r="U245" t="s">
        <v>789</v>
      </c>
      <c r="V245" t="s">
        <v>683</v>
      </c>
      <c r="X245" t="s">
        <v>520</v>
      </c>
      <c r="Y245" t="s">
        <v>789</v>
      </c>
      <c r="Z245" t="s">
        <v>683</v>
      </c>
      <c r="AA245" s="3"/>
      <c r="AB245" s="3" t="s">
        <v>520</v>
      </c>
      <c r="AC245" s="3"/>
      <c r="AD245" s="3"/>
      <c r="AF245" t="s">
        <v>520</v>
      </c>
      <c r="AG245" t="s">
        <v>789</v>
      </c>
      <c r="AH245" t="s">
        <v>683</v>
      </c>
      <c r="AJ245" t="s">
        <v>921</v>
      </c>
      <c r="AK245" t="str">
        <f t="shared" si="24"/>
        <v>PWI908Z</v>
      </c>
      <c r="AL245" t="s">
        <v>686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9</v>
      </c>
      <c r="AS245">
        <v>9</v>
      </c>
    </row>
    <row r="246" spans="1:46">
      <c r="A246" t="s">
        <v>17</v>
      </c>
      <c r="B246">
        <v>9</v>
      </c>
      <c r="K246" t="s">
        <v>178</v>
      </c>
      <c r="L246" t="s">
        <v>521</v>
      </c>
      <c r="M246" t="s">
        <v>521</v>
      </c>
      <c r="N246" t="s">
        <v>311</v>
      </c>
      <c r="P246" t="s">
        <v>521</v>
      </c>
      <c r="Q246" t="s">
        <v>790</v>
      </c>
      <c r="R246" t="s">
        <v>684</v>
      </c>
      <c r="T246" t="s">
        <v>521</v>
      </c>
      <c r="U246" t="s">
        <v>790</v>
      </c>
      <c r="V246" t="s">
        <v>684</v>
      </c>
      <c r="X246" t="s">
        <v>521</v>
      </c>
      <c r="Y246" t="s">
        <v>790</v>
      </c>
      <c r="Z246" t="s">
        <v>684</v>
      </c>
      <c r="AA246" t="s">
        <v>178</v>
      </c>
      <c r="AB246" t="s">
        <v>521</v>
      </c>
      <c r="AC246" t="s">
        <v>521</v>
      </c>
      <c r="AD246" t="s">
        <v>311</v>
      </c>
      <c r="AF246" t="s">
        <v>521</v>
      </c>
      <c r="AG246" t="s">
        <v>790</v>
      </c>
      <c r="AH246" t="s">
        <v>684</v>
      </c>
      <c r="AJ246" t="s">
        <v>922</v>
      </c>
      <c r="AK246" t="str">
        <f t="shared" si="24"/>
        <v>PWI909Z</v>
      </c>
      <c r="AL246" t="s">
        <v>915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9</v>
      </c>
      <c r="AS246">
        <v>9</v>
      </c>
    </row>
    <row r="247" spans="1:46">
      <c r="A247" t="s">
        <v>17</v>
      </c>
      <c r="B247">
        <v>9</v>
      </c>
      <c r="K247" s="3"/>
      <c r="L247" s="3" t="s">
        <v>522</v>
      </c>
      <c r="M247" s="3"/>
      <c r="N247" s="3"/>
      <c r="P247" t="s">
        <v>522</v>
      </c>
      <c r="Q247" t="s">
        <v>791</v>
      </c>
      <c r="R247" t="s">
        <v>685</v>
      </c>
      <c r="T247" t="s">
        <v>522</v>
      </c>
      <c r="U247" t="s">
        <v>791</v>
      </c>
      <c r="V247" t="s">
        <v>685</v>
      </c>
      <c r="X247" t="s">
        <v>522</v>
      </c>
      <c r="Y247" t="s">
        <v>791</v>
      </c>
      <c r="Z247" t="s">
        <v>685</v>
      </c>
      <c r="AA247" s="3"/>
      <c r="AB247" s="3" t="s">
        <v>522</v>
      </c>
      <c r="AC247" s="3"/>
      <c r="AD247" s="3"/>
      <c r="AF247" t="s">
        <v>522</v>
      </c>
      <c r="AG247" t="s">
        <v>791</v>
      </c>
      <c r="AH247" t="s">
        <v>685</v>
      </c>
      <c r="AJ247" t="s">
        <v>923</v>
      </c>
      <c r="AK247" t="str">
        <f t="shared" si="24"/>
        <v>PWI910Z</v>
      </c>
      <c r="AL247" t="s">
        <v>916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9</v>
      </c>
      <c r="AS247">
        <v>9</v>
      </c>
    </row>
    <row r="248" spans="1:46">
      <c r="A248" t="s">
        <v>17</v>
      </c>
      <c r="B248">
        <v>9</v>
      </c>
      <c r="K248" s="3"/>
      <c r="L248" s="3" t="s">
        <v>523</v>
      </c>
      <c r="M248" s="3"/>
      <c r="N248" s="3"/>
      <c r="P248" t="s">
        <v>523</v>
      </c>
      <c r="Q248" t="s">
        <v>792</v>
      </c>
      <c r="R248" t="s">
        <v>686</v>
      </c>
      <c r="T248" t="s">
        <v>523</v>
      </c>
      <c r="U248" t="s">
        <v>792</v>
      </c>
      <c r="V248" t="s">
        <v>686</v>
      </c>
      <c r="X248" t="s">
        <v>523</v>
      </c>
      <c r="Y248" t="s">
        <v>792</v>
      </c>
      <c r="Z248" t="s">
        <v>686</v>
      </c>
      <c r="AA248" s="3"/>
      <c r="AB248" s="3" t="s">
        <v>523</v>
      </c>
      <c r="AC248" s="3"/>
      <c r="AD248" s="3"/>
      <c r="AF248" t="s">
        <v>523</v>
      </c>
      <c r="AG248" t="s">
        <v>792</v>
      </c>
      <c r="AH248" t="s">
        <v>686</v>
      </c>
      <c r="AJ248" t="s">
        <v>924</v>
      </c>
      <c r="AK248" t="str">
        <f t="shared" si="24"/>
        <v>PWI911Z</v>
      </c>
      <c r="AL248" t="s">
        <v>917</v>
      </c>
      <c r="AM248">
        <v>8</v>
      </c>
      <c r="AN248">
        <v>0</v>
      </c>
      <c r="AO248">
        <v>0</v>
      </c>
      <c r="AP248">
        <v>0</v>
      </c>
      <c r="AQ248">
        <v>0</v>
      </c>
      <c r="AR248">
        <v>9</v>
      </c>
      <c r="AS248">
        <v>9</v>
      </c>
    </row>
    <row r="249" spans="1:46">
      <c r="A249" t="s">
        <v>17</v>
      </c>
      <c r="B249">
        <v>9</v>
      </c>
      <c r="K249" t="s">
        <v>178</v>
      </c>
      <c r="L249" t="s">
        <v>524</v>
      </c>
      <c r="M249" t="s">
        <v>524</v>
      </c>
      <c r="N249" t="s">
        <v>530</v>
      </c>
      <c r="P249" t="s">
        <v>524</v>
      </c>
      <c r="Q249" t="s">
        <v>793</v>
      </c>
      <c r="R249" t="s">
        <v>311</v>
      </c>
      <c r="T249" t="s">
        <v>524</v>
      </c>
      <c r="U249" t="s">
        <v>793</v>
      </c>
      <c r="V249" t="s">
        <v>311</v>
      </c>
      <c r="X249" t="s">
        <v>524</v>
      </c>
      <c r="Y249" t="s">
        <v>793</v>
      </c>
      <c r="Z249" t="s">
        <v>311</v>
      </c>
      <c r="AA249" t="s">
        <v>178</v>
      </c>
      <c r="AB249" t="s">
        <v>524</v>
      </c>
      <c r="AC249" t="s">
        <v>524</v>
      </c>
      <c r="AD249" t="s">
        <v>530</v>
      </c>
      <c r="AF249" t="s">
        <v>524</v>
      </c>
      <c r="AG249" t="s">
        <v>435</v>
      </c>
      <c r="AH249" t="s">
        <v>311</v>
      </c>
    </row>
    <row r="250" spans="1:46">
      <c r="A250" t="s">
        <v>17</v>
      </c>
      <c r="B250">
        <v>9</v>
      </c>
      <c r="K250" s="3"/>
      <c r="L250" s="3" t="s">
        <v>525</v>
      </c>
      <c r="M250" s="3"/>
      <c r="N250" s="3"/>
      <c r="P250" t="s">
        <v>525</v>
      </c>
      <c r="Q250" t="s">
        <v>794</v>
      </c>
      <c r="R250" t="s">
        <v>687</v>
      </c>
      <c r="T250" t="s">
        <v>525</v>
      </c>
      <c r="U250" t="s">
        <v>794</v>
      </c>
      <c r="V250" t="s">
        <v>687</v>
      </c>
      <c r="X250" t="s">
        <v>525</v>
      </c>
      <c r="Y250" t="s">
        <v>794</v>
      </c>
      <c r="Z250" t="s">
        <v>687</v>
      </c>
      <c r="AA250" s="3"/>
      <c r="AB250" s="3" t="s">
        <v>525</v>
      </c>
      <c r="AC250" s="3"/>
      <c r="AD250" s="3"/>
      <c r="AF250" t="s">
        <v>525</v>
      </c>
      <c r="AG250" t="s">
        <v>794</v>
      </c>
      <c r="AH250" t="s">
        <v>687</v>
      </c>
    </row>
    <row r="251" spans="1:46">
      <c r="A251" t="s">
        <v>17</v>
      </c>
      <c r="B251">
        <v>9</v>
      </c>
      <c r="K251" t="s">
        <v>178</v>
      </c>
      <c r="L251" t="s">
        <v>526</v>
      </c>
      <c r="M251" t="s">
        <v>526</v>
      </c>
      <c r="N251" t="s">
        <v>531</v>
      </c>
      <c r="P251" t="s">
        <v>526</v>
      </c>
      <c r="Q251" t="s">
        <v>795</v>
      </c>
      <c r="R251" t="s">
        <v>688</v>
      </c>
      <c r="T251" t="s">
        <v>526</v>
      </c>
      <c r="U251" t="s">
        <v>795</v>
      </c>
      <c r="V251" t="s">
        <v>688</v>
      </c>
      <c r="X251" t="s">
        <v>526</v>
      </c>
      <c r="Y251" t="s">
        <v>795</v>
      </c>
      <c r="Z251" t="s">
        <v>688</v>
      </c>
      <c r="AA251" t="s">
        <v>178</v>
      </c>
      <c r="AB251" t="s">
        <v>526</v>
      </c>
      <c r="AC251" t="s">
        <v>526</v>
      </c>
      <c r="AD251" t="s">
        <v>531</v>
      </c>
      <c r="AF251" t="s">
        <v>526</v>
      </c>
      <c r="AG251" t="s">
        <v>795</v>
      </c>
      <c r="AH251" t="s">
        <v>688</v>
      </c>
    </row>
    <row r="252" spans="1:46">
      <c r="A252" t="s">
        <v>17</v>
      </c>
      <c r="B252">
        <v>9</v>
      </c>
      <c r="P252" t="s">
        <v>668</v>
      </c>
      <c r="Q252" t="s">
        <v>796</v>
      </c>
      <c r="R252" t="s">
        <v>689</v>
      </c>
      <c r="T252" t="s">
        <v>668</v>
      </c>
      <c r="U252" t="s">
        <v>796</v>
      </c>
      <c r="V252" t="s">
        <v>689</v>
      </c>
      <c r="X252" t="s">
        <v>668</v>
      </c>
      <c r="Y252" t="s">
        <v>796</v>
      </c>
      <c r="Z252" t="s">
        <v>689</v>
      </c>
      <c r="AF252" t="s">
        <v>668</v>
      </c>
      <c r="AG252" t="s">
        <v>796</v>
      </c>
      <c r="AH252" t="s">
        <v>689</v>
      </c>
    </row>
    <row r="253" spans="1:46">
      <c r="A253" t="s">
        <v>17</v>
      </c>
      <c r="B253">
        <v>9</v>
      </c>
      <c r="P253" t="s">
        <v>669</v>
      </c>
      <c r="Q253" t="s">
        <v>797</v>
      </c>
      <c r="R253" t="s">
        <v>690</v>
      </c>
      <c r="T253" t="s">
        <v>669</v>
      </c>
      <c r="U253" t="s">
        <v>797</v>
      </c>
      <c r="V253" t="s">
        <v>690</v>
      </c>
      <c r="X253" t="s">
        <v>669</v>
      </c>
      <c r="Y253" t="s">
        <v>797</v>
      </c>
      <c r="Z253" t="s">
        <v>690</v>
      </c>
      <c r="AF253" t="s">
        <v>669</v>
      </c>
      <c r="AG253" t="s">
        <v>797</v>
      </c>
      <c r="AH253" t="s">
        <v>690</v>
      </c>
    </row>
    <row r="254" spans="1:46">
      <c r="A254" t="s">
        <v>17</v>
      </c>
      <c r="B254">
        <v>9</v>
      </c>
      <c r="P254" t="s">
        <v>670</v>
      </c>
      <c r="Q254" t="s">
        <v>798</v>
      </c>
      <c r="R254" t="s">
        <v>691</v>
      </c>
      <c r="T254" t="s">
        <v>670</v>
      </c>
      <c r="U254" t="s">
        <v>798</v>
      </c>
      <c r="V254" t="s">
        <v>691</v>
      </c>
      <c r="X254" t="s">
        <v>670</v>
      </c>
      <c r="Y254" t="s">
        <v>798</v>
      </c>
      <c r="Z254" t="s">
        <v>691</v>
      </c>
      <c r="AF254" t="s">
        <v>670</v>
      </c>
      <c r="AG254" t="s">
        <v>798</v>
      </c>
      <c r="AH254" t="s">
        <v>691</v>
      </c>
    </row>
    <row r="255" spans="1:46">
      <c r="A255" t="s">
        <v>17</v>
      </c>
      <c r="B255">
        <v>9</v>
      </c>
      <c r="P255" t="s">
        <v>671</v>
      </c>
      <c r="Q255" t="s">
        <v>815</v>
      </c>
      <c r="R255" t="s">
        <v>692</v>
      </c>
      <c r="T255" t="s">
        <v>671</v>
      </c>
      <c r="U255" t="s">
        <v>815</v>
      </c>
      <c r="V255" t="s">
        <v>692</v>
      </c>
      <c r="X255" t="s">
        <v>671</v>
      </c>
      <c r="Y255" t="s">
        <v>815</v>
      </c>
      <c r="Z255" t="s">
        <v>692</v>
      </c>
      <c r="AF255" t="s">
        <v>671</v>
      </c>
      <c r="AG255" t="s">
        <v>815</v>
      </c>
      <c r="AH255" t="s">
        <v>692</v>
      </c>
    </row>
    <row r="256" spans="1:46">
      <c r="A256" t="s">
        <v>17</v>
      </c>
      <c r="B256">
        <v>9</v>
      </c>
      <c r="P256" t="s">
        <v>672</v>
      </c>
      <c r="Q256" t="s">
        <v>816</v>
      </c>
      <c r="R256" t="s">
        <v>693</v>
      </c>
      <c r="T256" t="s">
        <v>672</v>
      </c>
      <c r="U256" t="s">
        <v>816</v>
      </c>
      <c r="V256" t="s">
        <v>693</v>
      </c>
      <c r="X256" t="s">
        <v>672</v>
      </c>
      <c r="Y256" t="s">
        <v>816</v>
      </c>
      <c r="Z256" t="s">
        <v>693</v>
      </c>
      <c r="AF256" t="s">
        <v>672</v>
      </c>
      <c r="AG256" t="s">
        <v>816</v>
      </c>
      <c r="AH256" t="s">
        <v>693</v>
      </c>
    </row>
    <row r="257" spans="1:34">
      <c r="A257" t="s">
        <v>17</v>
      </c>
      <c r="B257">
        <v>9</v>
      </c>
      <c r="P257" t="s">
        <v>673</v>
      </c>
      <c r="Q257" s="2" t="s">
        <v>818</v>
      </c>
      <c r="R257" t="s">
        <v>694</v>
      </c>
      <c r="T257" t="s">
        <v>673</v>
      </c>
      <c r="U257" s="2" t="s">
        <v>818</v>
      </c>
      <c r="V257" t="s">
        <v>694</v>
      </c>
      <c r="X257" t="s">
        <v>673</v>
      </c>
      <c r="Y257" s="2" t="s">
        <v>818</v>
      </c>
      <c r="Z257" t="s">
        <v>694</v>
      </c>
      <c r="AF257" t="s">
        <v>673</v>
      </c>
      <c r="AG257" s="2" t="s">
        <v>818</v>
      </c>
      <c r="AH257" t="s">
        <v>694</v>
      </c>
    </row>
    <row r="258" spans="1:34">
      <c r="A258" t="s">
        <v>17</v>
      </c>
      <c r="B258">
        <v>9</v>
      </c>
      <c r="P258" t="s">
        <v>674</v>
      </c>
      <c r="Q258" s="2" t="s">
        <v>818</v>
      </c>
      <c r="R258" t="s">
        <v>695</v>
      </c>
      <c r="T258" s="3" t="s">
        <v>674</v>
      </c>
      <c r="U258" s="8" t="s">
        <v>818</v>
      </c>
      <c r="V258" s="3" t="s">
        <v>695</v>
      </c>
      <c r="X258" t="s">
        <v>674</v>
      </c>
      <c r="Y258" s="2" t="s">
        <v>818</v>
      </c>
      <c r="Z258" t="s">
        <v>695</v>
      </c>
      <c r="AF258" t="s">
        <v>674</v>
      </c>
      <c r="AG258" s="2" t="s">
        <v>818</v>
      </c>
      <c r="AH258" t="s">
        <v>695</v>
      </c>
    </row>
    <row r="259" spans="1:34">
      <c r="A259" t="s">
        <v>17</v>
      </c>
      <c r="B259">
        <v>9</v>
      </c>
      <c r="P259" t="s">
        <v>675</v>
      </c>
      <c r="Q259" s="2" t="s">
        <v>818</v>
      </c>
      <c r="R259" t="s">
        <v>696</v>
      </c>
      <c r="T259" t="s">
        <v>675</v>
      </c>
      <c r="U259" s="2" t="s">
        <v>818</v>
      </c>
      <c r="V259" t="s">
        <v>696</v>
      </c>
      <c r="X259" t="s">
        <v>675</v>
      </c>
      <c r="Y259" s="2" t="s">
        <v>818</v>
      </c>
      <c r="Z259" t="s">
        <v>696</v>
      </c>
      <c r="AF259" t="s">
        <v>675</v>
      </c>
      <c r="AG259" s="2" t="s">
        <v>818</v>
      </c>
      <c r="AH259" t="s">
        <v>696</v>
      </c>
    </row>
    <row r="260" spans="1:34">
      <c r="A260" t="s">
        <v>17</v>
      </c>
      <c r="B260">
        <v>9</v>
      </c>
      <c r="P260" t="s">
        <v>676</v>
      </c>
      <c r="Q260" s="2" t="s">
        <v>818</v>
      </c>
      <c r="R260" t="s">
        <v>697</v>
      </c>
      <c r="T260" s="3" t="s">
        <v>676</v>
      </c>
      <c r="U260" s="8" t="s">
        <v>818</v>
      </c>
      <c r="V260" s="3" t="s">
        <v>697</v>
      </c>
      <c r="X260" t="s">
        <v>676</v>
      </c>
      <c r="Y260" s="2" t="s">
        <v>818</v>
      </c>
      <c r="Z260" t="s">
        <v>697</v>
      </c>
      <c r="AF260" t="s">
        <v>676</v>
      </c>
      <c r="AG260" s="2" t="s">
        <v>818</v>
      </c>
      <c r="AH260" t="s">
        <v>697</v>
      </c>
    </row>
    <row r="261" spans="1:34">
      <c r="A261" t="s">
        <v>17</v>
      </c>
      <c r="B261">
        <v>9</v>
      </c>
      <c r="P261" t="s">
        <v>677</v>
      </c>
      <c r="Q261" s="2" t="s">
        <v>818</v>
      </c>
      <c r="R261" t="s">
        <v>698</v>
      </c>
      <c r="T261" s="9" t="s">
        <v>677</v>
      </c>
      <c r="U261" s="10" t="s">
        <v>818</v>
      </c>
      <c r="V261" s="9" t="s">
        <v>698</v>
      </c>
      <c r="X261" t="s">
        <v>677</v>
      </c>
      <c r="Y261" s="2" t="s">
        <v>818</v>
      </c>
      <c r="Z261" t="s">
        <v>698</v>
      </c>
      <c r="AF261" t="s">
        <v>677</v>
      </c>
      <c r="AG261" s="2" t="s">
        <v>818</v>
      </c>
      <c r="AH261" t="s">
        <v>698</v>
      </c>
    </row>
    <row r="262" spans="1:34">
      <c r="A262" t="s">
        <v>17</v>
      </c>
      <c r="B262">
        <v>9</v>
      </c>
      <c r="P262" t="s">
        <v>678</v>
      </c>
      <c r="Q262" s="2" t="s">
        <v>818</v>
      </c>
      <c r="R262" t="s">
        <v>699</v>
      </c>
      <c r="T262" t="s">
        <v>678</v>
      </c>
      <c r="U262" s="2" t="s">
        <v>818</v>
      </c>
      <c r="V262" t="s">
        <v>699</v>
      </c>
      <c r="X262" t="s">
        <v>678</v>
      </c>
      <c r="Y262" s="2" t="s">
        <v>818</v>
      </c>
      <c r="Z262" t="s">
        <v>699</v>
      </c>
      <c r="AF262" t="s">
        <v>678</v>
      </c>
      <c r="AG262" s="2" t="s">
        <v>818</v>
      </c>
      <c r="AH262" t="s">
        <v>699</v>
      </c>
    </row>
  </sheetData>
  <mergeCells count="9">
    <mergeCell ref="W1:Z1"/>
    <mergeCell ref="AA1:AD1"/>
    <mergeCell ref="AE1:AH1"/>
    <mergeCell ref="AI1:AL1"/>
    <mergeCell ref="C1:F1"/>
    <mergeCell ref="G1:J1"/>
    <mergeCell ref="K1:N1"/>
    <mergeCell ref="O1:R1"/>
    <mergeCell ref="S1:V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FBE98-3888-4E00-A1FB-56928E91D590}">
  <dimension ref="A1:G241"/>
  <sheetViews>
    <sheetView topLeftCell="A35" zoomScale="82" workbookViewId="0">
      <selection activeCell="A49" sqref="A49:XFD49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345</v>
      </c>
      <c r="E3" t="s">
        <v>19</v>
      </c>
      <c r="F3" t="str">
        <f>_xlfn.CONCAT("~", C3, "~, ~", A3, "~, ~", B3, "~ =&gt; ~", C3, "~    //", E3)</f>
        <v>~SPWI101~, ~Arcane~, ~1~ =&gt; ~SPWI101~    //Grease</v>
      </c>
      <c r="G3" t="str">
        <f>_xlfn.CONCAT("~", D3, "~, ~", C3, "~, ~", A3, "~, ~", B3, "~, ~1~, ~0~ =&gt; ~", D3, "~    //", E3)</f>
        <v>~SCRL66~, ~SPWI101~, ~Arcane~, ~1~, ~1~, ~0~ =&gt; ~SCRL66~    //Grease</v>
      </c>
    </row>
    <row r="4" spans="1:7">
      <c r="A4" t="s">
        <v>17</v>
      </c>
      <c r="B4">
        <v>1</v>
      </c>
      <c r="C4" t="s">
        <v>20</v>
      </c>
      <c r="D4" t="s">
        <v>346</v>
      </c>
      <c r="E4" t="s">
        <v>38</v>
      </c>
      <c r="F4" t="str">
        <f t="shared" ref="F4:F67" si="0">_xlfn.CONCAT("~", C4, "~, ~", A4, "~, ~", B4, "~ =&gt; ~", C4, "~    //", E4)</f>
        <v>~SPWI102~, ~Arcane~, ~1~ =&gt; ~SPWI102~    //Armor</v>
      </c>
      <c r="G4" t="str">
        <f t="shared" ref="G4:G67" si="1">_xlfn.CONCAT("~", D4, "~, ~", C4, "~, ~", A4, "~, ~", B4, "~, ~1~, ~0~ =&gt; ~", D4, "~    //", E4)</f>
        <v>~SCRL67~, ~SPWI102~, ~Arcane~, ~1~, ~1~, ~0~ =&gt; ~SCRL67~    //Armor</v>
      </c>
    </row>
    <row r="5" spans="1:7">
      <c r="A5" t="s">
        <v>17</v>
      </c>
      <c r="B5">
        <v>1</v>
      </c>
      <c r="C5" t="s">
        <v>21</v>
      </c>
      <c r="D5" t="s">
        <v>347</v>
      </c>
      <c r="E5" t="s">
        <v>39</v>
      </c>
      <c r="F5" t="str">
        <f t="shared" si="0"/>
        <v>~SPWI103~, ~Arcane~, ~1~ =&gt; ~SPWI103~    //Burning Hands</v>
      </c>
      <c r="G5" t="str">
        <f t="shared" si="1"/>
        <v>~SCRL68~, ~SPWI103~, ~Arcane~, ~1~, ~1~, ~0~ =&gt; ~SCRL68~    //Burning Hands</v>
      </c>
    </row>
    <row r="6" spans="1:7">
      <c r="A6" t="s">
        <v>17</v>
      </c>
      <c r="B6">
        <v>1</v>
      </c>
      <c r="C6" t="s">
        <v>22</v>
      </c>
      <c r="D6" t="s">
        <v>348</v>
      </c>
      <c r="E6" t="s">
        <v>40</v>
      </c>
      <c r="F6" t="str">
        <f t="shared" si="0"/>
        <v>~SPWI104~, ~Arcane~, ~1~ =&gt; ~SPWI104~    //Charm Person</v>
      </c>
      <c r="G6" t="str">
        <f t="shared" si="1"/>
        <v>~SCRL69~, ~SPWI104~, ~Arcane~, ~1~, ~1~, ~0~ =&gt; ~SCRL69~    //Charm Person</v>
      </c>
    </row>
    <row r="7" spans="1:7">
      <c r="A7" t="s">
        <v>17</v>
      </c>
      <c r="B7">
        <v>1</v>
      </c>
      <c r="C7" t="s">
        <v>23</v>
      </c>
      <c r="D7" t="s">
        <v>349</v>
      </c>
      <c r="E7" t="s">
        <v>41</v>
      </c>
      <c r="F7" t="str">
        <f t="shared" si="0"/>
        <v>~SPWI105~, ~Arcane~, ~1~ =&gt; ~SPWI105~    //Color Spray</v>
      </c>
      <c r="G7" t="str">
        <f t="shared" si="1"/>
        <v>~SCRL70~, ~SPWI105~, ~Arcane~, ~1~, ~1~, ~0~ =&gt; ~SCRL70~    //Color Spray</v>
      </c>
    </row>
    <row r="8" spans="1:7">
      <c r="A8" t="s">
        <v>17</v>
      </c>
      <c r="B8">
        <v>1</v>
      </c>
      <c r="C8" t="s">
        <v>24</v>
      </c>
      <c r="D8" t="s">
        <v>350</v>
      </c>
      <c r="E8" t="s">
        <v>42</v>
      </c>
      <c r="F8" t="str">
        <f t="shared" si="0"/>
        <v>~SPWI106~, ~Arcane~, ~1~ =&gt; ~SPWI106~    //Blindness</v>
      </c>
      <c r="G8" t="str">
        <f t="shared" si="1"/>
        <v>~SCRL71~, ~SPWI106~, ~Arcane~, ~1~, ~1~, ~0~ =&gt; ~SCRL71~    //Blindness</v>
      </c>
    </row>
    <row r="9" spans="1:7">
      <c r="A9" t="s">
        <v>17</v>
      </c>
      <c r="B9">
        <v>1</v>
      </c>
      <c r="C9" t="s">
        <v>25</v>
      </c>
      <c r="D9" t="s">
        <v>351</v>
      </c>
      <c r="E9" t="s">
        <v>43</v>
      </c>
      <c r="F9" t="str">
        <f t="shared" si="0"/>
        <v>~SPWI107~, ~Arcane~, ~1~ =&gt; ~SPWI107~    //Friends</v>
      </c>
      <c r="G9" t="str">
        <f t="shared" si="1"/>
        <v>~SCRL72~, ~SPWI107~, ~Arcane~, ~1~, ~1~, ~0~ =&gt; ~SCRL72~    //Friends</v>
      </c>
    </row>
    <row r="10" spans="1:7">
      <c r="A10" t="s">
        <v>17</v>
      </c>
      <c r="B10">
        <v>1</v>
      </c>
      <c r="C10" t="s">
        <v>26</v>
      </c>
      <c r="D10" t="s">
        <v>352</v>
      </c>
      <c r="E10" t="s">
        <v>44</v>
      </c>
      <c r="F10" t="str">
        <f>_xlfn.CONCAT("~", C10, "~, ~", A10, "~, ~", B10, "~ =&gt; ~", C10, "~    //", E10)</f>
        <v>~SPWI108~, ~Arcane~, ~1~ =&gt; ~SPWI108~    //Protection from Petrification</v>
      </c>
      <c r="G10" t="str">
        <f>_xlfn.CONCAT("~", D10, "~, ~", C10, "~, ~", A10, "~, ~", B10, "~, ~1~, ~0~ =&gt; ~", D10, "~    //", E10)</f>
        <v>~SCRL73~, ~SPWI108~, ~Arcane~, ~1~, ~1~, ~0~ =&gt; ~SCRL73~    //Protection from Petrification</v>
      </c>
    </row>
    <row r="11" spans="1:7">
      <c r="A11" t="s">
        <v>17</v>
      </c>
      <c r="B11">
        <v>1</v>
      </c>
      <c r="C11" t="s">
        <v>28</v>
      </c>
      <c r="D11" t="s">
        <v>353</v>
      </c>
      <c r="E11" t="s">
        <v>45</v>
      </c>
      <c r="F11" t="str">
        <f t="shared" si="0"/>
        <v>~SPWI110~, ~Arcane~, ~1~ =&gt; ~SPWI110~    //Identify</v>
      </c>
      <c r="G11" t="str">
        <f t="shared" si="1"/>
        <v>~SCRL75~, ~SPWI110~, ~Arcane~, ~1~, ~1~, ~0~ =&gt; ~SCRL75~    //Identify</v>
      </c>
    </row>
    <row r="12" spans="1:7">
      <c r="A12" t="s">
        <v>17</v>
      </c>
      <c r="B12">
        <v>1</v>
      </c>
      <c r="C12" t="s">
        <v>29</v>
      </c>
      <c r="D12" t="s">
        <v>354</v>
      </c>
      <c r="E12" t="s">
        <v>46</v>
      </c>
      <c r="F12" t="str">
        <f t="shared" si="0"/>
        <v>~SPWI111~, ~Arcane~, ~1~ =&gt; ~SPWI111~    //Infravision</v>
      </c>
      <c r="G12" t="str">
        <f t="shared" si="1"/>
        <v>~SCRL76~, ~SPWI111~, ~Arcane~, ~1~, ~1~, ~0~ =&gt; ~SCRL76~    //Infravision</v>
      </c>
    </row>
    <row r="13" spans="1:7">
      <c r="A13" t="s">
        <v>17</v>
      </c>
      <c r="B13">
        <v>1</v>
      </c>
      <c r="C13" t="s">
        <v>30</v>
      </c>
      <c r="D13" t="s">
        <v>355</v>
      </c>
      <c r="E13" t="s">
        <v>47</v>
      </c>
      <c r="F13" t="str">
        <f t="shared" si="0"/>
        <v>~SPWI112~, ~Arcane~, ~1~ =&gt; ~SPWI112~    //Magic Missile</v>
      </c>
      <c r="G13" t="str">
        <f t="shared" si="1"/>
        <v>~SCRL77~, ~SPWI112~, ~Arcane~, ~1~, ~1~, ~0~ =&gt; ~SCRL77~    //Magic Missile</v>
      </c>
    </row>
    <row r="14" spans="1:7">
      <c r="A14" t="s">
        <v>17</v>
      </c>
      <c r="B14">
        <v>1</v>
      </c>
      <c r="C14" t="s">
        <v>31</v>
      </c>
      <c r="D14" t="s">
        <v>356</v>
      </c>
      <c r="E14" t="s">
        <v>48</v>
      </c>
      <c r="F14" t="str">
        <f t="shared" si="0"/>
        <v>~SPWI113~, ~Arcane~, ~1~ =&gt; ~SPWI113~    //Protection from Evil</v>
      </c>
      <c r="G14" t="str">
        <f t="shared" si="1"/>
        <v>~SCRL3H, SCRL78~, ~SPWI113~, ~Arcane~, ~1~, ~1~, ~0~ =&gt; ~SCRL3H, SCRL78~    //Protection from Evil</v>
      </c>
    </row>
    <row r="15" spans="1:7">
      <c r="A15" t="s">
        <v>17</v>
      </c>
      <c r="B15">
        <v>1</v>
      </c>
      <c r="C15" t="s">
        <v>32</v>
      </c>
      <c r="D15" t="s">
        <v>357</v>
      </c>
      <c r="E15" t="s">
        <v>49</v>
      </c>
      <c r="F15" t="str">
        <f t="shared" si="0"/>
        <v>~SPWI114~, ~Arcane~, ~1~ =&gt; ~SPWI114~    //Shield</v>
      </c>
      <c r="G15" t="str">
        <f t="shared" si="1"/>
        <v>~SCRL79~, ~SPWI114~, ~Arcane~, ~1~, ~1~, ~0~ =&gt; ~SCRL79~    //Shield</v>
      </c>
    </row>
    <row r="16" spans="1:7">
      <c r="A16" t="s">
        <v>17</v>
      </c>
      <c r="B16">
        <v>1</v>
      </c>
      <c r="C16" t="s">
        <v>33</v>
      </c>
      <c r="D16" t="s">
        <v>358</v>
      </c>
      <c r="E16" t="s">
        <v>50</v>
      </c>
      <c r="F16" t="str">
        <f t="shared" si="0"/>
        <v>~SPWI115~, ~Arcane~, ~1~ =&gt; ~SPWI115~    //Shocking Grasp</v>
      </c>
      <c r="G16" t="str">
        <f t="shared" si="1"/>
        <v>~SCRL80~, ~SPWI115~, ~Arcane~, ~1~, ~1~, ~0~ =&gt; ~SCRL80~    //Shocking Grasp</v>
      </c>
    </row>
    <row r="17" spans="1:7">
      <c r="A17" t="s">
        <v>17</v>
      </c>
      <c r="B17">
        <v>1</v>
      </c>
      <c r="C17" t="s">
        <v>34</v>
      </c>
      <c r="D17" t="s">
        <v>359</v>
      </c>
      <c r="E17" t="s">
        <v>51</v>
      </c>
      <c r="F17" t="str">
        <f t="shared" si="0"/>
        <v>~SPWI116~, ~Arcane~, ~1~ =&gt; ~SPWI116~    //Sleep</v>
      </c>
      <c r="G17" t="str">
        <f t="shared" si="1"/>
        <v>~SCRL81~, ~SPWI116~, ~Arcane~, ~1~, ~1~, ~0~ =&gt; ~SCRL81~    //Sleep</v>
      </c>
    </row>
    <row r="18" spans="1:7">
      <c r="A18" t="s">
        <v>17</v>
      </c>
      <c r="B18">
        <v>1</v>
      </c>
      <c r="C18" t="s">
        <v>35</v>
      </c>
      <c r="D18" t="s">
        <v>360</v>
      </c>
      <c r="E18" t="s">
        <v>52</v>
      </c>
      <c r="F18" t="str">
        <f t="shared" si="0"/>
        <v>~SPWI117~, ~Arcane~, ~1~ =&gt; ~SPWI117~    //Chill Touch</v>
      </c>
      <c r="G18" t="str">
        <f t="shared" si="1"/>
        <v>~SCRL82~, ~SPWI117~, ~Arcane~, ~1~, ~1~, ~0~ =&gt; ~SCRL82~    //Chill Touch</v>
      </c>
    </row>
    <row r="19" spans="1:7">
      <c r="A19" t="s">
        <v>17</v>
      </c>
      <c r="B19">
        <v>1</v>
      </c>
      <c r="C19" t="s">
        <v>36</v>
      </c>
      <c r="D19" t="s">
        <v>361</v>
      </c>
      <c r="E19" t="s">
        <v>53</v>
      </c>
      <c r="F19" t="str">
        <f t="shared" si="0"/>
        <v>~SPWI118~, ~Arcane~, ~1~ =&gt; ~SPWI118~    //Chromatic Orb</v>
      </c>
      <c r="G19" t="str">
        <f t="shared" si="1"/>
        <v>~SCRL83~, ~SPWI118~, ~Arcane~, ~1~, ~1~, ~0~ =&gt; ~SCRL83~    //Chromatic Orb</v>
      </c>
    </row>
    <row r="20" spans="1:7">
      <c r="A20" t="s">
        <v>17</v>
      </c>
      <c r="B20">
        <v>1</v>
      </c>
      <c r="C20" t="s">
        <v>37</v>
      </c>
      <c r="D20" t="s">
        <v>362</v>
      </c>
      <c r="E20" t="s">
        <v>54</v>
      </c>
      <c r="F20" t="str">
        <f t="shared" si="0"/>
        <v>~SPWI119~, ~Arcane~, ~1~ =&gt; ~SPWI119~    //Larloch's Minor Drain</v>
      </c>
      <c r="G20" t="str">
        <f t="shared" si="1"/>
        <v>~SCRL84~, ~SPWI119~, ~Arcane~, ~1~, ~1~, ~0~ =&gt; ~SCRL84~    //Larloch's Minor Drain</v>
      </c>
    </row>
    <row r="21" spans="1:7">
      <c r="A21" t="s">
        <v>17</v>
      </c>
      <c r="B21">
        <v>1</v>
      </c>
      <c r="C21" t="s">
        <v>463</v>
      </c>
      <c r="D21" t="s">
        <v>704</v>
      </c>
      <c r="E21" t="s">
        <v>552</v>
      </c>
      <c r="F21" t="str">
        <f t="shared" si="0"/>
        <v>~SPWI120~, ~Arcane~, ~1~ =&gt; ~SPWI120~    //Reflected Image</v>
      </c>
      <c r="G21" t="str">
        <f t="shared" si="1"/>
        <v>~SCRL5U~, ~SPWI120~, ~Arcane~, ~1~, ~1~, ~0~ =&gt; ~SCRL5U~    //Reflected Image</v>
      </c>
    </row>
    <row r="22" spans="1:7">
      <c r="A22" t="s">
        <v>17</v>
      </c>
      <c r="B22">
        <v>1</v>
      </c>
      <c r="C22" t="s">
        <v>549</v>
      </c>
      <c r="D22" t="s">
        <v>705</v>
      </c>
      <c r="E22" t="s">
        <v>553</v>
      </c>
      <c r="F22" t="str">
        <f t="shared" si="0"/>
        <v>~SPWI123~, ~Arcane~, ~1~ =&gt; ~SPWI123~    //Find Familiar</v>
      </c>
      <c r="G22" t="str">
        <f t="shared" si="1"/>
        <v>~SCRL6D~, ~SPWI123~, ~Arcane~, ~1~, ~1~, ~0~ =&gt; ~SCRL6D~    //Find Familiar</v>
      </c>
    </row>
    <row r="23" spans="1:7">
      <c r="A23" t="s">
        <v>17</v>
      </c>
      <c r="B23">
        <v>1</v>
      </c>
      <c r="C23" t="s">
        <v>550</v>
      </c>
      <c r="E23" t="s">
        <v>817</v>
      </c>
      <c r="F23" t="str">
        <f t="shared" si="0"/>
        <v>~SPWI124~, ~Arcane~, ~1~ =&gt; ~SPWI124~    //Nahal's Reckless Dweomer*</v>
      </c>
      <c r="G23" t="str">
        <f t="shared" si="1"/>
        <v>~~, ~SPWI124~, ~Arcane~, ~1~, ~1~, ~0~ =&gt; ~~    //Nahal's Reckless Dweomer*</v>
      </c>
    </row>
    <row r="24" spans="1:7">
      <c r="A24" t="s">
        <v>17</v>
      </c>
      <c r="B24">
        <v>1</v>
      </c>
      <c r="C24" t="s">
        <v>551</v>
      </c>
      <c r="D24" t="s">
        <v>804</v>
      </c>
      <c r="E24" t="s">
        <v>554</v>
      </c>
      <c r="F24" t="str">
        <f t="shared" si="0"/>
        <v>~SPWI125~, ~Arcane~, ~1~ =&gt; ~SPWI125~    //Spook</v>
      </c>
      <c r="G24" t="str">
        <f t="shared" si="1"/>
        <v>~SCRLA6~, ~SPWI125~, ~Arcane~, ~1~, ~1~, ~0~ =&gt; ~SCRLA6~    //Spook</v>
      </c>
    </row>
    <row r="25" spans="1:7">
      <c r="A25" t="s">
        <v>17</v>
      </c>
      <c r="B25">
        <v>1</v>
      </c>
      <c r="C25" t="s">
        <v>820</v>
      </c>
      <c r="D25" t="s">
        <v>821</v>
      </c>
      <c r="E25" s="7" t="s">
        <v>822</v>
      </c>
      <c r="F25" t="str">
        <f t="shared" si="0"/>
        <v>~SPWI126~, ~Arcane~, ~1~ =&gt; ~SPWI126~    //Dancing Lights</v>
      </c>
      <c r="G25" t="str">
        <f t="shared" si="1"/>
        <v>~BDSCRL1A~, ~SPWI126~, ~Arcane~, ~1~, ~1~, ~0~ =&gt; ~BDSCRL1A~    //Dancing Lights</v>
      </c>
    </row>
    <row r="26" spans="1:7">
      <c r="F26" t="str">
        <f t="shared" si="0"/>
        <v>~~, ~~, ~~ =&gt; ~~    //</v>
      </c>
      <c r="G26" t="str">
        <f t="shared" si="1"/>
        <v>~~, ~~, ~~, ~~, ~1~, ~0~ =&gt; ~~    //</v>
      </c>
    </row>
    <row r="27" spans="1:7">
      <c r="A27" t="s">
        <v>17</v>
      </c>
      <c r="B27">
        <v>2</v>
      </c>
      <c r="C27" t="s">
        <v>58</v>
      </c>
      <c r="D27" t="s">
        <v>363</v>
      </c>
      <c r="E27" t="s">
        <v>77</v>
      </c>
      <c r="F27" t="str">
        <f t="shared" si="0"/>
        <v>~SPWI201~, ~Arcane~, ~2~ =&gt; ~SPWI201~    //Blur</v>
      </c>
      <c r="G27" t="str">
        <f t="shared" si="1"/>
        <v>~SCRL85~, ~SPWI201~, ~Arcane~, ~2~, ~1~, ~0~ =&gt; ~SCRL85~    //Blur</v>
      </c>
    </row>
    <row r="28" spans="1:7">
      <c r="A28" t="s">
        <v>17</v>
      </c>
      <c r="B28">
        <v>2</v>
      </c>
      <c r="C28" t="s">
        <v>59</v>
      </c>
      <c r="D28" t="s">
        <v>364</v>
      </c>
      <c r="E28" t="s">
        <v>78</v>
      </c>
      <c r="F28" t="str">
        <f t="shared" si="0"/>
        <v>~SPWI202~, ~Arcane~, ~2~ =&gt; ~SPWI202~    //Detect Evil</v>
      </c>
      <c r="G28" t="str">
        <f t="shared" si="1"/>
        <v>~SCRL86~, ~SPWI202~, ~Arcane~, ~2~, ~1~, ~0~ =&gt; ~SCRL86~    //Detect Evil</v>
      </c>
    </row>
    <row r="29" spans="1:7">
      <c r="A29" t="s">
        <v>17</v>
      </c>
      <c r="B29">
        <v>2</v>
      </c>
      <c r="C29" t="s">
        <v>60</v>
      </c>
      <c r="D29" t="s">
        <v>365</v>
      </c>
      <c r="E29" t="s">
        <v>79</v>
      </c>
      <c r="F29" t="str">
        <f t="shared" si="0"/>
        <v>~SPWI203~, ~Arcane~, ~2~ =&gt; ~SPWI203~    //Detect Invisibility</v>
      </c>
      <c r="G29" t="str">
        <f t="shared" si="1"/>
        <v>~SCRL87~, ~SPWI203~, ~Arcane~, ~2~, ~1~, ~0~ =&gt; ~SCRL87~    //Detect Invisibility</v>
      </c>
    </row>
    <row r="30" spans="1:7">
      <c r="A30" t="s">
        <v>17</v>
      </c>
      <c r="B30">
        <v>2</v>
      </c>
      <c r="C30" t="s">
        <v>62</v>
      </c>
      <c r="D30" t="s">
        <v>366</v>
      </c>
      <c r="E30" t="s">
        <v>80</v>
      </c>
      <c r="F30" t="str">
        <f t="shared" si="0"/>
        <v>~SPWI205~, ~Arcane~, ~2~ =&gt; ~SPWI205~    //Horror</v>
      </c>
      <c r="G30" t="str">
        <f t="shared" si="1"/>
        <v>~SCRL89~, ~SPWI205~, ~Arcane~, ~2~, ~1~, ~0~ =&gt; ~SCRL89~    //Horror</v>
      </c>
    </row>
    <row r="31" spans="1:7">
      <c r="A31" t="s">
        <v>17</v>
      </c>
      <c r="B31">
        <v>2</v>
      </c>
      <c r="C31" t="s">
        <v>63</v>
      </c>
      <c r="D31" t="s">
        <v>367</v>
      </c>
      <c r="E31" t="s">
        <v>81</v>
      </c>
      <c r="F31" t="str">
        <f t="shared" si="0"/>
        <v>~SPWI206~, ~Arcane~, ~2~ =&gt; ~SPWI206~    //Invisibility</v>
      </c>
      <c r="G31" t="str">
        <f t="shared" si="1"/>
        <v>~SCRL90~, ~SPWI206~, ~Arcane~, ~2~, ~1~, ~0~ =&gt; ~SCRL90~    //Invisibility</v>
      </c>
    </row>
    <row r="32" spans="1:7">
      <c r="A32" t="s">
        <v>17</v>
      </c>
      <c r="B32">
        <v>2</v>
      </c>
      <c r="C32" t="s">
        <v>64</v>
      </c>
      <c r="D32" t="s">
        <v>368</v>
      </c>
      <c r="E32" t="s">
        <v>82</v>
      </c>
      <c r="F32" t="str">
        <f t="shared" si="0"/>
        <v>~SPWI207~, ~Arcane~, ~2~ =&gt; ~SPWI207~    //Knock</v>
      </c>
      <c r="G32" t="str">
        <f t="shared" si="1"/>
        <v>~SCRL91~, ~SPWI207~, ~Arcane~, ~2~, ~1~, ~0~ =&gt; ~SCRL91~    //Knock</v>
      </c>
    </row>
    <row r="33" spans="1:7">
      <c r="A33" t="s">
        <v>17</v>
      </c>
      <c r="B33">
        <v>2</v>
      </c>
      <c r="C33" t="s">
        <v>65</v>
      </c>
      <c r="D33" t="s">
        <v>369</v>
      </c>
      <c r="E33" t="s">
        <v>83</v>
      </c>
      <c r="F33" t="str">
        <f t="shared" si="0"/>
        <v>~SPWI208~, ~Arcane~, ~2~ =&gt; ~SPWI208~    //Know Alignment</v>
      </c>
      <c r="G33" t="str">
        <f t="shared" si="1"/>
        <v>~SCRL92~, ~SPWI208~, ~Arcane~, ~2~, ~1~, ~0~ =&gt; ~SCRL92~    //Know Alignment</v>
      </c>
    </row>
    <row r="34" spans="1:7">
      <c r="A34" t="s">
        <v>17</v>
      </c>
      <c r="B34">
        <v>2</v>
      </c>
      <c r="C34" t="s">
        <v>66</v>
      </c>
      <c r="D34" t="s">
        <v>370</v>
      </c>
      <c r="E34" t="s">
        <v>84</v>
      </c>
      <c r="F34" t="str">
        <f t="shared" si="0"/>
        <v>~SPWI209~, ~Arcane~, ~2~ =&gt; ~SPWI209~    //Luck</v>
      </c>
      <c r="G34" t="str">
        <f t="shared" si="1"/>
        <v>~SCRL93~, ~SPWI209~, ~Arcane~, ~2~, ~1~, ~0~ =&gt; ~SCRL93~    //Luck</v>
      </c>
    </row>
    <row r="35" spans="1:7">
      <c r="A35" t="s">
        <v>17</v>
      </c>
      <c r="B35">
        <v>2</v>
      </c>
      <c r="C35" t="s">
        <v>67</v>
      </c>
      <c r="D35" t="s">
        <v>371</v>
      </c>
      <c r="E35" t="s">
        <v>85</v>
      </c>
      <c r="F35" t="str">
        <f t="shared" si="0"/>
        <v>~SPWI210~, ~Arcane~, ~2~ =&gt; ~SPWI210~    //Resist Fear</v>
      </c>
      <c r="G35" t="str">
        <f t="shared" si="1"/>
        <v>~SCRL94~, ~SPWI210~, ~Arcane~, ~2~, ~1~, ~0~ =&gt; ~SCRL94~    //Resist Fear</v>
      </c>
    </row>
    <row r="36" spans="1:7">
      <c r="A36" t="s">
        <v>17</v>
      </c>
      <c r="B36">
        <v>2</v>
      </c>
      <c r="C36" t="s">
        <v>68</v>
      </c>
      <c r="D36" t="s">
        <v>372</v>
      </c>
      <c r="E36" t="s">
        <v>86</v>
      </c>
      <c r="F36" t="str">
        <f t="shared" si="0"/>
        <v>~SPWI211~, ~Arcane~, ~2~ =&gt; ~SPWI211~    //Melf's Acid Arrow</v>
      </c>
      <c r="G36" t="str">
        <f t="shared" si="1"/>
        <v>~SCRL95~, ~SPWI211~, ~Arcane~, ~2~, ~1~, ~0~ =&gt; ~SCRL95~    //Melf's Acid Arrow</v>
      </c>
    </row>
    <row r="37" spans="1:7">
      <c r="A37" t="s">
        <v>17</v>
      </c>
      <c r="B37">
        <v>2</v>
      </c>
      <c r="C37" t="s">
        <v>69</v>
      </c>
      <c r="D37" t="s">
        <v>373</v>
      </c>
      <c r="E37" t="s">
        <v>87</v>
      </c>
      <c r="F37" t="str">
        <f t="shared" si="0"/>
        <v>~SPWI212~, ~Arcane~, ~2~ =&gt; ~SPWI212~    //Mirror Image</v>
      </c>
      <c r="G37" t="str">
        <f t="shared" si="1"/>
        <v>~SCRL96~, ~SPWI212~, ~Arcane~, ~2~, ~1~, ~0~ =&gt; ~SCRL96~    //Mirror Image</v>
      </c>
    </row>
    <row r="38" spans="1:7">
      <c r="A38" t="s">
        <v>17</v>
      </c>
      <c r="B38">
        <v>2</v>
      </c>
      <c r="C38" t="s">
        <v>70</v>
      </c>
      <c r="D38" t="s">
        <v>374</v>
      </c>
      <c r="E38" t="s">
        <v>88</v>
      </c>
      <c r="F38" t="str">
        <f t="shared" si="0"/>
        <v>~SPWI213~, ~Arcane~, ~2~ =&gt; ~SPWI213~    //Stinking Cloud</v>
      </c>
      <c r="G38" t="str">
        <f t="shared" si="1"/>
        <v>~SCRL97~, ~SPWI213~, ~Arcane~, ~2~, ~1~, ~0~ =&gt; ~SCRL97~    //Stinking Cloud</v>
      </c>
    </row>
    <row r="39" spans="1:7">
      <c r="A39" t="s">
        <v>17</v>
      </c>
      <c r="B39">
        <v>2</v>
      </c>
      <c r="C39" t="s">
        <v>71</v>
      </c>
      <c r="D39" t="s">
        <v>375</v>
      </c>
      <c r="E39" t="s">
        <v>89</v>
      </c>
      <c r="F39" t="str">
        <f t="shared" si="0"/>
        <v>~SPWI214~, ~Arcane~, ~2~ =&gt; ~SPWI214~    //Strength</v>
      </c>
      <c r="G39" t="str">
        <f t="shared" si="1"/>
        <v>~SCRL98~, ~SPWI214~, ~Arcane~, ~2~, ~1~, ~0~ =&gt; ~SCRL98~    //Strength</v>
      </c>
    </row>
    <row r="40" spans="1:7">
      <c r="A40" t="s">
        <v>17</v>
      </c>
      <c r="B40">
        <v>2</v>
      </c>
      <c r="C40" t="s">
        <v>72</v>
      </c>
      <c r="D40" t="s">
        <v>376</v>
      </c>
      <c r="E40" t="s">
        <v>90</v>
      </c>
      <c r="F40" t="str">
        <f t="shared" si="0"/>
        <v>~SPWI215~, ~Arcane~, ~2~ =&gt; ~SPWI215~    //Web</v>
      </c>
      <c r="G40" t="str">
        <f t="shared" si="1"/>
        <v>~SCRL99~, ~SPWI215~, ~Arcane~, ~2~, ~1~, ~0~ =&gt; ~SCRL99~    //Web</v>
      </c>
    </row>
    <row r="41" spans="1:7">
      <c r="A41" t="s">
        <v>17</v>
      </c>
      <c r="B41">
        <v>2</v>
      </c>
      <c r="C41" t="s">
        <v>74</v>
      </c>
      <c r="D41" t="s">
        <v>317</v>
      </c>
      <c r="E41" t="s">
        <v>91</v>
      </c>
      <c r="F41" t="str">
        <f t="shared" si="0"/>
        <v>~SPWI217~, ~Arcane~, ~2~ =&gt; ~SPWI217~    //Agannazar's Scorcher</v>
      </c>
      <c r="G41" t="str">
        <f t="shared" si="1"/>
        <v>~SCRL1B~, ~SPWI217~, ~Arcane~, ~2~, ~1~, ~0~ =&gt; ~SCRL1B~    //Agannazar's Scorcher</v>
      </c>
    </row>
    <row r="42" spans="1:7">
      <c r="A42" t="s">
        <v>17</v>
      </c>
      <c r="B42">
        <v>2</v>
      </c>
      <c r="C42" t="s">
        <v>75</v>
      </c>
      <c r="D42" t="s">
        <v>318</v>
      </c>
      <c r="E42" t="s">
        <v>92</v>
      </c>
      <c r="F42" t="str">
        <f t="shared" si="0"/>
        <v>~SPWI218~, ~Arcane~, ~2~ =&gt; ~SPWI218~    //Ghoul Touch</v>
      </c>
      <c r="G42" t="str">
        <f t="shared" si="1"/>
        <v>~SCRL1C~, ~SPWI218~, ~Arcane~, ~2~, ~1~, ~0~ =&gt; ~SCRL1C~    //Ghoul Touch</v>
      </c>
    </row>
    <row r="43" spans="1:7">
      <c r="A43" t="s">
        <v>17</v>
      </c>
      <c r="B43">
        <v>2</v>
      </c>
      <c r="C43" t="s">
        <v>76</v>
      </c>
      <c r="D43" t="s">
        <v>344</v>
      </c>
      <c r="E43" t="s">
        <v>93</v>
      </c>
      <c r="F43" t="str">
        <f t="shared" si="0"/>
        <v>~SPWI219~, ~Arcane~, ~2~ =&gt; ~SPWI219~    //Vocalize</v>
      </c>
      <c r="G43" t="str">
        <f t="shared" si="1"/>
        <v>~SCRL3G~, ~SPWI219~, ~Arcane~, ~2~, ~1~, ~0~ =&gt; ~SCRL3G~    //Vocalize</v>
      </c>
    </row>
    <row r="44" spans="1:7">
      <c r="A44" t="s">
        <v>17</v>
      </c>
      <c r="B44">
        <v>2</v>
      </c>
      <c r="C44" t="s">
        <v>194</v>
      </c>
      <c r="D44" t="s">
        <v>706</v>
      </c>
      <c r="E44" t="s">
        <v>556</v>
      </c>
      <c r="F44" t="str">
        <f t="shared" si="0"/>
        <v>~SPWI220~, ~Arcane~, ~2~ =&gt; ~SPWI220~    //Power Word Sleep</v>
      </c>
      <c r="G44" t="str">
        <f t="shared" si="1"/>
        <v>~SCRL6E~, ~SPWI220~, ~Arcane~, ~2~, ~1~, ~0~ =&gt; ~SCRL6E~    //Power Word Sleep</v>
      </c>
    </row>
    <row r="45" spans="1:7">
      <c r="A45" t="s">
        <v>17</v>
      </c>
      <c r="B45">
        <v>2</v>
      </c>
      <c r="C45" t="s">
        <v>195</v>
      </c>
      <c r="D45" t="s">
        <v>926</v>
      </c>
      <c r="E45" t="s">
        <v>557</v>
      </c>
      <c r="F45" t="str">
        <f t="shared" si="0"/>
        <v>~SPWI221~, ~Arcane~, ~2~ =&gt; ~SPWI221~    //Ray of Enfeeblement</v>
      </c>
      <c r="G45" t="str">
        <f t="shared" si="1"/>
        <v>~SCRLAI~, ~SPWI221~, ~Arcane~, ~2~, ~1~, ~0~ =&gt; ~SCRLAI~    //Ray of Enfeeblement</v>
      </c>
    </row>
    <row r="46" spans="1:7">
      <c r="A46" t="s">
        <v>17</v>
      </c>
      <c r="B46">
        <v>2</v>
      </c>
      <c r="C46" t="s">
        <v>196</v>
      </c>
      <c r="E46" t="s">
        <v>558</v>
      </c>
      <c r="F46" t="str">
        <f t="shared" si="0"/>
        <v>~SPWI222~, ~Arcane~, ~2~ =&gt; ~SPWI222~    //Chaos Shield*</v>
      </c>
      <c r="G46" t="str">
        <f t="shared" si="1"/>
        <v>~~, ~SPWI222~, ~Arcane~, ~2~, ~1~, ~0~ =&gt; ~~    //Chaos Shield*</v>
      </c>
    </row>
    <row r="47" spans="1:7">
      <c r="A47" t="s">
        <v>17</v>
      </c>
      <c r="B47">
        <v>2</v>
      </c>
      <c r="C47" t="s">
        <v>199</v>
      </c>
      <c r="D47" t="s">
        <v>801</v>
      </c>
      <c r="E47" t="s">
        <v>559</v>
      </c>
      <c r="F47" t="str">
        <f t="shared" si="0"/>
        <v>~SPWI223~, ~Arcane~, ~2~ =&gt; ~SPWI223~    //Deafness</v>
      </c>
      <c r="G47" t="str">
        <f t="shared" si="1"/>
        <v>~SCRLA2~, ~SPWI223~, ~Arcane~, ~2~, ~1~, ~0~ =&gt; ~SCRLA2~    //Deafness</v>
      </c>
    </row>
    <row r="48" spans="1:7">
      <c r="A48" t="s">
        <v>17</v>
      </c>
      <c r="B48">
        <v>2</v>
      </c>
      <c r="C48" t="s">
        <v>555</v>
      </c>
      <c r="D48" t="s">
        <v>800</v>
      </c>
      <c r="E48" t="s">
        <v>560</v>
      </c>
      <c r="F48" t="str">
        <f t="shared" si="0"/>
        <v>~SPWI224~, ~Arcane~, ~2~ =&gt; ~SPWI224~    //Glitterdust</v>
      </c>
      <c r="G48" t="str">
        <f t="shared" si="1"/>
        <v>~SCRLA3~, ~SPWI224~, ~Arcane~, ~2~, ~1~, ~0~ =&gt; ~SCRLA3~    //Glitterdust</v>
      </c>
    </row>
    <row r="49" spans="1:7">
      <c r="A49" t="s">
        <v>17</v>
      </c>
      <c r="B49">
        <v>2</v>
      </c>
      <c r="C49" t="s">
        <v>827</v>
      </c>
      <c r="D49" t="s">
        <v>823</v>
      </c>
      <c r="E49" s="7" t="s">
        <v>828</v>
      </c>
      <c r="F49" t="str">
        <f t="shared" si="0"/>
        <v>~SPWI228~, ~Arcane~, ~2~ =&gt; ~SPWI228~    //Darkness 15' Radius</v>
      </c>
      <c r="G49" t="str">
        <f t="shared" si="1"/>
        <v>~BDSCRL2A~, ~SPWI228~, ~Arcane~, ~2~, ~1~, ~0~ =&gt; ~BDSCRL2A~    //Darkness 15' Radius</v>
      </c>
    </row>
    <row r="50" spans="1:7">
      <c r="F50" t="str">
        <f t="shared" si="0"/>
        <v>~~, ~~, ~~ =&gt; ~~    //</v>
      </c>
      <c r="G50" t="str">
        <f t="shared" si="1"/>
        <v>~~, ~~, ~~, ~~, ~1~, ~0~ =&gt; ~~    //</v>
      </c>
    </row>
    <row r="51" spans="1:7">
      <c r="A51" t="s">
        <v>17</v>
      </c>
      <c r="B51">
        <v>3</v>
      </c>
      <c r="C51" t="s">
        <v>94</v>
      </c>
      <c r="D51" t="s">
        <v>319</v>
      </c>
      <c r="E51" t="s">
        <v>111</v>
      </c>
      <c r="F51" t="str">
        <f t="shared" si="0"/>
        <v>~SPWI301~, ~Arcane~, ~3~ =&gt; ~SPWI301~    //Clairvoyance</v>
      </c>
      <c r="G51" t="str">
        <f t="shared" si="1"/>
        <v>~SCRL1D~, ~SPWI301~, ~Arcane~, ~3~, ~1~, ~0~ =&gt; ~SCRL1D~    //Clairvoyance</v>
      </c>
    </row>
    <row r="52" spans="1:7">
      <c r="A52" t="s">
        <v>17</v>
      </c>
      <c r="B52">
        <v>3</v>
      </c>
      <c r="C52" t="s">
        <v>95</v>
      </c>
      <c r="D52" t="s">
        <v>805</v>
      </c>
      <c r="E52" t="s">
        <v>567</v>
      </c>
      <c r="F52" t="str">
        <f t="shared" si="0"/>
        <v>~SPWI302~, ~Arcane~, ~3~ =&gt; ~SPWI302~    //Remove Magic</v>
      </c>
      <c r="G52" t="str">
        <f t="shared" si="1"/>
        <v>~SCRLA7~, ~SPWI302~, ~Arcane~, ~3~, ~1~, ~0~ =&gt; ~SCRLA7~    //Remove Magic</v>
      </c>
    </row>
    <row r="53" spans="1:7">
      <c r="A53" t="s">
        <v>17</v>
      </c>
      <c r="B53">
        <v>3</v>
      </c>
      <c r="C53" t="s">
        <v>96</v>
      </c>
      <c r="D53" t="s">
        <v>322</v>
      </c>
      <c r="E53" t="s">
        <v>321</v>
      </c>
      <c r="F53" t="str">
        <f t="shared" si="0"/>
        <v>~SPWI303~, ~Arcane~, ~3~ =&gt; ~SPWI303~    //Flame Arrow</v>
      </c>
      <c r="G53" t="str">
        <f t="shared" si="1"/>
        <v>~SCRL1F~, ~SPWI303~, ~Arcane~, ~3~, ~1~, ~0~ =&gt; ~SCRL1F~    //Flame Arrow</v>
      </c>
    </row>
    <row r="54" spans="1:7">
      <c r="A54" t="s">
        <v>17</v>
      </c>
      <c r="B54">
        <v>3</v>
      </c>
      <c r="C54" t="s">
        <v>97</v>
      </c>
      <c r="D54" t="s">
        <v>330</v>
      </c>
      <c r="E54" t="s">
        <v>113</v>
      </c>
      <c r="F54" t="str">
        <f t="shared" si="0"/>
        <v>~SPWI304~, ~Arcane~, ~3~ =&gt; ~SPWI304~    //Fireball</v>
      </c>
      <c r="G54" t="str">
        <f t="shared" si="1"/>
        <v>~SCRL1G~, ~SPWI304~, ~Arcane~, ~3~, ~1~, ~0~ =&gt; ~SCRL1G~    //Fireball</v>
      </c>
    </row>
    <row r="55" spans="1:7">
      <c r="A55" t="s">
        <v>17</v>
      </c>
      <c r="B55">
        <v>3</v>
      </c>
      <c r="C55" t="s">
        <v>98</v>
      </c>
      <c r="D55" t="s">
        <v>323</v>
      </c>
      <c r="E55" t="s">
        <v>114</v>
      </c>
      <c r="F55" t="str">
        <f t="shared" si="0"/>
        <v>~SPWI305~, ~Arcane~, ~3~ =&gt; ~SPWI305~    //Haste</v>
      </c>
      <c r="G55" t="str">
        <f t="shared" si="1"/>
        <v>~SCRL1H~, ~SPWI305~, ~Arcane~, ~3~, ~1~, ~0~ =&gt; ~SCRL1H~    //Haste</v>
      </c>
    </row>
    <row r="56" spans="1:7">
      <c r="A56" t="s">
        <v>17</v>
      </c>
      <c r="B56">
        <v>3</v>
      </c>
      <c r="C56" t="s">
        <v>99</v>
      </c>
      <c r="D56" t="s">
        <v>324</v>
      </c>
      <c r="E56" t="s">
        <v>115</v>
      </c>
      <c r="F56" t="str">
        <f t="shared" si="0"/>
        <v>~SPWI306~, ~Arcane~, ~3~ =&gt; ~SPWI306~    //Hold Person</v>
      </c>
      <c r="G56" t="str">
        <f t="shared" si="1"/>
        <v>~SCRL1I~, ~SPWI306~, ~Arcane~, ~3~, ~1~, ~0~ =&gt; ~SCRL1I~    //Hold Person</v>
      </c>
    </row>
    <row r="57" spans="1:7">
      <c r="A57" t="s">
        <v>17</v>
      </c>
      <c r="B57">
        <v>3</v>
      </c>
      <c r="C57" t="s">
        <v>100</v>
      </c>
      <c r="D57" t="s">
        <v>829</v>
      </c>
      <c r="E57" t="s">
        <v>831</v>
      </c>
      <c r="F57" t="str">
        <f t="shared" si="0"/>
        <v>~SPWI307~, ~Arcane~, ~3~ =&gt; ~SPWI307~    //Invisibility 10' Radius</v>
      </c>
      <c r="G57" t="str">
        <f t="shared" si="1"/>
        <v>~SCRL1J~, ~SPWI307~, ~Arcane~, ~3~, ~1~, ~0~ =&gt; ~SCRL1J~    //Invisibility 10' Radius</v>
      </c>
    </row>
    <row r="58" spans="1:7">
      <c r="A58" t="s">
        <v>17</v>
      </c>
      <c r="B58">
        <v>3</v>
      </c>
      <c r="C58" t="s">
        <v>101</v>
      </c>
      <c r="D58" t="s">
        <v>331</v>
      </c>
      <c r="E58" t="s">
        <v>116</v>
      </c>
      <c r="F58" t="str">
        <f t="shared" si="0"/>
        <v>~SPWI308~, ~Arcane~, ~3~ =&gt; ~SPWI308~    //Lightning Bolt</v>
      </c>
      <c r="G58" t="str">
        <f t="shared" si="1"/>
        <v>~SCRL1K~, ~SPWI308~, ~Arcane~, ~3~, ~1~, ~0~ =&gt; ~SCRL1K~    //Lightning Bolt</v>
      </c>
    </row>
    <row r="59" spans="1:7">
      <c r="A59" t="s">
        <v>17</v>
      </c>
      <c r="B59">
        <v>3</v>
      </c>
      <c r="C59" t="s">
        <v>102</v>
      </c>
      <c r="D59" t="s">
        <v>325</v>
      </c>
      <c r="E59" t="s">
        <v>117</v>
      </c>
      <c r="F59" t="str">
        <f t="shared" si="0"/>
        <v>~SPWI309~, ~Arcane~, ~3~ =&gt; ~SPWI309~    //Monster Summoning 1</v>
      </c>
      <c r="G59" t="str">
        <f t="shared" si="1"/>
        <v>~SCRL1L~, ~SPWI309~, ~Arcane~, ~3~, ~1~, ~0~ =&gt; ~SCRL1L~    //Monster Summoning 1</v>
      </c>
    </row>
    <row r="60" spans="1:7">
      <c r="A60" t="s">
        <v>17</v>
      </c>
      <c r="B60">
        <v>3</v>
      </c>
      <c r="C60" t="s">
        <v>103</v>
      </c>
      <c r="D60" t="s">
        <v>326</v>
      </c>
      <c r="E60" t="s">
        <v>830</v>
      </c>
      <c r="F60" t="str">
        <f t="shared" si="0"/>
        <v>~SPWI310~, ~Arcane~, ~3~ =&gt; ~SPWI310~    //Non-Detection</v>
      </c>
      <c r="G60" t="str">
        <f t="shared" si="1"/>
        <v>~SCRL1M~, ~SPWI310~, ~Arcane~, ~3~, ~1~, ~0~ =&gt; ~SCRL1M~    //Non-Detection</v>
      </c>
    </row>
    <row r="61" spans="1:7">
      <c r="A61" t="s">
        <v>17</v>
      </c>
      <c r="B61">
        <v>3</v>
      </c>
      <c r="C61" t="s">
        <v>104</v>
      </c>
      <c r="D61" t="s">
        <v>327</v>
      </c>
      <c r="E61" t="s">
        <v>119</v>
      </c>
      <c r="F61" t="str">
        <f t="shared" si="0"/>
        <v>~SPWI311~, ~Arcane~, ~3~ =&gt; ~SPWI311~    //Protection from Normal Missiles</v>
      </c>
      <c r="G61" t="str">
        <f t="shared" si="1"/>
        <v>~SCRL1N~, ~SPWI311~, ~Arcane~, ~3~, ~1~, ~0~ =&gt; ~SCRL1N~    //Protection from Normal Missiles</v>
      </c>
    </row>
    <row r="62" spans="1:7">
      <c r="A62" t="s">
        <v>17</v>
      </c>
      <c r="B62">
        <v>3</v>
      </c>
      <c r="C62" t="s">
        <v>105</v>
      </c>
      <c r="D62" t="s">
        <v>332</v>
      </c>
      <c r="E62" t="s">
        <v>120</v>
      </c>
      <c r="F62" t="str">
        <f t="shared" si="0"/>
        <v>~SPWI312~, ~Arcane~, ~3~ =&gt; ~SPWI312~    //Slow</v>
      </c>
      <c r="G62" t="str">
        <f t="shared" si="1"/>
        <v>~SCRL1O~, ~SPWI312~, ~Arcane~, ~3~, ~1~, ~0~ =&gt; ~SCRL1O~    //Slow</v>
      </c>
    </row>
    <row r="63" spans="1:7">
      <c r="A63" t="s">
        <v>17</v>
      </c>
      <c r="B63">
        <v>3</v>
      </c>
      <c r="C63" t="s">
        <v>106</v>
      </c>
      <c r="D63" t="s">
        <v>328</v>
      </c>
      <c r="E63" t="s">
        <v>121</v>
      </c>
      <c r="F63" t="str">
        <f t="shared" si="0"/>
        <v>~SPWI313~, ~Arcane~, ~3~ =&gt; ~SPWI313~    //Skull Trap</v>
      </c>
      <c r="G63" t="str">
        <f t="shared" si="1"/>
        <v>~SCRL1P~, ~SPWI313~, ~Arcane~, ~3~, ~1~, ~0~ =&gt; ~SCRL1P~    //Skull Trap</v>
      </c>
    </row>
    <row r="64" spans="1:7">
      <c r="A64" t="s">
        <v>17</v>
      </c>
      <c r="B64">
        <v>3</v>
      </c>
      <c r="C64" t="s">
        <v>107</v>
      </c>
      <c r="D64" t="s">
        <v>333</v>
      </c>
      <c r="E64" t="s">
        <v>122</v>
      </c>
      <c r="F64" t="str">
        <f t="shared" si="0"/>
        <v>~SPWI314~, ~Arcane~, ~3~ =&gt; ~SPWI314~    //Vampiric Touch</v>
      </c>
      <c r="G64" t="str">
        <f t="shared" si="1"/>
        <v>~SCRL1Q~, ~SPWI314~, ~Arcane~, ~3~, ~1~, ~0~ =&gt; ~SCRL1Q~    //Vampiric Touch</v>
      </c>
    </row>
    <row r="65" spans="1:7">
      <c r="A65" t="s">
        <v>17</v>
      </c>
      <c r="B65">
        <v>3</v>
      </c>
      <c r="C65" t="s">
        <v>108</v>
      </c>
      <c r="D65" t="s">
        <v>448</v>
      </c>
      <c r="E65" t="s">
        <v>123</v>
      </c>
      <c r="F65" t="str">
        <f t="shared" si="0"/>
        <v>~SPWI315~, ~Arcane~, ~3~ =&gt; ~SPWI315~    //Wraith Form</v>
      </c>
      <c r="G65" t="str">
        <f t="shared" si="1"/>
        <v>~SCRL1R~, ~SPWI315~, ~Arcane~, ~3~, ~1~, ~0~ =&gt; ~SCRL1R~    //Wraith Form</v>
      </c>
    </row>
    <row r="66" spans="1:7">
      <c r="A66" t="s">
        <v>17</v>
      </c>
      <c r="B66">
        <v>3</v>
      </c>
      <c r="C66" t="s">
        <v>109</v>
      </c>
      <c r="D66" t="s">
        <v>329</v>
      </c>
      <c r="E66" t="s">
        <v>124</v>
      </c>
      <c r="F66" t="str">
        <f t="shared" si="0"/>
        <v>~SPWI316~, ~Arcane~, ~3~ =&gt; ~SPWI316~    //Dire Charm</v>
      </c>
      <c r="G66" t="str">
        <f t="shared" si="1"/>
        <v>~SCRL1S~, ~SPWI316~, ~Arcane~, ~3~, ~1~, ~0~ =&gt; ~SCRL1S~    //Dire Charm</v>
      </c>
    </row>
    <row r="67" spans="1:7">
      <c r="A67" t="s">
        <v>17</v>
      </c>
      <c r="B67">
        <v>3</v>
      </c>
      <c r="C67" t="s">
        <v>110</v>
      </c>
      <c r="D67" t="s">
        <v>334</v>
      </c>
      <c r="E67" t="s">
        <v>125</v>
      </c>
      <c r="F67" t="str">
        <f t="shared" si="0"/>
        <v>~SPWI317~, ~Arcane~, ~3~ =&gt; ~SPWI317~    //Ghost Armor</v>
      </c>
      <c r="G67" t="str">
        <f t="shared" si="1"/>
        <v>~SCRL1T~, ~SPWI317~, ~Arcane~, ~3~, ~1~, ~0~ =&gt; ~SCRL1T~    //Ghost Armor</v>
      </c>
    </row>
    <row r="68" spans="1:7">
      <c r="A68" t="s">
        <v>17</v>
      </c>
      <c r="B68">
        <v>3</v>
      </c>
      <c r="C68" t="s">
        <v>203</v>
      </c>
      <c r="D68" t="s">
        <v>707</v>
      </c>
      <c r="E68" t="s">
        <v>561</v>
      </c>
      <c r="F68" t="str">
        <f t="shared" ref="F68:F131" si="2">_xlfn.CONCAT("~", C68, "~, ~", A68, "~, ~", B68, "~ =&gt; ~", C68, "~    //", E68)</f>
        <v>~SPWI318~, ~Arcane~, ~3~ =&gt; ~SPWI318~    //Minor Spell Deflection</v>
      </c>
      <c r="G68" t="str">
        <f t="shared" ref="G68:G131" si="3">_xlfn.CONCAT("~", D68, "~, ~", C68, "~, ~", A68, "~, ~", B68, "~, ~1~, ~0~ =&gt; ~", D68, "~    //", E68)</f>
        <v>~SCRL6G~, ~SPWI318~, ~Arcane~, ~3~, ~1~, ~0~ =&gt; ~SCRL6G~    //Minor Spell Deflection</v>
      </c>
    </row>
    <row r="69" spans="1:7">
      <c r="A69" t="s">
        <v>17</v>
      </c>
      <c r="B69">
        <v>3</v>
      </c>
      <c r="C69" t="s">
        <v>204</v>
      </c>
      <c r="D69" t="s">
        <v>708</v>
      </c>
      <c r="E69" t="s">
        <v>562</v>
      </c>
      <c r="F69" t="str">
        <f t="shared" si="2"/>
        <v>~SPWI319~, ~Arcane~, ~3~ =&gt; ~SPWI319~    //Protection from Fire</v>
      </c>
      <c r="G69" t="str">
        <f t="shared" si="3"/>
        <v>~SCRL6H~, ~SPWI319~, ~Arcane~, ~3~, ~1~, ~0~ =&gt; ~SCRL6H~    //Protection from Fire</v>
      </c>
    </row>
    <row r="70" spans="1:7">
      <c r="A70" t="s">
        <v>17</v>
      </c>
      <c r="B70">
        <v>3</v>
      </c>
      <c r="C70" t="s">
        <v>568</v>
      </c>
      <c r="D70" t="s">
        <v>709</v>
      </c>
      <c r="E70" t="s">
        <v>563</v>
      </c>
      <c r="F70" t="str">
        <f t="shared" si="2"/>
        <v>~SPWI320~, ~Arcane~, ~3~ =&gt; ~SPWI320~    //Protection from Cold</v>
      </c>
      <c r="G70" t="str">
        <f t="shared" si="3"/>
        <v>~SCRL6I~, ~SPWI320~, ~Arcane~, ~3~, ~1~, ~0~ =&gt; ~SCRL6I~    //Protection from Cold</v>
      </c>
    </row>
    <row r="71" spans="1:7">
      <c r="A71" t="s">
        <v>17</v>
      </c>
      <c r="B71">
        <v>3</v>
      </c>
      <c r="C71" t="s">
        <v>569</v>
      </c>
      <c r="D71" t="s">
        <v>710</v>
      </c>
      <c r="E71" t="s">
        <v>564</v>
      </c>
      <c r="F71" t="str">
        <f t="shared" si="2"/>
        <v>~SPWI321~, ~Arcane~, ~3~ =&gt; ~SPWI321~    //Spell Thrust</v>
      </c>
      <c r="G71" t="str">
        <f t="shared" si="3"/>
        <v>~SCRL6J~, ~SPWI321~, ~Arcane~, ~3~, ~1~, ~0~ =&gt; ~SCRL6J~    //Spell Thrust</v>
      </c>
    </row>
    <row r="72" spans="1:7">
      <c r="A72" t="s">
        <v>17</v>
      </c>
      <c r="B72">
        <v>3</v>
      </c>
      <c r="C72" t="s">
        <v>570</v>
      </c>
      <c r="D72" t="s">
        <v>711</v>
      </c>
      <c r="E72" t="s">
        <v>565</v>
      </c>
      <c r="F72" t="str">
        <f t="shared" si="2"/>
        <v>~SPWI322~, ~Arcane~, ~3~ =&gt; ~SPWI322~    //Detect Illusion</v>
      </c>
      <c r="G72" t="str">
        <f t="shared" si="3"/>
        <v>~SCRL6K~, ~SPWI322~, ~Arcane~, ~3~, ~1~, ~0~ =&gt; ~SCRL6K~    //Detect Illusion</v>
      </c>
    </row>
    <row r="73" spans="1:7">
      <c r="A73" t="s">
        <v>17</v>
      </c>
      <c r="B73">
        <v>3</v>
      </c>
      <c r="C73" t="s">
        <v>572</v>
      </c>
      <c r="D73" t="s">
        <v>712</v>
      </c>
      <c r="E73" t="s">
        <v>489</v>
      </c>
      <c r="F73" t="str">
        <f t="shared" si="2"/>
        <v>~SPWI324~, ~Arcane~, ~3~ =&gt; ~SPWI324~    //Hold Undead</v>
      </c>
      <c r="G73" t="str">
        <f t="shared" si="3"/>
        <v>~SCRL6L~, ~SPWI324~, ~Arcane~, ~3~, ~1~, ~0~ =&gt; ~SCRL6L~    //Hold Undead</v>
      </c>
    </row>
    <row r="74" spans="1:7">
      <c r="A74" t="s">
        <v>17</v>
      </c>
      <c r="B74">
        <v>3</v>
      </c>
      <c r="C74" t="s">
        <v>573</v>
      </c>
      <c r="D74" t="s">
        <v>803</v>
      </c>
      <c r="E74" t="s">
        <v>566</v>
      </c>
      <c r="F74" t="str">
        <f t="shared" si="2"/>
        <v>~SPWI325~, ~Arcane~, ~3~ =&gt; ~SPWI325~    //Melf's Minute Meteors</v>
      </c>
      <c r="G74" t="str">
        <f t="shared" si="3"/>
        <v>~SCRLA5~, ~SPWI325~, ~Arcane~, ~3~, ~1~, ~0~ =&gt; ~SCRLA5~    //Melf's Minute Meteors</v>
      </c>
    </row>
    <row r="75" spans="1:7">
      <c r="A75" t="s">
        <v>17</v>
      </c>
      <c r="B75">
        <v>3</v>
      </c>
      <c r="C75" t="s">
        <v>574</v>
      </c>
      <c r="D75" t="s">
        <v>320</v>
      </c>
      <c r="E75" t="s">
        <v>112</v>
      </c>
      <c r="F75" t="str">
        <f t="shared" si="2"/>
        <v>~SPWI326~, ~Arcane~, ~3~ =&gt; ~SPWI326~    //Dispel Magic</v>
      </c>
      <c r="G75" t="str">
        <f t="shared" si="3"/>
        <v>~SCRL1E~, ~SPWI326~, ~Arcane~, ~3~, ~1~, ~0~ =&gt; ~SCRL1E~    //Dispel Magic</v>
      </c>
    </row>
    <row r="76" spans="1:7">
      <c r="F76" t="str">
        <f t="shared" si="2"/>
        <v>~~, ~~, ~~ =&gt; ~~    //</v>
      </c>
      <c r="G76" t="str">
        <f t="shared" si="3"/>
        <v>~~, ~~, ~~, ~~, ~1~, ~0~ =&gt; ~~    //</v>
      </c>
    </row>
    <row r="77" spans="1:7">
      <c r="A77" t="s">
        <v>17</v>
      </c>
      <c r="B77">
        <v>4</v>
      </c>
      <c r="C77" t="s">
        <v>126</v>
      </c>
      <c r="D77" t="s">
        <v>335</v>
      </c>
      <c r="E77" t="s">
        <v>127</v>
      </c>
      <c r="F77" t="str">
        <f t="shared" si="2"/>
        <v>~SPWI401~, ~Arcane~, ~4~ =&gt; ~SPWI401~    //Confusion</v>
      </c>
      <c r="G77" t="str">
        <f t="shared" si="3"/>
        <v>~SCRL1U~, ~SPWI401~, ~Arcane~, ~4~, ~1~, ~0~ =&gt; ~SCRL1U~    //Confusion</v>
      </c>
    </row>
    <row r="78" spans="1:7">
      <c r="A78" t="s">
        <v>17</v>
      </c>
      <c r="B78">
        <v>4</v>
      </c>
      <c r="C78" t="s">
        <v>128</v>
      </c>
      <c r="D78" t="s">
        <v>449</v>
      </c>
      <c r="E78" t="s">
        <v>143</v>
      </c>
      <c r="F78" t="str">
        <f t="shared" si="2"/>
        <v>~SPWI402~, ~Arcane~, ~4~ =&gt; ~SPWI402~    //Dimension Door</v>
      </c>
      <c r="G78" t="str">
        <f t="shared" si="3"/>
        <v>~SCRL1V~, ~SPWI402~, ~Arcane~, ~4~, ~1~, ~0~ =&gt; ~SCRL1V~    //Dimension Door</v>
      </c>
    </row>
    <row r="79" spans="1:7">
      <c r="A79" t="s">
        <v>17</v>
      </c>
      <c r="B79">
        <v>4</v>
      </c>
      <c r="C79" t="s">
        <v>129</v>
      </c>
      <c r="D79" t="s">
        <v>700</v>
      </c>
      <c r="E79" t="s">
        <v>575</v>
      </c>
      <c r="F79" t="str">
        <f t="shared" si="2"/>
        <v>~SPWI403~, ~Arcane~, ~4~ =&gt; ~SPWI403~    //Fire Shield (Blue)</v>
      </c>
      <c r="G79" t="str">
        <f t="shared" si="3"/>
        <v>~SCRL1W~, ~SPWI403~, ~Arcane~, ~4~, ~1~, ~0~ =&gt; ~SCRL1W~    //Fire Shield (Blue)</v>
      </c>
    </row>
    <row r="80" spans="1:7">
      <c r="A80" t="s">
        <v>17</v>
      </c>
      <c r="B80">
        <v>4</v>
      </c>
      <c r="C80" t="s">
        <v>130</v>
      </c>
      <c r="D80" t="s">
        <v>701</v>
      </c>
      <c r="E80" t="s">
        <v>144</v>
      </c>
      <c r="F80" t="str">
        <f t="shared" si="2"/>
        <v>~SPWI404~, ~Arcane~, ~4~ =&gt; ~SPWI404~    //Ice Storm</v>
      </c>
      <c r="G80" t="str">
        <f t="shared" si="3"/>
        <v>~SCRL1X~, ~SPWI404~, ~Arcane~, ~4~, ~1~, ~0~ =&gt; ~SCRL1X~    //Ice Storm</v>
      </c>
    </row>
    <row r="81" spans="1:7">
      <c r="A81" t="s">
        <v>17</v>
      </c>
      <c r="B81">
        <v>4</v>
      </c>
      <c r="C81" t="s">
        <v>131</v>
      </c>
      <c r="D81" t="s">
        <v>337</v>
      </c>
      <c r="E81" t="s">
        <v>145</v>
      </c>
      <c r="F81" t="str">
        <f t="shared" si="2"/>
        <v>~SPWI405~, ~Arcane~, ~4~ =&gt; ~SPWI405~    //Improved Invisibility</v>
      </c>
      <c r="G81" t="str">
        <f t="shared" si="3"/>
        <v>~SCRL1Y~, ~SPWI405~, ~Arcane~, ~4~, ~1~, ~0~ =&gt; ~SCRL1Y~    //Improved Invisibility</v>
      </c>
    </row>
    <row r="82" spans="1:7">
      <c r="A82" t="s">
        <v>17</v>
      </c>
      <c r="B82">
        <v>4</v>
      </c>
      <c r="C82" t="s">
        <v>132</v>
      </c>
      <c r="D82" t="s">
        <v>338</v>
      </c>
      <c r="E82" t="s">
        <v>146</v>
      </c>
      <c r="F82" t="str">
        <f t="shared" si="2"/>
        <v>~SPWI406~, ~Arcane~, ~4~ =&gt; ~SPWI406~    //Minor Globe of Invulnerability</v>
      </c>
      <c r="G82" t="str">
        <f t="shared" si="3"/>
        <v>~SCRL1Z~, ~SPWI406~, ~Arcane~, ~4~, ~1~, ~0~ =&gt; ~SCRL1Z~    //Minor Globe of Invulnerability</v>
      </c>
    </row>
    <row r="83" spans="1:7">
      <c r="A83" t="s">
        <v>17</v>
      </c>
      <c r="B83">
        <v>4</v>
      </c>
      <c r="C83" t="s">
        <v>133</v>
      </c>
      <c r="D83" t="s">
        <v>450</v>
      </c>
      <c r="E83" t="s">
        <v>147</v>
      </c>
      <c r="F83" t="str">
        <f t="shared" si="2"/>
        <v>~SPWI407~, ~Arcane~, ~4~ =&gt; ~SPWI407~    //Monster Summoning 2</v>
      </c>
      <c r="G83" t="str">
        <f t="shared" si="3"/>
        <v>~SCRL2A~, ~SPWI407~, ~Arcane~, ~4~, ~1~, ~0~ =&gt; ~SCRL2A~    //Monster Summoning 2</v>
      </c>
    </row>
    <row r="84" spans="1:7">
      <c r="A84" t="s">
        <v>17</v>
      </c>
      <c r="B84">
        <v>4</v>
      </c>
      <c r="C84" t="s">
        <v>134</v>
      </c>
      <c r="D84" t="s">
        <v>702</v>
      </c>
      <c r="E84" t="s">
        <v>183</v>
      </c>
      <c r="F84" t="str">
        <f t="shared" si="2"/>
        <v>~SPWI408~, ~Arcane~, ~4~ =&gt; ~SPWI408~    //Stone Skin</v>
      </c>
      <c r="G84" t="str">
        <f t="shared" si="3"/>
        <v>~SCRL2B~, ~SPWI408~, ~Arcane~, ~4~, ~1~, ~0~ =&gt; ~SCRL2B~    //Stone Skin</v>
      </c>
    </row>
    <row r="85" spans="1:7">
      <c r="A85" t="s">
        <v>17</v>
      </c>
      <c r="B85">
        <v>4</v>
      </c>
      <c r="C85" t="s">
        <v>135</v>
      </c>
      <c r="D85" t="s">
        <v>807</v>
      </c>
      <c r="E85" t="s">
        <v>806</v>
      </c>
      <c r="F85" t="str">
        <f t="shared" si="2"/>
        <v>~SPWI409~, ~Arcane~, ~4~ =&gt; ~SPWI409~    //Contagion</v>
      </c>
      <c r="G85" t="str">
        <f t="shared" si="3"/>
        <v>~SCRLA8~, ~SPWI409~, ~Arcane~, ~4~, ~1~, ~0~ =&gt; ~SCRLA8~    //Contagion</v>
      </c>
    </row>
    <row r="86" spans="1:7">
      <c r="A86" t="s">
        <v>17</v>
      </c>
      <c r="B86">
        <v>4</v>
      </c>
      <c r="C86" t="s">
        <v>136</v>
      </c>
      <c r="D86" t="s">
        <v>809</v>
      </c>
      <c r="E86" t="s">
        <v>149</v>
      </c>
      <c r="F86" t="str">
        <f t="shared" si="2"/>
        <v>~SPWI410~, ~Arcane~, ~4~ =&gt; ~SPWI410~    //Remove Curse</v>
      </c>
      <c r="G86" t="str">
        <f t="shared" si="3"/>
        <v>~SCRL5G, SCRLAK~, ~SPWI410~, ~Arcane~, ~4~, ~1~, ~0~ =&gt; ~SCRL5G, SCRLAK~    //Remove Curse</v>
      </c>
    </row>
    <row r="87" spans="1:7">
      <c r="A87" t="s">
        <v>17</v>
      </c>
      <c r="B87">
        <v>4</v>
      </c>
      <c r="C87" t="s">
        <v>137</v>
      </c>
      <c r="D87" t="s">
        <v>453</v>
      </c>
      <c r="E87" t="s">
        <v>205</v>
      </c>
      <c r="F87" t="str">
        <f t="shared" si="2"/>
        <v>~SPWI411~, ~Arcane~, ~4~ =&gt; ~SPWI411~    //Emotion: Hopelessness</v>
      </c>
      <c r="G87" t="str">
        <f t="shared" si="3"/>
        <v>~SCRL5H~, ~SPWI411~, ~Arcane~, ~4~, ~1~, ~0~ =&gt; ~SCRL5H~    //Emotion: Hopelessness</v>
      </c>
    </row>
    <row r="88" spans="1:7">
      <c r="A88" t="s">
        <v>17</v>
      </c>
      <c r="B88">
        <v>4</v>
      </c>
      <c r="C88" t="s">
        <v>138</v>
      </c>
      <c r="D88" t="s">
        <v>454</v>
      </c>
      <c r="E88" t="s">
        <v>151</v>
      </c>
      <c r="F88" t="str">
        <f t="shared" si="2"/>
        <v>~SPWI412~, ~Arcane~, ~4~ =&gt; ~SPWI412~    //Greater Malison</v>
      </c>
      <c r="G88" t="str">
        <f t="shared" si="3"/>
        <v>~SCRL5I~, ~SPWI412~, ~Arcane~, ~4~, ~1~, ~0~ =&gt; ~SCRL5I~    //Greater Malison</v>
      </c>
    </row>
    <row r="89" spans="1:7">
      <c r="A89" t="s">
        <v>17</v>
      </c>
      <c r="B89">
        <v>4</v>
      </c>
      <c r="C89" t="s">
        <v>139</v>
      </c>
      <c r="D89" t="s">
        <v>455</v>
      </c>
      <c r="E89" t="s">
        <v>152</v>
      </c>
      <c r="F89" t="str">
        <f t="shared" si="2"/>
        <v>~SPWI413~, ~Arcane~, ~4~ =&gt; ~SPWI413~    //Otiluke's Resilient Sphere</v>
      </c>
      <c r="G89" t="str">
        <f t="shared" si="3"/>
        <v>~SCRL5J~, ~SPWI413~, ~Arcane~, ~4~, ~1~, ~0~ =&gt; ~SCRL5J~    //Otiluke's Resilient Sphere</v>
      </c>
    </row>
    <row r="90" spans="1:7">
      <c r="A90" t="s">
        <v>17</v>
      </c>
      <c r="B90">
        <v>4</v>
      </c>
      <c r="C90" t="s">
        <v>140</v>
      </c>
      <c r="D90" t="s">
        <v>456</v>
      </c>
      <c r="E90" t="s">
        <v>153</v>
      </c>
      <c r="F90" t="str">
        <f t="shared" si="2"/>
        <v>~SPWI414~, ~Arcane~, ~4~ =&gt; ~SPWI414~    //Spirit Armor</v>
      </c>
      <c r="G90" t="str">
        <f t="shared" si="3"/>
        <v>~SCRL5K~, ~SPWI414~, ~Arcane~, ~4~, ~1~, ~0~ =&gt; ~SCRL5K~    //Spirit Armor</v>
      </c>
    </row>
    <row r="91" spans="1:7">
      <c r="A91" t="s">
        <v>17</v>
      </c>
      <c r="B91">
        <v>4</v>
      </c>
      <c r="C91" t="s">
        <v>141</v>
      </c>
      <c r="D91" t="s">
        <v>457</v>
      </c>
      <c r="E91" t="s">
        <v>154</v>
      </c>
      <c r="F91" t="str">
        <f t="shared" si="2"/>
        <v>~SPWI415~, ~Arcane~, ~4~ =&gt; ~SPWI415~    //Polymorph Other</v>
      </c>
      <c r="G91" t="str">
        <f t="shared" si="3"/>
        <v>~SCRL5L~, ~SPWI415~, ~Arcane~, ~4~, ~1~, ~0~ =&gt; ~SCRL5L~    //Polymorph Other</v>
      </c>
    </row>
    <row r="92" spans="1:7">
      <c r="A92" t="s">
        <v>17</v>
      </c>
      <c r="B92">
        <v>4</v>
      </c>
      <c r="C92" t="s">
        <v>142</v>
      </c>
      <c r="D92" t="s">
        <v>458</v>
      </c>
      <c r="E92" t="s">
        <v>155</v>
      </c>
      <c r="F92" t="str">
        <f t="shared" si="2"/>
        <v>~SPWI416~, ~Arcane~, ~4~ =&gt; ~SPWI416~    //Polymorph Self</v>
      </c>
      <c r="G92" t="str">
        <f t="shared" si="3"/>
        <v>~SCRL5M~, ~SPWI416~, ~Arcane~, ~4~, ~1~, ~0~ =&gt; ~SCRL5M~    //Polymorph Self</v>
      </c>
    </row>
    <row r="93" spans="1:7">
      <c r="A93" t="s">
        <v>17</v>
      </c>
      <c r="B93">
        <v>4</v>
      </c>
      <c r="C93" t="s">
        <v>206</v>
      </c>
      <c r="D93" t="s">
        <v>713</v>
      </c>
      <c r="E93" t="s">
        <v>577</v>
      </c>
      <c r="F93" t="str">
        <f t="shared" si="2"/>
        <v>~SPWI417~, ~Arcane~, ~4~ =&gt; ~SPWI417~    //Enchanted Weapon</v>
      </c>
      <c r="G93" t="str">
        <f t="shared" si="3"/>
        <v>~SCRL6M~, ~SPWI417~, ~Arcane~, ~4~, ~1~, ~0~ =&gt; ~SCRL6M~    //Enchanted Weapon</v>
      </c>
    </row>
    <row r="94" spans="1:7">
      <c r="A94" t="s">
        <v>17</v>
      </c>
      <c r="B94">
        <v>4</v>
      </c>
      <c r="C94" t="s">
        <v>207</v>
      </c>
      <c r="D94" t="s">
        <v>714</v>
      </c>
      <c r="E94" t="s">
        <v>578</v>
      </c>
      <c r="F94" t="str">
        <f t="shared" si="2"/>
        <v>~SPWI418~, ~Arcane~, ~4~ =&gt; ~SPWI418~    //Fire Shield (Red)</v>
      </c>
      <c r="G94" t="str">
        <f t="shared" si="3"/>
        <v>~SCRL6N~, ~SPWI418~, ~Arcane~, ~4~, ~1~, ~0~ =&gt; ~SCRL6N~    //Fire Shield (Red)</v>
      </c>
    </row>
    <row r="95" spans="1:7">
      <c r="A95" t="s">
        <v>17</v>
      </c>
      <c r="B95">
        <v>4</v>
      </c>
      <c r="C95" t="s">
        <v>208</v>
      </c>
      <c r="D95" t="s">
        <v>715</v>
      </c>
      <c r="E95" t="s">
        <v>579</v>
      </c>
      <c r="F95" t="str">
        <f t="shared" si="2"/>
        <v>~SPWI419~, ~Arcane~, ~4~ =&gt; ~SPWI419~    //Secret Word</v>
      </c>
      <c r="G95" t="str">
        <f t="shared" si="3"/>
        <v>~SCRL6O~, ~SPWI419~, ~Arcane~, ~4~, ~1~, ~0~ =&gt; ~SCRL6O~    //Secret Word</v>
      </c>
    </row>
    <row r="96" spans="1:7">
      <c r="A96" t="s">
        <v>17</v>
      </c>
      <c r="B96">
        <v>4</v>
      </c>
      <c r="C96" t="s">
        <v>209</v>
      </c>
      <c r="D96" t="s">
        <v>716</v>
      </c>
      <c r="E96" t="s">
        <v>580</v>
      </c>
      <c r="F96" t="str">
        <f t="shared" si="2"/>
        <v>~SPWI420~, ~Arcane~, ~4~ =&gt; ~SPWI420~    //Minor Sequencer</v>
      </c>
      <c r="G96" t="str">
        <f t="shared" si="3"/>
        <v>~SCRL6P~, ~SPWI420~, ~Arcane~, ~4~, ~1~, ~0~ =&gt; ~SCRL6P~    //Minor Sequencer</v>
      </c>
    </row>
    <row r="97" spans="1:7">
      <c r="A97" t="s">
        <v>17</v>
      </c>
      <c r="B97">
        <v>4</v>
      </c>
      <c r="C97" t="s">
        <v>210</v>
      </c>
      <c r="D97" t="s">
        <v>717</v>
      </c>
      <c r="E97" t="s">
        <v>581</v>
      </c>
      <c r="F97" t="str">
        <f t="shared" si="2"/>
        <v>~SPWI421~, ~Arcane~, ~4~ =&gt; ~SPWI421~    //Teleport Field</v>
      </c>
      <c r="G97" t="str">
        <f t="shared" si="3"/>
        <v>~SCRL6Q~, ~SPWI421~, ~Arcane~, ~4~, ~1~, ~0~ =&gt; ~SCRL6Q~    //Teleport Field</v>
      </c>
    </row>
    <row r="98" spans="1:7">
      <c r="A98" t="s">
        <v>17</v>
      </c>
      <c r="B98">
        <v>4</v>
      </c>
      <c r="C98" t="s">
        <v>212</v>
      </c>
      <c r="D98" t="s">
        <v>718</v>
      </c>
      <c r="E98" t="s">
        <v>582</v>
      </c>
      <c r="F98" t="str">
        <f t="shared" si="2"/>
        <v>~SPWI423~, ~Arcane~, ~4~ =&gt; ~SPWI423~    //Spider Spawn</v>
      </c>
      <c r="G98" t="str">
        <f t="shared" si="3"/>
        <v>~SCRL6R~, ~SPWI423~, ~Arcane~, ~4~, ~1~, ~0~ =&gt; ~SCRL6R~    //Spider Spawn</v>
      </c>
    </row>
    <row r="99" spans="1:7">
      <c r="A99" t="s">
        <v>17</v>
      </c>
      <c r="B99">
        <v>4</v>
      </c>
      <c r="C99" t="s">
        <v>213</v>
      </c>
      <c r="D99" t="s">
        <v>813</v>
      </c>
      <c r="E99" t="s">
        <v>583</v>
      </c>
      <c r="F99" t="str">
        <f t="shared" si="2"/>
        <v>~SPWI424~, ~Arcane~, ~4~ =&gt; ~SPWI424~    //Farsight</v>
      </c>
      <c r="G99" t="str">
        <f t="shared" si="3"/>
        <v>~SCRLAJ;SCRLAQ~, ~SPWI424~, ~Arcane~, ~4~, ~1~, ~0~ =&gt; ~SCRLAJ;SCRLAQ~    //Farsight</v>
      </c>
    </row>
    <row r="100" spans="1:7">
      <c r="A100" t="s">
        <v>17</v>
      </c>
      <c r="B100">
        <v>4</v>
      </c>
      <c r="C100" t="s">
        <v>576</v>
      </c>
      <c r="D100" t="s">
        <v>799</v>
      </c>
      <c r="E100" t="s">
        <v>584</v>
      </c>
      <c r="F100" t="str">
        <f t="shared" si="2"/>
        <v>~SPWI425~, ~Arcane~, ~4~ =&gt; ~SPWI425~    //Wizard Eye</v>
      </c>
      <c r="G100" t="str">
        <f t="shared" si="3"/>
        <v>~SCRLA1~, ~SPWI425~, ~Arcane~, ~4~, ~1~, ~0~ =&gt; ~SCRLA1~    //Wizard Eye</v>
      </c>
    </row>
    <row r="101" spans="1:7">
      <c r="F101" t="str">
        <f t="shared" si="2"/>
        <v>~~, ~~, ~~ =&gt; ~~    //</v>
      </c>
      <c r="G101" t="str">
        <f t="shared" si="3"/>
        <v>~~, ~~, ~~, ~~, ~1~, ~0~ =&gt; ~~    //</v>
      </c>
    </row>
    <row r="102" spans="1:7">
      <c r="A102" t="s">
        <v>17</v>
      </c>
      <c r="B102">
        <v>5</v>
      </c>
      <c r="C102" t="s">
        <v>156</v>
      </c>
      <c r="D102" t="s">
        <v>340</v>
      </c>
      <c r="E102" t="s">
        <v>165</v>
      </c>
      <c r="F102" t="str">
        <f t="shared" si="2"/>
        <v>~SPWI501~, ~Arcane~, ~5~ =&gt; ~SPWI501~    //Animate Dead</v>
      </c>
      <c r="G102" t="str">
        <f t="shared" si="3"/>
        <v>~SCRL2D~, ~SPWI501~, ~Arcane~, ~5~, ~1~, ~0~ =&gt; ~SCRL2D~    //Animate Dead</v>
      </c>
    </row>
    <row r="103" spans="1:7">
      <c r="A103" t="s">
        <v>17</v>
      </c>
      <c r="B103">
        <v>5</v>
      </c>
      <c r="C103" t="s">
        <v>157</v>
      </c>
      <c r="D103" t="s">
        <v>341</v>
      </c>
      <c r="E103" t="s">
        <v>167</v>
      </c>
      <c r="F103" t="str">
        <f t="shared" si="2"/>
        <v>~SPWI502~, ~Arcane~, ~5~ =&gt; ~SPWI502~    //Cloud Kill</v>
      </c>
      <c r="G103" t="str">
        <f t="shared" si="3"/>
        <v>~SCRL2E~, ~SPWI502~, ~Arcane~, ~5~, ~1~, ~0~ =&gt; ~SCRL2E~    //Cloud Kill</v>
      </c>
    </row>
    <row r="104" spans="1:7">
      <c r="A104" t="s">
        <v>17</v>
      </c>
      <c r="B104">
        <v>5</v>
      </c>
      <c r="C104" t="s">
        <v>158</v>
      </c>
      <c r="D104" t="s">
        <v>342</v>
      </c>
      <c r="E104" t="s">
        <v>168</v>
      </c>
      <c r="F104" t="str">
        <f t="shared" si="2"/>
        <v>~SPWI503~, ~Arcane~, ~5~ =&gt; ~SPWI503~    //Cone of Cold</v>
      </c>
      <c r="G104" t="str">
        <f t="shared" si="3"/>
        <v>~SCRL2F~, ~SPWI503~, ~Arcane~, ~5~, ~1~, ~0~ =&gt; ~SCRL2F~    //Cone of Cold</v>
      </c>
    </row>
    <row r="105" spans="1:7">
      <c r="A105" t="s">
        <v>17</v>
      </c>
      <c r="B105">
        <v>5</v>
      </c>
      <c r="C105" t="s">
        <v>159</v>
      </c>
      <c r="D105" t="s">
        <v>343</v>
      </c>
      <c r="E105" t="s">
        <v>169</v>
      </c>
      <c r="F105" t="str">
        <f t="shared" si="2"/>
        <v>~SPWI504~, ~Arcane~, ~5~ =&gt; ~SPWI504~    //Monster Summoning 3</v>
      </c>
      <c r="G105" t="str">
        <f t="shared" si="3"/>
        <v>~SCRL2G~, ~SPWI504~, ~Arcane~, ~5~, ~1~, ~0~ =&gt; ~SCRL2G~    //Monster Summoning 3</v>
      </c>
    </row>
    <row r="106" spans="1:7">
      <c r="A106" t="s">
        <v>17</v>
      </c>
      <c r="B106">
        <v>5</v>
      </c>
      <c r="C106" t="s">
        <v>160</v>
      </c>
      <c r="D106" t="s">
        <v>451</v>
      </c>
      <c r="E106" t="s">
        <v>170</v>
      </c>
      <c r="F106" t="str">
        <f t="shared" si="2"/>
        <v>~SPWI505~, ~Arcane~, ~5~ =&gt; ~SPWI505~    //Shadow Door</v>
      </c>
      <c r="G106" t="str">
        <f t="shared" si="3"/>
        <v>~SCRL2H~, ~SPWI505~, ~Arcane~, ~5~, ~1~, ~0~ =&gt; ~SCRL2H~    //Shadow Door</v>
      </c>
    </row>
    <row r="107" spans="1:7">
      <c r="A107" t="s">
        <v>17</v>
      </c>
      <c r="B107">
        <v>5</v>
      </c>
      <c r="C107" t="s">
        <v>161</v>
      </c>
      <c r="D107" t="s">
        <v>459</v>
      </c>
      <c r="E107" t="s">
        <v>171</v>
      </c>
      <c r="F107" t="str">
        <f t="shared" si="2"/>
        <v>~SPWI506~, ~Arcane~, ~5~ =&gt; ~SPWI506~    //Domination</v>
      </c>
      <c r="G107" t="str">
        <f t="shared" si="3"/>
        <v>~SCRL5N~, ~SPWI506~, ~Arcane~, ~5~, ~1~, ~0~ =&gt; ~SCRL5N~    //Domination</v>
      </c>
    </row>
    <row r="108" spans="1:7">
      <c r="A108" t="s">
        <v>17</v>
      </c>
      <c r="B108">
        <v>5</v>
      </c>
      <c r="C108" t="s">
        <v>162</v>
      </c>
      <c r="D108" t="s">
        <v>460</v>
      </c>
      <c r="E108" t="s">
        <v>172</v>
      </c>
      <c r="F108" t="str">
        <f t="shared" si="2"/>
        <v>~SPWI507~, ~Arcane~, ~5~ =&gt; ~SPWI507~    //Hold Monster</v>
      </c>
      <c r="G108" t="str">
        <f t="shared" si="3"/>
        <v>~SCRL5O~, ~SPWI507~, ~Arcane~, ~5~, ~1~, ~0~ =&gt; ~SCRL5O~    //Hold Monster</v>
      </c>
    </row>
    <row r="109" spans="1:7">
      <c r="A109" t="s">
        <v>17</v>
      </c>
      <c r="B109">
        <v>5</v>
      </c>
      <c r="C109" t="s">
        <v>163</v>
      </c>
      <c r="D109" t="s">
        <v>461</v>
      </c>
      <c r="E109" t="s">
        <v>173</v>
      </c>
      <c r="F109" t="str">
        <f t="shared" si="2"/>
        <v>~SPWI508~, ~Arcane~, ~5~ =&gt; ~SPWI508~    //Chaos</v>
      </c>
      <c r="G109" t="str">
        <f t="shared" si="3"/>
        <v>~SCRL5P~, ~SPWI508~, ~Arcane~, ~5~, ~1~, ~0~ =&gt; ~SCRL5P~    //Chaos</v>
      </c>
    </row>
    <row r="110" spans="1:7">
      <c r="A110" t="s">
        <v>17</v>
      </c>
      <c r="B110">
        <v>5</v>
      </c>
      <c r="C110" t="s">
        <v>164</v>
      </c>
      <c r="D110" t="s">
        <v>462</v>
      </c>
      <c r="E110" t="s">
        <v>174</v>
      </c>
      <c r="F110" t="str">
        <f t="shared" si="2"/>
        <v>~SPWI509~, ~Arcane~, ~5~ =&gt; ~SPWI509~    //Feeblemind</v>
      </c>
      <c r="G110" t="str">
        <f t="shared" si="3"/>
        <v>~SCRL5Q~, ~SPWI509~, ~Arcane~, ~5~, ~1~, ~0~ =&gt; ~SCRL5Q~    //Feeblemind</v>
      </c>
    </row>
    <row r="111" spans="1:7">
      <c r="A111" t="s">
        <v>17</v>
      </c>
      <c r="B111">
        <v>5</v>
      </c>
      <c r="C111" t="s">
        <v>224</v>
      </c>
      <c r="D111" t="s">
        <v>719</v>
      </c>
      <c r="E111" t="s">
        <v>585</v>
      </c>
      <c r="F111" t="str">
        <f t="shared" si="2"/>
        <v>~SPWI510~, ~Arcane~, ~5~ =&gt; ~SPWI510~    //Spell Immunity</v>
      </c>
      <c r="G111" t="str">
        <f t="shared" si="3"/>
        <v>~SCRL6S~, ~SPWI510~, ~Arcane~, ~5~, ~1~, ~0~ =&gt; ~SCRL6S~    //Spell Immunity</v>
      </c>
    </row>
    <row r="112" spans="1:7">
      <c r="A112" t="s">
        <v>17</v>
      </c>
      <c r="B112">
        <v>5</v>
      </c>
      <c r="C112" t="s">
        <v>225</v>
      </c>
      <c r="D112" t="s">
        <v>720</v>
      </c>
      <c r="E112" t="s">
        <v>586</v>
      </c>
      <c r="F112" t="str">
        <f t="shared" si="2"/>
        <v>~SPWI511~, ~Arcane~, ~5~ =&gt; ~SPWI511~    //Protection from Normal Weapons</v>
      </c>
      <c r="G112" t="str">
        <f t="shared" si="3"/>
        <v>~SCRL6T~, ~SPWI511~, ~Arcane~, ~5~, ~1~, ~0~ =&gt; ~SCRL6T~    //Protection from Normal Weapons</v>
      </c>
    </row>
    <row r="113" spans="1:7">
      <c r="A113" t="s">
        <v>17</v>
      </c>
      <c r="B113">
        <v>5</v>
      </c>
      <c r="C113" t="s">
        <v>226</v>
      </c>
      <c r="D113" t="s">
        <v>703</v>
      </c>
      <c r="E113" t="s">
        <v>587</v>
      </c>
      <c r="F113" t="str">
        <f t="shared" si="2"/>
        <v>~SPWI512~, ~Arcane~, ~5~ =&gt; ~SPWI512~    //Protection from Electricity</v>
      </c>
      <c r="G113" t="str">
        <f t="shared" si="3"/>
        <v>~SCRL5T~, ~SPWI512~, ~Arcane~, ~5~, ~1~, ~0~ =&gt; ~SCRL5T~    //Protection from Electricity</v>
      </c>
    </row>
    <row r="114" spans="1:7">
      <c r="A114" t="s">
        <v>17</v>
      </c>
      <c r="B114">
        <v>5</v>
      </c>
      <c r="C114" t="s">
        <v>227</v>
      </c>
      <c r="D114" t="s">
        <v>721</v>
      </c>
      <c r="E114" t="s">
        <v>588</v>
      </c>
      <c r="F114" t="str">
        <f t="shared" si="2"/>
        <v>~SPWI513~, ~Arcane~, ~5~ =&gt; ~SPWI513~    //Breach</v>
      </c>
      <c r="G114" t="str">
        <f t="shared" si="3"/>
        <v>~SCRL6U~, ~SPWI513~, ~Arcane~, ~5~, ~1~, ~0~ =&gt; ~SCRL6U~    //Breach</v>
      </c>
    </row>
    <row r="115" spans="1:7">
      <c r="A115" t="s">
        <v>17</v>
      </c>
      <c r="B115">
        <v>5</v>
      </c>
      <c r="C115" t="s">
        <v>228</v>
      </c>
      <c r="D115" t="s">
        <v>722</v>
      </c>
      <c r="E115" t="s">
        <v>241</v>
      </c>
      <c r="F115" t="str">
        <f t="shared" si="2"/>
        <v>~SPWI514~, ~Arcane~, ~5~ =&gt; ~SPWI514~    //Lower Resistance</v>
      </c>
      <c r="G115" t="str">
        <f t="shared" si="3"/>
        <v>~SCRL6V~, ~SPWI514~, ~Arcane~, ~5~, ~1~, ~0~ =&gt; ~SCRL6V~    //Lower Resistance</v>
      </c>
    </row>
    <row r="116" spans="1:7">
      <c r="A116" t="s">
        <v>17</v>
      </c>
      <c r="B116">
        <v>5</v>
      </c>
      <c r="C116" t="s">
        <v>229</v>
      </c>
      <c r="D116" t="s">
        <v>723</v>
      </c>
      <c r="E116" t="s">
        <v>593</v>
      </c>
      <c r="F116" t="str">
        <f t="shared" si="2"/>
        <v>~SPWI515~, ~Arcane~, ~5~ =&gt; ~SPWI515~    //Oracle</v>
      </c>
      <c r="G116" t="str">
        <f t="shared" si="3"/>
        <v>~SCRL6W~, ~SPWI515~, ~Arcane~, ~5~, ~1~, ~0~ =&gt; ~SCRL6W~    //Oracle</v>
      </c>
    </row>
    <row r="117" spans="1:7">
      <c r="A117" t="s">
        <v>17</v>
      </c>
      <c r="B117">
        <v>5</v>
      </c>
      <c r="C117" t="s">
        <v>230</v>
      </c>
      <c r="D117" t="s">
        <v>724</v>
      </c>
      <c r="E117" t="s">
        <v>594</v>
      </c>
      <c r="F117" t="str">
        <f t="shared" si="2"/>
        <v>~SPWI516~, ~Arcane~, ~5~ =&gt; ~SPWI516~    //Conjure Lesser Fire Elemental</v>
      </c>
      <c r="G117" t="str">
        <f t="shared" si="3"/>
        <v>~SCRL6X~, ~SPWI516~, ~Arcane~, ~5~, ~1~, ~0~ =&gt; ~SCRL6X~    //Conjure Lesser Fire Elemental</v>
      </c>
    </row>
    <row r="118" spans="1:7">
      <c r="A118" t="s">
        <v>17</v>
      </c>
      <c r="B118">
        <v>5</v>
      </c>
      <c r="C118" t="s">
        <v>231</v>
      </c>
      <c r="D118" t="s">
        <v>725</v>
      </c>
      <c r="E118" t="s">
        <v>599</v>
      </c>
      <c r="F118" t="str">
        <f t="shared" si="2"/>
        <v>~SPWI517~, ~Arcane~, ~5~ =&gt; ~SPWI517~    //Protection from Acid</v>
      </c>
      <c r="G118" t="str">
        <f t="shared" si="3"/>
        <v>~SCRL6Y~, ~SPWI517~, ~Arcane~, ~5~, ~1~, ~0~ =&gt; ~SCRL6Y~    //Protection from Acid</v>
      </c>
    </row>
    <row r="119" spans="1:7">
      <c r="A119" t="s">
        <v>17</v>
      </c>
      <c r="B119">
        <v>5</v>
      </c>
      <c r="C119" t="s">
        <v>232</v>
      </c>
      <c r="D119" t="s">
        <v>726</v>
      </c>
      <c r="E119" t="s">
        <v>596</v>
      </c>
      <c r="F119" t="str">
        <f t="shared" si="2"/>
        <v>~SPWI518~, ~Arcane~, ~5~ =&gt; ~SPWI518~    //Phantom Blade</v>
      </c>
      <c r="G119" t="str">
        <f t="shared" si="3"/>
        <v>~SCRL6Z~, ~SPWI518~, ~Arcane~, ~5~, ~1~, ~0~ =&gt; ~SCRL6Z~    //Phantom Blade</v>
      </c>
    </row>
    <row r="120" spans="1:7">
      <c r="A120" t="s">
        <v>17</v>
      </c>
      <c r="B120">
        <v>5</v>
      </c>
      <c r="C120" t="s">
        <v>233</v>
      </c>
      <c r="D120" t="s">
        <v>773</v>
      </c>
      <c r="E120" t="s">
        <v>597</v>
      </c>
      <c r="F120" t="str">
        <f t="shared" si="2"/>
        <v>~SPWI519~, ~Arcane~, ~5~ =&gt; ~SPWI519~    //Spell Shield</v>
      </c>
      <c r="G120" t="str">
        <f t="shared" si="3"/>
        <v>~SCRL8X~, ~SPWI519~, ~Arcane~, ~5~, ~1~, ~0~ =&gt; ~SCRL8X~    //Spell Shield</v>
      </c>
    </row>
    <row r="121" spans="1:7">
      <c r="A121" t="s">
        <v>17</v>
      </c>
      <c r="B121">
        <v>5</v>
      </c>
      <c r="C121" t="s">
        <v>589</v>
      </c>
      <c r="D121" t="s">
        <v>727</v>
      </c>
      <c r="E121" t="s">
        <v>598</v>
      </c>
      <c r="F121" t="str">
        <f t="shared" si="2"/>
        <v>~SPWI520~, ~Arcane~, ~5~ =&gt; ~SPWI520~    //Conjure Lesser Air Elemental</v>
      </c>
      <c r="G121" t="str">
        <f t="shared" si="3"/>
        <v>~SCRL7B~, ~SPWI520~, ~Arcane~, ~5~, ~1~, ~0~ =&gt; ~SCRL7B~    //Conjure Lesser Air Elemental</v>
      </c>
    </row>
    <row r="122" spans="1:7">
      <c r="A122" t="s">
        <v>17</v>
      </c>
      <c r="B122">
        <v>5</v>
      </c>
      <c r="C122" t="s">
        <v>590</v>
      </c>
      <c r="D122" t="s">
        <v>728</v>
      </c>
      <c r="E122" t="s">
        <v>595</v>
      </c>
      <c r="F122" t="str">
        <f t="shared" si="2"/>
        <v>~SPWI521~, ~Arcane~, ~5~ =&gt; ~SPWI521~    //Conjure Lesser Earth Elemental</v>
      </c>
      <c r="G122" t="str">
        <f t="shared" si="3"/>
        <v>~SCRL7C~, ~SPWI521~, ~Arcane~, ~5~, ~1~, ~0~ =&gt; ~SCRL7C~    //Conjure Lesser Earth Elemental</v>
      </c>
    </row>
    <row r="123" spans="1:7">
      <c r="A123" t="s">
        <v>17</v>
      </c>
      <c r="B123">
        <v>5</v>
      </c>
      <c r="C123" t="s">
        <v>591</v>
      </c>
      <c r="D123" t="s">
        <v>729</v>
      </c>
      <c r="E123" t="s">
        <v>600</v>
      </c>
      <c r="F123" t="str">
        <f t="shared" si="2"/>
        <v>~SPWI522~, ~Arcane~, ~5~ =&gt; ~SPWI522~    //Minor Spell Turning</v>
      </c>
      <c r="G123" t="str">
        <f t="shared" si="3"/>
        <v>~SCRL7D~, ~SPWI522~, ~Arcane~, ~5~, ~1~, ~0~ =&gt; ~SCRL7D~    //Minor Spell Turning</v>
      </c>
    </row>
    <row r="124" spans="1:7">
      <c r="A124" t="s">
        <v>17</v>
      </c>
      <c r="B124">
        <v>5</v>
      </c>
      <c r="C124" t="s">
        <v>592</v>
      </c>
      <c r="D124" t="s">
        <v>812</v>
      </c>
      <c r="E124" t="s">
        <v>242</v>
      </c>
      <c r="F124" t="str">
        <f t="shared" si="2"/>
        <v>~SPWI523~, ~Arcane~, ~5~ =&gt; ~SPWI523~    //Sunfire</v>
      </c>
      <c r="G124" t="str">
        <f t="shared" si="3"/>
        <v>~SCRLAL;SCRLAR~, ~SPWI523~, ~Arcane~, ~5~, ~1~, ~0~ =&gt; ~SCRLAL;SCRLAR~    //Sunfire</v>
      </c>
    </row>
    <row r="125" spans="1:7">
      <c r="F125" t="str">
        <f t="shared" si="2"/>
        <v>~~, ~~, ~~ =&gt; ~~    //</v>
      </c>
      <c r="G125" t="str">
        <f t="shared" si="3"/>
        <v>~~, ~~, ~~, ~~, ~1~, ~0~ =&gt; ~~    //</v>
      </c>
    </row>
    <row r="126" spans="1:7">
      <c r="F126" t="str">
        <f t="shared" si="2"/>
        <v>~~, ~~, ~~ =&gt; ~~    //</v>
      </c>
      <c r="G126" t="str">
        <f t="shared" si="3"/>
        <v>~~, ~~, ~~, ~~, ~1~, ~0~ =&gt; ~~    //</v>
      </c>
    </row>
    <row r="127" spans="1:7">
      <c r="F127" t="str">
        <f t="shared" si="2"/>
        <v>~~, ~~, ~~ =&gt; ~~    //</v>
      </c>
      <c r="G127" t="str">
        <f t="shared" si="3"/>
        <v>~~, ~~, ~~, ~~, ~1~, ~0~ =&gt; ~~    //</v>
      </c>
    </row>
    <row r="128" spans="1:7">
      <c r="F128" t="str">
        <f t="shared" si="2"/>
        <v>~~, ~~, ~~ =&gt; ~~    //</v>
      </c>
      <c r="G128" t="str">
        <f t="shared" si="3"/>
        <v>~~, ~~, ~~, ~~, ~1~, ~0~ =&gt; ~~    //</v>
      </c>
    </row>
    <row r="129" spans="1:7">
      <c r="F129" t="str">
        <f t="shared" si="2"/>
        <v>~~, ~~, ~~ =&gt; ~~    //</v>
      </c>
      <c r="G129" t="str">
        <f t="shared" si="3"/>
        <v>~~, ~~, ~~, ~~, ~1~, ~0~ =&gt; ~~    //</v>
      </c>
    </row>
    <row r="130" spans="1:7">
      <c r="F130" t="str">
        <f t="shared" si="2"/>
        <v>~~, ~~, ~~ =&gt; ~~    //</v>
      </c>
      <c r="G130" t="str">
        <f t="shared" si="3"/>
        <v>~~, ~~, ~~, ~~, ~1~, ~0~ =&gt; ~~    //</v>
      </c>
    </row>
    <row r="131" spans="1:7">
      <c r="F131" t="str">
        <f t="shared" si="2"/>
        <v>~~, ~~, ~~ =&gt; ~~    //</v>
      </c>
      <c r="G131" t="str">
        <f t="shared" si="3"/>
        <v>~~, ~~, ~~, ~~, ~1~, ~0~ =&gt; ~~    //</v>
      </c>
    </row>
    <row r="132" spans="1:7">
      <c r="F132" t="str">
        <f t="shared" ref="F132:F195" si="4">_xlfn.CONCAT("~", C132, "~, ~", A132, "~, ~", B132, "~ =&gt; ~", C132, "~    //", E132)</f>
        <v>~~, ~~, ~~ =&gt; ~~    //</v>
      </c>
      <c r="G132" t="str">
        <f t="shared" ref="G132:G195" si="5">_xlfn.CONCAT("~", D132, "~, ~", C132, "~, ~", A132, "~, ~", B132, "~, ~1~, ~0~ =&gt; ~", D132, "~    //", E132)</f>
        <v>~~, ~~, ~~, ~~, ~1~, ~0~ =&gt; ~~    //</v>
      </c>
    </row>
    <row r="133" spans="1:7">
      <c r="F133" t="str">
        <f t="shared" si="4"/>
        <v>~~, ~~, ~~ =&gt; ~~    //</v>
      </c>
      <c r="G133" t="str">
        <f t="shared" si="5"/>
        <v>~~, ~~, ~~, ~~, ~1~, ~0~ =&gt; ~~    //</v>
      </c>
    </row>
    <row r="134" spans="1:7">
      <c r="F134" t="str">
        <f t="shared" si="4"/>
        <v>~~, ~~, ~~ =&gt; ~~    //</v>
      </c>
      <c r="G134" t="str">
        <f t="shared" si="5"/>
        <v>~~, ~~, ~~, ~~, ~1~, ~0~ =&gt; ~~    //</v>
      </c>
    </row>
    <row r="135" spans="1:7">
      <c r="F135" t="str">
        <f t="shared" si="4"/>
        <v>~~, ~~, ~~ =&gt; ~~    //</v>
      </c>
      <c r="G135" t="str">
        <f t="shared" si="5"/>
        <v>~~, ~~, ~~, ~~, ~1~, ~0~ =&gt; ~~    //</v>
      </c>
    </row>
    <row r="136" spans="1:7">
      <c r="F136" t="str">
        <f t="shared" si="4"/>
        <v>~~, ~~, ~~ =&gt; ~~    //</v>
      </c>
      <c r="G136" t="str">
        <f t="shared" si="5"/>
        <v>~~, ~~, ~~, ~~, ~1~, ~0~ =&gt; ~~    //</v>
      </c>
    </row>
    <row r="137" spans="1:7">
      <c r="A137" t="s">
        <v>17</v>
      </c>
      <c r="B137">
        <v>6</v>
      </c>
      <c r="C137" t="s">
        <v>184</v>
      </c>
      <c r="D137" t="s">
        <v>730</v>
      </c>
      <c r="E137" t="s">
        <v>189</v>
      </c>
      <c r="F137" t="str">
        <f t="shared" si="4"/>
        <v>~SPWI601~, ~Arcane~, ~6~ =&gt; ~SPWI601~    //Invisible Stalker</v>
      </c>
      <c r="G137" t="str">
        <f t="shared" si="5"/>
        <v>~SCRL7E~, ~SPWI601~, ~Arcane~, ~6~, ~1~, ~0~ =&gt; ~SCRL7E~    //Invisible Stalker</v>
      </c>
    </row>
    <row r="138" spans="1:7">
      <c r="A138" t="s">
        <v>17</v>
      </c>
      <c r="B138">
        <v>6</v>
      </c>
      <c r="C138" t="s">
        <v>185</v>
      </c>
      <c r="D138" t="s">
        <v>731</v>
      </c>
      <c r="E138" t="s">
        <v>190</v>
      </c>
      <c r="F138" t="str">
        <f t="shared" si="4"/>
        <v>~SPWI602~, ~Arcane~, ~6~ =&gt; ~SPWI602~    //Globe of Invulnerability</v>
      </c>
      <c r="G138" t="str">
        <f t="shared" si="5"/>
        <v>~SCRL7F~, ~SPWI602~, ~Arcane~, ~6~, ~1~, ~0~ =&gt; ~SCRL7F~    //Globe of Invulnerability</v>
      </c>
    </row>
    <row r="139" spans="1:7">
      <c r="A139" t="s">
        <v>17</v>
      </c>
      <c r="B139">
        <v>6</v>
      </c>
      <c r="C139" t="s">
        <v>186</v>
      </c>
      <c r="D139" t="s">
        <v>732</v>
      </c>
      <c r="E139" t="s">
        <v>315</v>
      </c>
      <c r="F139" t="str">
        <f t="shared" si="4"/>
        <v>~SPWI603~, ~Arcane~, ~6~ =&gt; ~SPWI603~    //Tenser's Transformation</v>
      </c>
      <c r="G139" t="str">
        <f t="shared" si="5"/>
        <v>~SCRL7G~, ~SPWI603~, ~Arcane~, ~6~, ~1~, ~0~ =&gt; ~SCRL7G~    //Tenser's Transformation</v>
      </c>
    </row>
    <row r="140" spans="1:7">
      <c r="A140" t="s">
        <v>17</v>
      </c>
      <c r="B140">
        <v>6</v>
      </c>
      <c r="C140" t="s">
        <v>187</v>
      </c>
      <c r="D140" t="s">
        <v>733</v>
      </c>
      <c r="E140" t="s">
        <v>191</v>
      </c>
      <c r="F140" t="str">
        <f t="shared" si="4"/>
        <v>~SPWI604~, ~Arcane~, ~6~ =&gt; ~SPWI604~    //Flesh to Stone</v>
      </c>
      <c r="G140" t="str">
        <f t="shared" si="5"/>
        <v>~SCRL7H~, ~SPWI604~, ~Arcane~, ~6~, ~1~, ~0~ =&gt; ~SCRL7H~    //Flesh to Stone</v>
      </c>
    </row>
    <row r="141" spans="1:7">
      <c r="A141" t="s">
        <v>17</v>
      </c>
      <c r="B141">
        <v>6</v>
      </c>
      <c r="C141" t="s">
        <v>188</v>
      </c>
      <c r="D141" t="s">
        <v>734</v>
      </c>
      <c r="E141" t="s">
        <v>192</v>
      </c>
      <c r="F141" t="str">
        <f t="shared" si="4"/>
        <v>~SPWI605~, ~Arcane~, ~6~ =&gt; ~SPWI605~    //Death Spell</v>
      </c>
      <c r="G141" t="str">
        <f t="shared" si="5"/>
        <v>~SCRL7I~, ~SPWI605~, ~Arcane~, ~6~, ~1~, ~0~ =&gt; ~SCRL7I~    //Death Spell</v>
      </c>
    </row>
    <row r="142" spans="1:7">
      <c r="A142" t="s">
        <v>17</v>
      </c>
      <c r="B142">
        <v>6</v>
      </c>
      <c r="C142" t="s">
        <v>243</v>
      </c>
      <c r="D142" t="s">
        <v>735</v>
      </c>
      <c r="E142" t="s">
        <v>601</v>
      </c>
      <c r="F142" t="str">
        <f t="shared" si="4"/>
        <v>~SPWI606~, ~Arcane~, ~6~ =&gt; ~SPWI606~    //Protection from Magical Energy</v>
      </c>
      <c r="G142" t="str">
        <f t="shared" si="5"/>
        <v>~SCRL7J~, ~SPWI606~, ~Arcane~, ~6~, ~1~, ~0~ =&gt; ~SCRL7J~    //Protection from Magical Energy</v>
      </c>
    </row>
    <row r="143" spans="1:7">
      <c r="A143" t="s">
        <v>17</v>
      </c>
      <c r="B143">
        <v>6</v>
      </c>
      <c r="C143" t="s">
        <v>244</v>
      </c>
      <c r="D143" t="s">
        <v>736</v>
      </c>
      <c r="E143" t="s">
        <v>602</v>
      </c>
      <c r="F143" t="str">
        <f t="shared" si="4"/>
        <v>~SPWI607~, ~Arcane~, ~6~ =&gt; ~SPWI607~    //Mislead</v>
      </c>
      <c r="G143" t="str">
        <f t="shared" si="5"/>
        <v>~SCRL7K~, ~SPWI607~, ~Arcane~, ~6~, ~1~, ~0~ =&gt; ~SCRL7K~    //Mislead</v>
      </c>
    </row>
    <row r="144" spans="1:7">
      <c r="A144" t="s">
        <v>17</v>
      </c>
      <c r="B144">
        <v>6</v>
      </c>
      <c r="C144" t="s">
        <v>245</v>
      </c>
      <c r="D144" t="s">
        <v>737</v>
      </c>
      <c r="E144" t="s">
        <v>603</v>
      </c>
      <c r="F144" t="str">
        <f t="shared" si="4"/>
        <v>~SPWI608~, ~Arcane~, ~6~ =&gt; ~SPWI608~    //Pierce Magic</v>
      </c>
      <c r="G144" t="str">
        <f t="shared" si="5"/>
        <v>~SCRL7L~, ~SPWI608~, ~Arcane~, ~6~, ~1~, ~0~ =&gt; ~SCRL7L~    //Pierce Magic</v>
      </c>
    </row>
    <row r="145" spans="1:7">
      <c r="A145" t="s">
        <v>17</v>
      </c>
      <c r="B145">
        <v>6</v>
      </c>
      <c r="C145" t="s">
        <v>246</v>
      </c>
      <c r="D145" t="s">
        <v>738</v>
      </c>
      <c r="E145" t="s">
        <v>604</v>
      </c>
      <c r="F145" t="str">
        <f t="shared" si="4"/>
        <v>~SPWI609~, ~Arcane~, ~6~ =&gt; ~SPWI609~    //True Sight</v>
      </c>
      <c r="G145" t="str">
        <f t="shared" si="5"/>
        <v>~SCRL7M~, ~SPWI609~, ~Arcane~, ~6~, ~1~, ~0~ =&gt; ~SCRL7M~    //True Sight</v>
      </c>
    </row>
    <row r="146" spans="1:7">
      <c r="C146" s="3"/>
      <c r="D146" s="3"/>
      <c r="E146" s="3"/>
      <c r="F146" t="str">
        <f t="shared" si="4"/>
        <v>~~, ~~, ~~ =&gt; ~~    //</v>
      </c>
      <c r="G146" t="str">
        <f t="shared" si="5"/>
        <v>~~, ~~, ~~, ~~, ~1~, ~0~ =&gt; ~~    //</v>
      </c>
    </row>
    <row r="147" spans="1:7">
      <c r="A147" t="s">
        <v>17</v>
      </c>
      <c r="B147">
        <v>6</v>
      </c>
      <c r="C147" t="s">
        <v>248</v>
      </c>
      <c r="D147" t="s">
        <v>739</v>
      </c>
      <c r="E147" t="s">
        <v>605</v>
      </c>
      <c r="F147" t="str">
        <f t="shared" si="4"/>
        <v>~SPWI611~, ~Arcane~, ~6~ =&gt; ~SPWI611~    //Protection from Magical Weapons</v>
      </c>
      <c r="G147" t="str">
        <f t="shared" si="5"/>
        <v>~SCRL7O~, ~SPWI611~, ~Arcane~, ~6~, ~1~, ~0~ =&gt; ~SCRL7O~    //Protection from Magical Weapons</v>
      </c>
    </row>
    <row r="148" spans="1:7">
      <c r="A148" t="s">
        <v>17</v>
      </c>
      <c r="B148">
        <v>6</v>
      </c>
      <c r="C148" t="s">
        <v>249</v>
      </c>
      <c r="D148" t="s">
        <v>740</v>
      </c>
      <c r="E148" t="s">
        <v>266</v>
      </c>
      <c r="F148" t="str">
        <f t="shared" si="4"/>
        <v>~SPWI612~, ~Arcane~, ~6~ =&gt; ~SPWI612~    //Power Word Silence</v>
      </c>
      <c r="G148" t="str">
        <f t="shared" si="5"/>
        <v>~SCRL7P~, ~SPWI612~, ~Arcane~, ~6~, ~1~, ~0~ =&gt; ~SCRL7P~    //Power Word Silence</v>
      </c>
    </row>
    <row r="149" spans="1:7">
      <c r="A149" t="s">
        <v>17</v>
      </c>
      <c r="B149">
        <v>6</v>
      </c>
      <c r="C149" t="s">
        <v>250</v>
      </c>
      <c r="D149" t="s">
        <v>741</v>
      </c>
      <c r="E149" t="s">
        <v>606</v>
      </c>
      <c r="F149" t="str">
        <f t="shared" si="4"/>
        <v>~SPWI613~, ~Arcane~, ~6~ =&gt; ~SPWI613~    //Improved Haste</v>
      </c>
      <c r="G149" t="str">
        <f t="shared" si="5"/>
        <v>~SCRL7Q~, ~SPWI613~, ~Arcane~, ~6~, ~1~, ~0~ =&gt; ~SCRL7Q~    //Improved Haste</v>
      </c>
    </row>
    <row r="150" spans="1:7">
      <c r="A150" t="s">
        <v>17</v>
      </c>
      <c r="B150">
        <v>6</v>
      </c>
      <c r="C150" t="s">
        <v>251</v>
      </c>
      <c r="D150" t="s">
        <v>743</v>
      </c>
      <c r="E150" t="s">
        <v>260</v>
      </c>
      <c r="F150" t="str">
        <f t="shared" si="4"/>
        <v>~SPWI614~, ~Arcane~, ~6~ =&gt; ~SPWI614~    //Death Fog</v>
      </c>
      <c r="G150" t="str">
        <f t="shared" si="5"/>
        <v>~SCRL7R~, ~SPWI614~, ~Arcane~, ~6~, ~1~, ~0~ =&gt; ~SCRL7R~    //Death Fog</v>
      </c>
    </row>
    <row r="151" spans="1:7">
      <c r="A151" t="s">
        <v>17</v>
      </c>
      <c r="B151">
        <v>6</v>
      </c>
      <c r="C151" t="s">
        <v>252</v>
      </c>
      <c r="D151" t="s">
        <v>744</v>
      </c>
      <c r="E151" t="s">
        <v>259</v>
      </c>
      <c r="F151" t="str">
        <f t="shared" si="4"/>
        <v>~SPWI615~, ~Arcane~, ~6~ =&gt; ~SPWI615~    //Chain Lightning</v>
      </c>
      <c r="G151" t="str">
        <f t="shared" si="5"/>
        <v>~SCRL7S~, ~SPWI615~, ~Arcane~, ~6~, ~1~, ~0~ =&gt; ~SCRL7S~    //Chain Lightning</v>
      </c>
    </row>
    <row r="152" spans="1:7">
      <c r="A152" t="s">
        <v>17</v>
      </c>
      <c r="B152">
        <v>6</v>
      </c>
      <c r="C152" t="s">
        <v>253</v>
      </c>
      <c r="D152" t="s">
        <v>745</v>
      </c>
      <c r="E152" t="s">
        <v>261</v>
      </c>
      <c r="F152" t="str">
        <f t="shared" si="4"/>
        <v>~SPWI616~, ~Arcane~, ~6~ =&gt; ~SPWI616~    //Disintigrate</v>
      </c>
      <c r="G152" t="str">
        <f t="shared" si="5"/>
        <v>~SCRL7T~, ~SPWI616~, ~Arcane~, ~6~, ~1~, ~0~ =&gt; ~SCRL7T~    //Disintigrate</v>
      </c>
    </row>
    <row r="153" spans="1:7">
      <c r="A153" t="s">
        <v>17</v>
      </c>
      <c r="B153">
        <v>6</v>
      </c>
      <c r="C153" t="s">
        <v>254</v>
      </c>
      <c r="D153" t="s">
        <v>742</v>
      </c>
      <c r="E153" t="s">
        <v>607</v>
      </c>
      <c r="F153" t="str">
        <f t="shared" si="4"/>
        <v>~SPWI617~, ~Arcane~, ~6~ =&gt; ~SPWI617~    //Contingency</v>
      </c>
      <c r="G153" t="str">
        <f t="shared" si="5"/>
        <v>~SCRL7U~, ~SPWI617~, ~Arcane~, ~6~, ~1~, ~0~ =&gt; ~SCRL7U~    //Contingency</v>
      </c>
    </row>
    <row r="154" spans="1:7">
      <c r="A154" t="s">
        <v>17</v>
      </c>
      <c r="B154">
        <v>6</v>
      </c>
      <c r="C154" t="s">
        <v>255</v>
      </c>
      <c r="D154" t="s">
        <v>746</v>
      </c>
      <c r="E154" t="s">
        <v>608</v>
      </c>
      <c r="F154" t="str">
        <f t="shared" si="4"/>
        <v>~SPWI618~, ~Arcane~, ~6~ =&gt; ~SPWI618~    //Spell Deflection</v>
      </c>
      <c r="G154" t="str">
        <f t="shared" si="5"/>
        <v>~SCRL7V~, ~SPWI618~, ~Arcane~, ~6~, ~1~, ~0~ =&gt; ~SCRL7V~    //Spell Deflection</v>
      </c>
    </row>
    <row r="155" spans="1:7">
      <c r="A155" t="s">
        <v>17</v>
      </c>
      <c r="B155">
        <v>6</v>
      </c>
      <c r="C155" t="s">
        <v>256</v>
      </c>
      <c r="D155" t="s">
        <v>747</v>
      </c>
      <c r="E155" t="s">
        <v>609</v>
      </c>
      <c r="F155" t="str">
        <f t="shared" si="4"/>
        <v>~SPWI619~, ~Arcane~, ~6~ =&gt; ~SPWI619~    //Wyvern Call</v>
      </c>
      <c r="G155" t="str">
        <f t="shared" si="5"/>
        <v>~SCRL7W~, ~SPWI619~, ~Arcane~, ~6~, ~1~, ~0~ =&gt; ~SCRL7W~    //Wyvern Call</v>
      </c>
    </row>
    <row r="156" spans="1:7">
      <c r="A156" t="s">
        <v>17</v>
      </c>
      <c r="B156">
        <v>6</v>
      </c>
      <c r="C156" t="s">
        <v>257</v>
      </c>
      <c r="D156" t="s">
        <v>748</v>
      </c>
      <c r="E156" t="s">
        <v>237</v>
      </c>
      <c r="F156" t="str">
        <f t="shared" si="4"/>
        <v>~SPWI620~, ~Arcane~, ~6~ =&gt; ~SPWI620~    //Conjure Fire Elemental</v>
      </c>
      <c r="G156" t="str">
        <f t="shared" si="5"/>
        <v>~SCRL7X~, ~SPWI620~, ~Arcane~, ~6~, ~1~, ~0~ =&gt; ~SCRL7X~    //Conjure Fire Elemental</v>
      </c>
    </row>
    <row r="157" spans="1:7">
      <c r="A157" t="s">
        <v>17</v>
      </c>
      <c r="B157">
        <v>6</v>
      </c>
      <c r="C157" t="s">
        <v>611</v>
      </c>
      <c r="D157" t="s">
        <v>749</v>
      </c>
      <c r="E157" t="s">
        <v>610</v>
      </c>
      <c r="F157" t="str">
        <f t="shared" si="4"/>
        <v>~SPWI621~, ~Arcane~, ~6~ =&gt; ~SPWI621~    //Conjure Air Elemental</v>
      </c>
      <c r="G157" t="str">
        <f t="shared" si="5"/>
        <v>~SCRL7Y~, ~SPWI621~, ~Arcane~, ~6~, ~1~, ~0~ =&gt; ~SCRL7Y~    //Conjure Air Elemental</v>
      </c>
    </row>
    <row r="158" spans="1:7">
      <c r="A158" t="s">
        <v>17</v>
      </c>
      <c r="B158">
        <v>6</v>
      </c>
      <c r="C158" t="s">
        <v>612</v>
      </c>
      <c r="D158" t="s">
        <v>750</v>
      </c>
      <c r="E158" t="s">
        <v>238</v>
      </c>
      <c r="F158" t="str">
        <f t="shared" si="4"/>
        <v>~SPWI622~, ~Arcane~, ~6~ =&gt; ~SPWI622~    //Conjure Earth Elemental</v>
      </c>
      <c r="G158" t="str">
        <f t="shared" si="5"/>
        <v>~SCRL7Z~, ~SPWI622~, ~Arcane~, ~6~, ~1~, ~0~ =&gt; ~SCRL7Z~    //Conjure Earth Elemental</v>
      </c>
    </row>
    <row r="159" spans="1:7">
      <c r="A159" t="s">
        <v>17</v>
      </c>
      <c r="B159">
        <v>6</v>
      </c>
      <c r="C159" t="s">
        <v>613</v>
      </c>
      <c r="D159" t="s">
        <v>751</v>
      </c>
      <c r="E159" t="s">
        <v>616</v>
      </c>
      <c r="F159" t="str">
        <f t="shared" si="4"/>
        <v>~SPWI623~, ~Arcane~, ~6~ =&gt; ~SPWI623~    //Carrion Summons</v>
      </c>
      <c r="G159" t="str">
        <f t="shared" si="5"/>
        <v>~SCRL8A~, ~SPWI623~, ~Arcane~, ~6~, ~1~, ~0~ =&gt; ~SCRL8A~    //Carrion Summons</v>
      </c>
    </row>
    <row r="160" spans="1:7">
      <c r="A160" t="s">
        <v>17</v>
      </c>
      <c r="B160">
        <v>6</v>
      </c>
      <c r="C160" t="s">
        <v>614</v>
      </c>
      <c r="D160" t="s">
        <v>752</v>
      </c>
      <c r="E160" t="s">
        <v>617</v>
      </c>
      <c r="F160" t="str">
        <f t="shared" si="4"/>
        <v>~SPWI624~, ~Arcane~, ~6~ =&gt; ~SPWI624~    //Summon Nishruu</v>
      </c>
      <c r="G160" t="str">
        <f t="shared" si="5"/>
        <v>~SCRL8B~, ~SPWI624~, ~Arcane~, ~6~, ~1~, ~0~ =&gt; ~SCRL8B~    //Summon Nishruu</v>
      </c>
    </row>
    <row r="161" spans="1:7">
      <c r="A161" t="s">
        <v>17</v>
      </c>
      <c r="B161">
        <v>6</v>
      </c>
      <c r="C161" t="s">
        <v>615</v>
      </c>
      <c r="D161" t="s">
        <v>753</v>
      </c>
      <c r="E161" t="s">
        <v>314</v>
      </c>
      <c r="F161" t="str">
        <f t="shared" si="4"/>
        <v>~SPWI625~, ~Arcane~, ~6~ =&gt; ~SPWI625~    //Stone to Flesh</v>
      </c>
      <c r="G161" t="str">
        <f t="shared" si="5"/>
        <v>~SCRL8C~, ~SPWI625~, ~Arcane~, ~6~, ~1~, ~0~ =&gt; ~SCRL8C~    //Stone to Flesh</v>
      </c>
    </row>
    <row r="162" spans="1:7">
      <c r="F162" t="str">
        <f t="shared" si="4"/>
        <v>~~, ~~, ~~ =&gt; ~~    //</v>
      </c>
      <c r="G162" t="str">
        <f t="shared" si="5"/>
        <v>~~, ~~, ~~, ~~, ~1~, ~0~ =&gt; ~~    //</v>
      </c>
    </row>
    <row r="163" spans="1:7">
      <c r="F163" t="str">
        <f t="shared" si="4"/>
        <v>~~, ~~, ~~ =&gt; ~~    //</v>
      </c>
      <c r="G163" t="str">
        <f t="shared" si="5"/>
        <v>~~, ~~, ~~, ~~, ~1~, ~0~ =&gt; ~~    //</v>
      </c>
    </row>
    <row r="164" spans="1:7">
      <c r="F164" t="str">
        <f t="shared" si="4"/>
        <v>~~, ~~, ~~ =&gt; ~~    //</v>
      </c>
      <c r="G164" t="str">
        <f t="shared" si="5"/>
        <v>~~, ~~, ~~, ~~, ~1~, ~0~ =&gt; ~~    //</v>
      </c>
    </row>
    <row r="165" spans="1:7">
      <c r="F165" t="str">
        <f t="shared" si="4"/>
        <v>~~, ~~, ~~ =&gt; ~~    //</v>
      </c>
      <c r="G165" t="str">
        <f t="shared" si="5"/>
        <v>~~, ~~, ~~, ~~, ~1~, ~0~ =&gt; ~~    //</v>
      </c>
    </row>
    <row r="166" spans="1:7">
      <c r="F166" t="str">
        <f t="shared" si="4"/>
        <v>~~, ~~, ~~ =&gt; ~~    //</v>
      </c>
      <c r="G166" t="str">
        <f t="shared" si="5"/>
        <v>~~, ~~, ~~, ~~, ~1~, ~0~ =&gt; ~~    //</v>
      </c>
    </row>
    <row r="167" spans="1:7">
      <c r="F167" t="str">
        <f t="shared" si="4"/>
        <v>~~, ~~, ~~ =&gt; ~~    //</v>
      </c>
      <c r="G167" t="str">
        <f t="shared" si="5"/>
        <v>~~, ~~, ~~, ~~, ~1~, ~0~ =&gt; ~~    //</v>
      </c>
    </row>
    <row r="168" spans="1:7">
      <c r="F168" t="str">
        <f t="shared" si="4"/>
        <v>~~, ~~, ~~ =&gt; ~~    //</v>
      </c>
      <c r="G168" t="str">
        <f t="shared" si="5"/>
        <v>~~, ~~, ~~, ~~, ~1~, ~0~ =&gt; ~~    //</v>
      </c>
    </row>
    <row r="169" spans="1:7">
      <c r="F169" t="str">
        <f t="shared" si="4"/>
        <v>~~, ~~, ~~ =&gt; ~~    //</v>
      </c>
      <c r="G169" t="str">
        <f t="shared" si="5"/>
        <v>~~, ~~, ~~, ~~, ~1~, ~0~ =&gt; ~~    //</v>
      </c>
    </row>
    <row r="170" spans="1:7">
      <c r="A170" t="s">
        <v>17</v>
      </c>
      <c r="B170">
        <v>7</v>
      </c>
      <c r="C170" t="s">
        <v>270</v>
      </c>
      <c r="D170" t="s">
        <v>754</v>
      </c>
      <c r="E170" t="s">
        <v>630</v>
      </c>
      <c r="F170" t="str">
        <f t="shared" si="4"/>
        <v>~SPWI701~, ~Arcane~, ~7~ =&gt; ~SPWI701~    //Spell Turning</v>
      </c>
      <c r="G170" t="str">
        <f t="shared" si="5"/>
        <v>~SCRL8D~, ~SPWI701~, ~Arcane~, ~7~, ~1~, ~0~ =&gt; ~SCRL8D~    //Spell Turning</v>
      </c>
    </row>
    <row r="171" spans="1:7">
      <c r="A171" t="s">
        <v>17</v>
      </c>
      <c r="B171">
        <v>7</v>
      </c>
      <c r="C171" t="s">
        <v>271</v>
      </c>
      <c r="D171" t="s">
        <v>755</v>
      </c>
      <c r="E171" t="s">
        <v>832</v>
      </c>
      <c r="F171" t="str">
        <f t="shared" si="4"/>
        <v>~SPWI702~, ~Arcane~, ~7~ =&gt; ~SPWI702~    //Protection From The Elements</v>
      </c>
      <c r="G171" t="str">
        <f t="shared" si="5"/>
        <v>~SCRL8E~, ~SPWI702~, ~Arcane~, ~7~, ~1~, ~0~ =&gt; ~SCRL8E~    //Protection From The Elements</v>
      </c>
    </row>
    <row r="172" spans="1:7">
      <c r="A172" t="s">
        <v>17</v>
      </c>
      <c r="B172">
        <v>7</v>
      </c>
      <c r="C172" t="s">
        <v>272</v>
      </c>
      <c r="D172" t="s">
        <v>756</v>
      </c>
      <c r="E172" t="s">
        <v>632</v>
      </c>
      <c r="F172" t="str">
        <f t="shared" si="4"/>
        <v>~SPWI703~, ~Arcane~, ~7~ =&gt; ~SPWI703~    //Project Image</v>
      </c>
      <c r="G172" t="str">
        <f t="shared" si="5"/>
        <v>~SCRL8F~, ~SPWI703~, ~Arcane~, ~7~, ~1~, ~0~ =&gt; ~SCRL8F~    //Project Image</v>
      </c>
    </row>
    <row r="173" spans="1:7">
      <c r="A173" t="s">
        <v>17</v>
      </c>
      <c r="B173">
        <v>7</v>
      </c>
      <c r="C173" t="s">
        <v>273</v>
      </c>
      <c r="D173" t="s">
        <v>757</v>
      </c>
      <c r="E173" t="s">
        <v>633</v>
      </c>
      <c r="F173" t="str">
        <f t="shared" si="4"/>
        <v>~SPWI704~, ~Arcane~, ~7~ =&gt; ~SPWI704~    //Ruby Ray of Reversal</v>
      </c>
      <c r="G173" t="str">
        <f t="shared" si="5"/>
        <v>~SCRL8G~, ~SPWI704~, ~Arcane~, ~7~, ~1~, ~0~ =&gt; ~SCRL8G~    //Ruby Ray of Reversal</v>
      </c>
    </row>
    <row r="174" spans="1:7">
      <c r="A174" t="s">
        <v>17</v>
      </c>
      <c r="B174">
        <v>7</v>
      </c>
      <c r="C174" t="s">
        <v>274</v>
      </c>
      <c r="D174" t="s">
        <v>758</v>
      </c>
      <c r="E174" t="s">
        <v>634</v>
      </c>
      <c r="F174" t="str">
        <f t="shared" si="4"/>
        <v>~SPWI705~, ~Arcane~, ~7~ =&gt; ~SPWI705~    //Khelben's Warding Whip</v>
      </c>
      <c r="G174" t="str">
        <f t="shared" si="5"/>
        <v>~SCRL8H~, ~SPWI705~, ~Arcane~, ~7~, ~1~, ~0~ =&gt; ~SCRL8H~    //Khelben's Warding Whip</v>
      </c>
    </row>
    <row r="175" spans="1:7">
      <c r="C175" s="3"/>
      <c r="D175" s="3"/>
      <c r="E175" s="3"/>
      <c r="F175" t="str">
        <f t="shared" si="4"/>
        <v>~~, ~~, ~~ =&gt; ~~    //</v>
      </c>
      <c r="G175" t="str">
        <f t="shared" si="5"/>
        <v>~~, ~~, ~~, ~~, ~1~, ~0~ =&gt; ~~    //</v>
      </c>
    </row>
    <row r="176" spans="1:7">
      <c r="A176" t="s">
        <v>17</v>
      </c>
      <c r="B176">
        <v>7</v>
      </c>
      <c r="C176" t="s">
        <v>276</v>
      </c>
      <c r="D176" t="s">
        <v>759</v>
      </c>
      <c r="E176" t="s">
        <v>635</v>
      </c>
      <c r="F176" t="str">
        <f t="shared" si="4"/>
        <v>~SPWI707~, ~Arcane~, ~7~ =&gt; ~SPWI707~    //Cacofiend</v>
      </c>
      <c r="G176" t="str">
        <f t="shared" si="5"/>
        <v>~SCRL8I~, ~SPWI707~, ~Arcane~, ~7~, ~1~, ~0~ =&gt; ~SCRL8I~    //Cacofiend</v>
      </c>
    </row>
    <row r="177" spans="1:7">
      <c r="A177" t="s">
        <v>17</v>
      </c>
      <c r="B177">
        <v>7</v>
      </c>
      <c r="C177" t="s">
        <v>277</v>
      </c>
      <c r="D177" t="s">
        <v>760</v>
      </c>
      <c r="E177" t="s">
        <v>636</v>
      </c>
      <c r="F177" t="str">
        <f t="shared" si="4"/>
        <v>~SPWI708~, ~Arcane~, ~7~ =&gt; ~SPWI708~    //Mantle</v>
      </c>
      <c r="G177" t="str">
        <f t="shared" si="5"/>
        <v>~SCRL8J~, ~SPWI708~, ~Arcane~, ~7~, ~1~, ~0~ =&gt; ~SCRL8J~    //Mantle</v>
      </c>
    </row>
    <row r="178" spans="1:7">
      <c r="C178" s="3"/>
      <c r="D178" s="3"/>
      <c r="E178" s="3"/>
      <c r="F178" t="str">
        <f t="shared" si="4"/>
        <v>~~, ~~, ~~ =&gt; ~~    //</v>
      </c>
      <c r="G178" t="str">
        <f t="shared" si="5"/>
        <v>~~, ~~, ~~, ~~, ~1~, ~0~ =&gt; ~~    //</v>
      </c>
    </row>
    <row r="179" spans="1:7">
      <c r="A179" t="s">
        <v>17</v>
      </c>
      <c r="B179">
        <v>7</v>
      </c>
      <c r="C179" t="s">
        <v>279</v>
      </c>
      <c r="D179" t="s">
        <v>761</v>
      </c>
      <c r="E179" t="s">
        <v>637</v>
      </c>
      <c r="F179" t="str">
        <f t="shared" si="4"/>
        <v>~SPWI710~, ~Arcane~, ~7~ =&gt; ~SPWI710~    //Spell Sequencer</v>
      </c>
      <c r="G179" t="str">
        <f t="shared" si="5"/>
        <v>~SCRL8L~, ~SPWI710~, ~Arcane~, ~7~, ~1~, ~0~ =&gt; ~SCRL8L~    //Spell Sequencer</v>
      </c>
    </row>
    <row r="180" spans="1:7">
      <c r="A180" t="s">
        <v>17</v>
      </c>
      <c r="B180">
        <v>7</v>
      </c>
      <c r="C180" t="s">
        <v>280</v>
      </c>
      <c r="D180" t="s">
        <v>762</v>
      </c>
      <c r="E180" t="s">
        <v>638</v>
      </c>
      <c r="F180" t="str">
        <f t="shared" si="4"/>
        <v>~SPWI711~, ~Arcane~, ~7~ =&gt; ~SPWI711~    //Sphere of Chaos</v>
      </c>
      <c r="G180" t="str">
        <f t="shared" si="5"/>
        <v>~SCRL8M~, ~SPWI711~, ~Arcane~, ~7~, ~1~, ~0~ =&gt; ~SCRL8M~    //Sphere of Chaos</v>
      </c>
    </row>
    <row r="181" spans="1:7">
      <c r="A181" t="s">
        <v>17</v>
      </c>
      <c r="B181">
        <v>7</v>
      </c>
      <c r="C181" t="s">
        <v>618</v>
      </c>
      <c r="D181" t="s">
        <v>763</v>
      </c>
      <c r="E181" t="s">
        <v>639</v>
      </c>
      <c r="F181" t="str">
        <f t="shared" si="4"/>
        <v>~SPWI712~, ~Arcane~, ~7~ =&gt; ~SPWI712~    //Delayed Blast Fireball</v>
      </c>
      <c r="G181" t="str">
        <f t="shared" si="5"/>
        <v>~SCRL8N~, ~SPWI712~, ~Arcane~, ~7~, ~1~, ~0~ =&gt; ~SCRL8N~    //Delayed Blast Fireball</v>
      </c>
    </row>
    <row r="182" spans="1:7">
      <c r="A182" t="s">
        <v>17</v>
      </c>
      <c r="B182">
        <v>7</v>
      </c>
      <c r="C182" t="s">
        <v>619</v>
      </c>
      <c r="D182" t="s">
        <v>764</v>
      </c>
      <c r="E182" t="s">
        <v>281</v>
      </c>
      <c r="F182" t="str">
        <f t="shared" si="4"/>
        <v>~SPWI713~, ~Arcane~, ~7~ =&gt; ~SPWI713~    //Finger of Death</v>
      </c>
      <c r="G182" t="str">
        <f t="shared" si="5"/>
        <v>~SCRL8O~, ~SPWI713~, ~Arcane~, ~7~, ~1~, ~0~ =&gt; ~SCRL8O~    //Finger of Death</v>
      </c>
    </row>
    <row r="183" spans="1:7">
      <c r="A183" t="s">
        <v>17</v>
      </c>
      <c r="B183">
        <v>7</v>
      </c>
      <c r="C183" t="s">
        <v>620</v>
      </c>
      <c r="D183" t="s">
        <v>765</v>
      </c>
      <c r="E183" t="s">
        <v>285</v>
      </c>
      <c r="F183" t="str">
        <f t="shared" si="4"/>
        <v>~SPWI714~, ~Arcane~, ~7~ =&gt; ~SPWI714~    //Prismatic Spray</v>
      </c>
      <c r="G183" t="str">
        <f t="shared" si="5"/>
        <v>~SCRL8P~, ~SPWI714~, ~Arcane~, ~7~, ~1~, ~0~ =&gt; ~SCRL8P~    //Prismatic Spray</v>
      </c>
    </row>
    <row r="184" spans="1:7">
      <c r="A184" t="s">
        <v>17</v>
      </c>
      <c r="B184">
        <v>7</v>
      </c>
      <c r="C184" t="s">
        <v>621</v>
      </c>
      <c r="D184" t="s">
        <v>766</v>
      </c>
      <c r="E184" t="s">
        <v>284</v>
      </c>
      <c r="F184" t="str">
        <f t="shared" si="4"/>
        <v>~SPWI715~, ~Arcane~, ~7~ =&gt; ~SPWI715~    //Power Word, Stun</v>
      </c>
      <c r="G184" t="str">
        <f t="shared" si="5"/>
        <v>~SCRL8Q~, ~SPWI715~, ~Arcane~, ~7~, ~1~, ~0~ =&gt; ~SCRL8Q~    //Power Word, Stun</v>
      </c>
    </row>
    <row r="185" spans="1:7">
      <c r="A185" t="s">
        <v>17</v>
      </c>
      <c r="B185">
        <v>7</v>
      </c>
      <c r="C185" t="s">
        <v>622</v>
      </c>
      <c r="D185" t="s">
        <v>767</v>
      </c>
      <c r="E185" t="s">
        <v>283</v>
      </c>
      <c r="F185" t="str">
        <f t="shared" si="4"/>
        <v>~SPWI716~, ~Arcane~, ~7~ =&gt; ~SPWI716~    //Mordenkainen's Sword</v>
      </c>
      <c r="G185" t="str">
        <f t="shared" si="5"/>
        <v>~SCRL8R~, ~SPWI716~, ~Arcane~, ~7~, ~1~, ~0~ =&gt; ~SCRL8R~    //Mordenkainen's Sword</v>
      </c>
    </row>
    <row r="186" spans="1:7">
      <c r="A186" t="s">
        <v>17</v>
      </c>
      <c r="B186">
        <v>7</v>
      </c>
      <c r="C186" t="s">
        <v>623</v>
      </c>
      <c r="D186" t="s">
        <v>768</v>
      </c>
      <c r="E186" t="s">
        <v>640</v>
      </c>
      <c r="F186" t="str">
        <f t="shared" si="4"/>
        <v>~SPWI717~, ~Arcane~, ~7~ =&gt; ~SPWI717~    //Summon Efreeti</v>
      </c>
      <c r="G186" t="str">
        <f t="shared" si="5"/>
        <v>~SCRL8S~, ~SPWI717~, ~Arcane~, ~7~, ~1~, ~0~ =&gt; ~SCRL8S~    //Summon Efreeti</v>
      </c>
    </row>
    <row r="187" spans="1:7">
      <c r="A187" t="s">
        <v>17</v>
      </c>
      <c r="B187">
        <v>7</v>
      </c>
      <c r="C187" t="s">
        <v>624</v>
      </c>
      <c r="D187" t="s">
        <v>769</v>
      </c>
      <c r="E187" t="s">
        <v>641</v>
      </c>
      <c r="F187" t="str">
        <f t="shared" si="4"/>
        <v>~SPWI718~, ~Arcane~, ~7~ =&gt; ~SPWI718~    //Summon Djinni</v>
      </c>
      <c r="G187" t="str">
        <f t="shared" si="5"/>
        <v>~SCRL8T~, ~SPWI718~, ~Arcane~, ~7~, ~1~, ~0~ =&gt; ~SCRL8T~    //Summon Djinni</v>
      </c>
    </row>
    <row r="188" spans="1:7">
      <c r="A188" t="s">
        <v>17</v>
      </c>
      <c r="B188">
        <v>7</v>
      </c>
      <c r="C188" t="s">
        <v>625</v>
      </c>
      <c r="D188" t="s">
        <v>770</v>
      </c>
      <c r="E188" t="s">
        <v>642</v>
      </c>
      <c r="F188" t="str">
        <f t="shared" si="4"/>
        <v>~SPWI719~, ~Arcane~, ~7~ =&gt; ~SPWI719~    //Summon Hakeashar</v>
      </c>
      <c r="G188" t="str">
        <f t="shared" si="5"/>
        <v>~SCRL8U~, ~SPWI719~, ~Arcane~, ~7~, ~1~, ~0~ =&gt; ~SCRL8U~    //Summon Hakeashar</v>
      </c>
    </row>
    <row r="189" spans="1:7">
      <c r="A189" t="s">
        <v>17</v>
      </c>
      <c r="B189">
        <v>7</v>
      </c>
      <c r="C189" t="s">
        <v>626</v>
      </c>
      <c r="D189" t="s">
        <v>771</v>
      </c>
      <c r="E189" t="s">
        <v>643</v>
      </c>
      <c r="F189" t="str">
        <f t="shared" si="4"/>
        <v>~SPWI720~, ~Arcane~, ~7~ =&gt; ~SPWI720~    //Control Undead</v>
      </c>
      <c r="G189" t="str">
        <f t="shared" si="5"/>
        <v>~SCRL8V~, ~SPWI720~, ~Arcane~, ~7~, ~1~, ~0~ =&gt; ~SCRL8V~    //Control Undead</v>
      </c>
    </row>
    <row r="190" spans="1:7">
      <c r="A190" t="s">
        <v>17</v>
      </c>
      <c r="B190">
        <v>7</v>
      </c>
      <c r="C190" t="s">
        <v>627</v>
      </c>
      <c r="D190" t="s">
        <v>772</v>
      </c>
      <c r="E190" t="s">
        <v>288</v>
      </c>
      <c r="F190" t="str">
        <f t="shared" si="4"/>
        <v>~SPWI721~, ~Arcane~, ~7~ =&gt; ~SPWI721~    //Mass Invisibility</v>
      </c>
      <c r="G190" t="str">
        <f t="shared" si="5"/>
        <v>~SCRL8W~, ~SPWI721~, ~Arcane~, ~7~, ~1~, ~0~ =&gt; ~SCRL8W~    //Mass Invisibility</v>
      </c>
    </row>
    <row r="191" spans="1:7">
      <c r="A191" t="s">
        <v>17</v>
      </c>
      <c r="B191">
        <v>7</v>
      </c>
      <c r="C191" t="s">
        <v>628</v>
      </c>
      <c r="D191" t="s">
        <v>802</v>
      </c>
      <c r="E191" t="s">
        <v>644</v>
      </c>
      <c r="F191" t="str">
        <f t="shared" si="4"/>
        <v>~SPWI722~, ~Arcane~, ~7~ =&gt; ~SPWI722~    //Limited Wish</v>
      </c>
      <c r="G191" t="str">
        <f t="shared" si="5"/>
        <v>~SCRLA4~, ~SPWI722~, ~Arcane~, ~7~, ~1~, ~0~ =&gt; ~SCRLA4~    //Limited Wish</v>
      </c>
    </row>
    <row r="192" spans="1:7">
      <c r="A192" t="s">
        <v>17</v>
      </c>
      <c r="B192">
        <v>7</v>
      </c>
      <c r="C192" t="s">
        <v>629</v>
      </c>
      <c r="E192" t="s">
        <v>645</v>
      </c>
      <c r="F192" t="str">
        <f t="shared" si="4"/>
        <v>~SPWI723~, ~Arcane~, ~7~ =&gt; ~SPWI723~    //Improved Chaos Shield*</v>
      </c>
      <c r="G192" t="str">
        <f t="shared" si="5"/>
        <v>~~, ~SPWI723~, ~Arcane~, ~7~, ~1~, ~0~ =&gt; ~~    //Improved Chaos Shield*</v>
      </c>
    </row>
    <row r="193" spans="1:7">
      <c r="F193" t="str">
        <f t="shared" si="4"/>
        <v>~~, ~~, ~~ =&gt; ~~    //</v>
      </c>
      <c r="G193" t="str">
        <f t="shared" si="5"/>
        <v>~~, ~~, ~~, ~~, ~1~, ~0~ =&gt; ~~    //</v>
      </c>
    </row>
    <row r="194" spans="1:7">
      <c r="F194" t="str">
        <f t="shared" si="4"/>
        <v>~~, ~~, ~~ =&gt; ~~    //</v>
      </c>
      <c r="G194" t="str">
        <f t="shared" si="5"/>
        <v>~~, ~~, ~~, ~~, ~1~, ~0~ =&gt; ~~    //</v>
      </c>
    </row>
    <row r="195" spans="1:7">
      <c r="F195" t="str">
        <f t="shared" si="4"/>
        <v>~~, ~~, ~~ =&gt; ~~    //</v>
      </c>
      <c r="G195" t="str">
        <f t="shared" si="5"/>
        <v>~~, ~~, ~~, ~~, ~1~, ~0~ =&gt; ~~    //</v>
      </c>
    </row>
    <row r="196" spans="1:7">
      <c r="F196" t="str">
        <f t="shared" ref="F196:F241" si="6">_xlfn.CONCAT("~", C196, "~, ~", A196, "~, ~", B196, "~ =&gt; ~", C196, "~    //", E196)</f>
        <v>~~, ~~, ~~ =&gt; ~~    //</v>
      </c>
      <c r="G196" t="str">
        <f t="shared" ref="G196:G241" si="7">_xlfn.CONCAT("~", D196, "~, ~", C196, "~, ~", A196, "~, ~", B196, "~, ~1~, ~0~ =&gt; ~", D196, "~    //", E196)</f>
        <v>~~, ~~, ~~, ~~, ~1~, ~0~ =&gt; ~~    //</v>
      </c>
    </row>
    <row r="197" spans="1:7">
      <c r="C197" s="3"/>
      <c r="D197" s="3"/>
      <c r="E197" s="3"/>
      <c r="F197" t="str">
        <f t="shared" si="6"/>
        <v>~~, ~~, ~~ =&gt; ~~    //</v>
      </c>
      <c r="G197" t="str">
        <f t="shared" si="7"/>
        <v>~~, ~~, ~~, ~~, ~1~, ~0~ =&gt; ~~    //</v>
      </c>
    </row>
    <row r="198" spans="1:7">
      <c r="A198" t="s">
        <v>17</v>
      </c>
      <c r="B198">
        <v>8</v>
      </c>
      <c r="C198" s="6" t="s">
        <v>292</v>
      </c>
      <c r="D198" s="6"/>
      <c r="E198" s="6" t="s">
        <v>608</v>
      </c>
      <c r="F198" t="str">
        <f t="shared" si="6"/>
        <v>~SPWI802~, ~Arcane~, ~8~ =&gt; ~SPWI802~    //Spell Deflection</v>
      </c>
      <c r="G198" t="str">
        <f t="shared" si="7"/>
        <v>~~, ~SPWI802~, ~Arcane~, ~8~, ~1~, ~0~ =&gt; ~~    //Spell Deflection</v>
      </c>
    </row>
    <row r="199" spans="1:7">
      <c r="A199" t="s">
        <v>17</v>
      </c>
      <c r="B199">
        <v>8</v>
      </c>
      <c r="C199" t="s">
        <v>293</v>
      </c>
      <c r="D199" t="s">
        <v>774</v>
      </c>
      <c r="E199" t="s">
        <v>656</v>
      </c>
      <c r="F199" t="str">
        <f t="shared" si="6"/>
        <v>~SPWI803~, ~Arcane~, ~8~ =&gt; ~SPWI803~    //Protection from Energy</v>
      </c>
      <c r="G199" t="str">
        <f t="shared" si="7"/>
        <v>~SCRL8Y~, ~SPWI803~, ~Arcane~, ~8~, ~1~, ~0~ =&gt; ~SCRL8Y~    //Protection from Energy</v>
      </c>
    </row>
    <row r="200" spans="1:7">
      <c r="A200" t="s">
        <v>17</v>
      </c>
      <c r="B200">
        <v>8</v>
      </c>
      <c r="C200" t="s">
        <v>294</v>
      </c>
      <c r="D200" t="s">
        <v>775</v>
      </c>
      <c r="E200" t="s">
        <v>657</v>
      </c>
      <c r="F200" t="str">
        <f t="shared" si="6"/>
        <v>~SPWI804~, ~Arcane~, ~8~ =&gt; ~SPWI804~    //Simulacrum</v>
      </c>
      <c r="G200" t="str">
        <f t="shared" si="7"/>
        <v>~SCRL8Z~, ~SPWI804~, ~Arcane~, ~8~, ~1~, ~0~ =&gt; ~SCRL8Z~    //Simulacrum</v>
      </c>
    </row>
    <row r="201" spans="1:7">
      <c r="A201" t="s">
        <v>17</v>
      </c>
      <c r="B201">
        <v>8</v>
      </c>
      <c r="C201" t="s">
        <v>295</v>
      </c>
      <c r="D201" t="s">
        <v>776</v>
      </c>
      <c r="E201" t="s">
        <v>658</v>
      </c>
      <c r="F201" t="str">
        <f t="shared" si="6"/>
        <v>~SPWI805~, ~Arcane~, ~8~ =&gt; ~SPWI805~    //Pierce Shield</v>
      </c>
      <c r="G201" t="str">
        <f t="shared" si="7"/>
        <v>~SCRL9A~, ~SPWI805~, ~Arcane~, ~8~, ~1~, ~0~ =&gt; ~SCRL9A~    //Pierce Shield</v>
      </c>
    </row>
    <row r="202" spans="1:7">
      <c r="A202" t="s">
        <v>17</v>
      </c>
      <c r="B202">
        <v>8</v>
      </c>
      <c r="C202" t="s">
        <v>296</v>
      </c>
      <c r="D202" t="s">
        <v>777</v>
      </c>
      <c r="E202" t="s">
        <v>659</v>
      </c>
      <c r="F202" t="str">
        <f t="shared" si="6"/>
        <v>~SPWI806~, ~Arcane~, ~8~ =&gt; ~SPWI806~    //Summon Fiend</v>
      </c>
      <c r="G202" t="str">
        <f t="shared" si="7"/>
        <v>~SCRL9B~, ~SPWI806~, ~Arcane~, ~8~, ~1~, ~0~ =&gt; ~SCRL9B~    //Summon Fiend</v>
      </c>
    </row>
    <row r="203" spans="1:7">
      <c r="C203" s="3"/>
      <c r="D203" s="3"/>
      <c r="E203" s="3"/>
      <c r="F203" t="str">
        <f t="shared" si="6"/>
        <v>~~, ~~, ~~ =&gt; ~~    //</v>
      </c>
      <c r="G203" t="str">
        <f t="shared" si="7"/>
        <v>~~, ~~, ~~, ~~, ~1~, ~0~ =&gt; ~~    //</v>
      </c>
    </row>
    <row r="204" spans="1:7">
      <c r="A204" t="s">
        <v>17</v>
      </c>
      <c r="B204">
        <v>8</v>
      </c>
      <c r="C204" t="s">
        <v>298</v>
      </c>
      <c r="D204" t="s">
        <v>778</v>
      </c>
      <c r="E204" t="s">
        <v>660</v>
      </c>
      <c r="F204" t="str">
        <f t="shared" si="6"/>
        <v>~SPWI808~, ~Arcane~, ~8~ =&gt; ~SPWI808~    //Improved Mantle</v>
      </c>
      <c r="G204" t="str">
        <f t="shared" si="7"/>
        <v>~SCRL9C~, ~SPWI808~, ~Arcane~, ~8~, ~1~, ~0~ =&gt; ~SCRL9C~    //Improved Mantle</v>
      </c>
    </row>
    <row r="205" spans="1:7">
      <c r="A205" t="s">
        <v>17</v>
      </c>
      <c r="B205">
        <v>8</v>
      </c>
      <c r="C205" t="s">
        <v>646</v>
      </c>
      <c r="D205" t="s">
        <v>779</v>
      </c>
      <c r="E205" t="s">
        <v>661</v>
      </c>
      <c r="F205" t="str">
        <f t="shared" si="6"/>
        <v>~SPWI809~, ~Arcane~, ~8~ =&gt; ~SPWI809~    //Spell Trigger</v>
      </c>
      <c r="G205" t="str">
        <f t="shared" si="7"/>
        <v>~SCRL9D~, ~SPWI809~, ~Arcane~, ~8~, ~1~, ~0~ =&gt; ~SCRL9D~    //Spell Trigger</v>
      </c>
    </row>
    <row r="206" spans="1:7">
      <c r="A206" t="s">
        <v>17</v>
      </c>
      <c r="B206">
        <v>8</v>
      </c>
      <c r="C206" t="s">
        <v>647</v>
      </c>
      <c r="D206" t="s">
        <v>780</v>
      </c>
      <c r="E206" t="s">
        <v>299</v>
      </c>
      <c r="F206" t="str">
        <f t="shared" si="6"/>
        <v>~SPWI810~, ~Arcane~, ~8~ =&gt; ~SPWI810~    //Incendiary Cloud</v>
      </c>
      <c r="G206" t="str">
        <f t="shared" si="7"/>
        <v>~SCRL9E~, ~SPWI810~, ~Arcane~, ~8~, ~1~, ~0~ =&gt; ~SCRL9E~    //Incendiary Cloud</v>
      </c>
    </row>
    <row r="207" spans="1:7">
      <c r="A207" t="s">
        <v>17</v>
      </c>
      <c r="B207">
        <v>8</v>
      </c>
      <c r="C207" t="s">
        <v>648</v>
      </c>
      <c r="D207" t="s">
        <v>781</v>
      </c>
      <c r="E207" t="s">
        <v>662</v>
      </c>
      <c r="F207" t="str">
        <f t="shared" si="6"/>
        <v>~SPWI811~, ~Arcane~, ~8~ =&gt; ~SPWI811~    //Symbol, Fear</v>
      </c>
      <c r="G207" t="str">
        <f t="shared" si="7"/>
        <v>~SCRL9F~, ~SPWI811~, ~Arcane~, ~8~, ~1~, ~0~ =&gt; ~SCRL9F~    //Symbol, Fear</v>
      </c>
    </row>
    <row r="208" spans="1:7">
      <c r="A208" t="s">
        <v>17</v>
      </c>
      <c r="B208">
        <v>8</v>
      </c>
      <c r="C208" t="s">
        <v>649</v>
      </c>
      <c r="D208" t="s">
        <v>782</v>
      </c>
      <c r="E208" t="s">
        <v>302</v>
      </c>
      <c r="F208" t="str">
        <f t="shared" si="6"/>
        <v>~SPWI812~, ~Arcane~, ~8~ =&gt; ~SPWI812~    //Abi-Dalzim's Horrid Wilting</v>
      </c>
      <c r="G208" t="str">
        <f t="shared" si="7"/>
        <v>~SCRL9G~, ~SPWI812~, ~Arcane~, ~8~, ~1~, ~0~ =&gt; ~SCRL9G~    //Abi-Dalzim's Horrid Wilting</v>
      </c>
    </row>
    <row r="209" spans="1:7">
      <c r="A209" t="s">
        <v>17</v>
      </c>
      <c r="B209">
        <v>8</v>
      </c>
      <c r="C209" t="s">
        <v>650</v>
      </c>
      <c r="D209" t="s">
        <v>783</v>
      </c>
      <c r="E209" t="s">
        <v>663</v>
      </c>
      <c r="F209" t="str">
        <f t="shared" si="6"/>
        <v>~SPWI813~, ~Arcane~, ~8~ =&gt; ~SPWI813~    //Maze</v>
      </c>
      <c r="G209" t="str">
        <f t="shared" si="7"/>
        <v>~SCRL9H~, ~SPWI813~, ~Arcane~, ~8~, ~1~, ~0~ =&gt; ~SCRL9H~    //Maze</v>
      </c>
    </row>
    <row r="210" spans="1:7">
      <c r="C210" s="3"/>
      <c r="D210" s="3"/>
      <c r="E210" s="3"/>
      <c r="F210" t="str">
        <f t="shared" si="6"/>
        <v>~~, ~~, ~~ =&gt; ~~    //</v>
      </c>
      <c r="G210" t="str">
        <f t="shared" si="7"/>
        <v>~~, ~~, ~~, ~~, ~1~, ~0~ =&gt; ~~    //</v>
      </c>
    </row>
    <row r="211" spans="1:7">
      <c r="A211" t="s">
        <v>17</v>
      </c>
      <c r="B211">
        <v>8</v>
      </c>
      <c r="C211" t="s">
        <v>652</v>
      </c>
      <c r="D211" t="s">
        <v>784</v>
      </c>
      <c r="E211" t="s">
        <v>664</v>
      </c>
      <c r="F211" t="str">
        <f t="shared" si="6"/>
        <v>~SPWI815~, ~Arcane~, ~8~ =&gt; ~SPWI815~    //Power Word Blind</v>
      </c>
      <c r="G211" t="str">
        <f t="shared" si="7"/>
        <v>~SCRL9J~, ~SPWI815~, ~Arcane~, ~8~, ~1~, ~0~ =&gt; ~SCRL9J~    //Power Word Blind</v>
      </c>
    </row>
    <row r="212" spans="1:7">
      <c r="A212" t="s">
        <v>17</v>
      </c>
      <c r="B212">
        <v>8</v>
      </c>
      <c r="C212" t="s">
        <v>653</v>
      </c>
      <c r="D212" t="s">
        <v>811</v>
      </c>
      <c r="E212" t="s">
        <v>666</v>
      </c>
      <c r="F212" t="str">
        <f t="shared" si="6"/>
        <v>~SPWI816~, ~Arcane~, ~8~ =&gt; ~SPWI816~    //Symbol, Stun</v>
      </c>
      <c r="G212" t="str">
        <f t="shared" si="7"/>
        <v>~SCRLAN;SCRLAP~, ~SPWI816~, ~Arcane~, ~8~, ~1~, ~0~ =&gt; ~SCRLAN;SCRLAP~    //Symbol, Stun</v>
      </c>
    </row>
    <row r="213" spans="1:7">
      <c r="A213" t="s">
        <v>17</v>
      </c>
      <c r="B213">
        <v>8</v>
      </c>
      <c r="C213" t="s">
        <v>654</v>
      </c>
      <c r="D213" t="s">
        <v>810</v>
      </c>
      <c r="E213" t="s">
        <v>665</v>
      </c>
      <c r="F213" t="str">
        <f t="shared" si="6"/>
        <v>~SPWI817~, ~Arcane~, ~8~ =&gt; ~SPWI817~    //Symbol, Death</v>
      </c>
      <c r="G213" t="str">
        <f t="shared" si="7"/>
        <v>~SCRLAM;SCRLAO~, ~SPWI817~, ~Arcane~, ~8~, ~1~, ~0~ =&gt; ~SCRLAM;SCRLAO~    //Symbol, Death</v>
      </c>
    </row>
    <row r="214" spans="1:7">
      <c r="A214" t="s">
        <v>17</v>
      </c>
      <c r="B214">
        <v>8</v>
      </c>
      <c r="C214" t="s">
        <v>655</v>
      </c>
      <c r="D214" t="s">
        <v>814</v>
      </c>
      <c r="E214" t="s">
        <v>667</v>
      </c>
      <c r="F214" t="str">
        <f t="shared" si="6"/>
        <v>~SPWI818~, ~Arcane~, ~8~ =&gt; ~SPWI818~    //Bigby's Clenched Fist</v>
      </c>
      <c r="G214" t="str">
        <f t="shared" si="7"/>
        <v>~SCRLB1~, ~SPWI818~, ~Arcane~, ~8~, ~1~, ~0~ =&gt; ~SCRLB1~    //Bigby's Clenched Fist</v>
      </c>
    </row>
    <row r="215" spans="1:7">
      <c r="F215" t="str">
        <f t="shared" si="6"/>
        <v>~~, ~~, ~~ =&gt; ~~    //</v>
      </c>
      <c r="G215" t="str">
        <f t="shared" si="7"/>
        <v>~~, ~~, ~~, ~~, ~1~, ~0~ =&gt; ~~    //</v>
      </c>
    </row>
    <row r="216" spans="1:7">
      <c r="F216" t="str">
        <f t="shared" si="6"/>
        <v>~~, ~~, ~~ =&gt; ~~    //</v>
      </c>
      <c r="G216" t="str">
        <f t="shared" si="7"/>
        <v>~~, ~~, ~~, ~~, ~1~, ~0~ =&gt; ~~    //</v>
      </c>
    </row>
    <row r="217" spans="1:7">
      <c r="C217" s="3"/>
      <c r="D217" s="3"/>
      <c r="E217" s="3"/>
      <c r="F217" t="str">
        <f t="shared" si="6"/>
        <v>~~, ~~, ~~ =&gt; ~~    //</v>
      </c>
      <c r="G217" t="str">
        <f t="shared" si="7"/>
        <v>~~, ~~, ~~, ~~, ~1~, ~0~ =&gt; ~~    //</v>
      </c>
    </row>
    <row r="218" spans="1:7">
      <c r="A218" t="s">
        <v>17</v>
      </c>
      <c r="B218">
        <v>9</v>
      </c>
      <c r="C218" t="s">
        <v>514</v>
      </c>
      <c r="D218" t="s">
        <v>785</v>
      </c>
      <c r="E218" t="s">
        <v>679</v>
      </c>
      <c r="F218" t="str">
        <f t="shared" si="6"/>
        <v>~SPWI902~, ~Arcane~, ~9~ =&gt; ~SPWI902~    //Spell Trap</v>
      </c>
      <c r="G218" t="str">
        <f t="shared" si="7"/>
        <v>~SCRL9L~, ~SPWI902~, ~Arcane~, ~9~, ~1~, ~0~ =&gt; ~SCRL9L~    //Spell Trap</v>
      </c>
    </row>
    <row r="219" spans="1:7">
      <c r="A219" t="s">
        <v>17</v>
      </c>
      <c r="B219">
        <v>9</v>
      </c>
      <c r="C219" t="s">
        <v>515</v>
      </c>
      <c r="D219" t="s">
        <v>786</v>
      </c>
      <c r="E219" t="s">
        <v>680</v>
      </c>
      <c r="F219" t="str">
        <f t="shared" si="6"/>
        <v>~SPWI903~, ~Arcane~, ~9~ =&gt; ~SPWI903~    //Spellstrike</v>
      </c>
      <c r="G219" t="str">
        <f t="shared" si="7"/>
        <v>~SCRL9M~, ~SPWI903~, ~Arcane~, ~9~, ~1~, ~0~ =&gt; ~SCRL9M~    //Spellstrike</v>
      </c>
    </row>
    <row r="220" spans="1:7">
      <c r="C220" s="3"/>
      <c r="D220" s="3"/>
      <c r="E220" s="3"/>
      <c r="F220" t="str">
        <f t="shared" si="6"/>
        <v>~~, ~~, ~~ =&gt; ~~    //</v>
      </c>
      <c r="G220" t="str">
        <f t="shared" si="7"/>
        <v>~~, ~~, ~~, ~~, ~1~, ~0~ =&gt; ~~    //</v>
      </c>
    </row>
    <row r="221" spans="1:7">
      <c r="A221" t="s">
        <v>17</v>
      </c>
      <c r="B221">
        <v>9</v>
      </c>
      <c r="C221" t="s">
        <v>517</v>
      </c>
      <c r="D221" t="s">
        <v>787</v>
      </c>
      <c r="E221" t="s">
        <v>681</v>
      </c>
      <c r="F221" t="str">
        <f t="shared" si="6"/>
        <v>~SPWI905~, ~Arcane~, ~9~ =&gt; ~SPWI905~    //Gate</v>
      </c>
      <c r="G221" t="str">
        <f t="shared" si="7"/>
        <v>~SCRL9N~, ~SPWI905~, ~Arcane~, ~9~, ~1~, ~0~ =&gt; ~SCRL9N~    //Gate</v>
      </c>
    </row>
    <row r="222" spans="1:7">
      <c r="C222" s="3"/>
      <c r="D222" s="3"/>
      <c r="E222" s="3"/>
      <c r="F222" t="str">
        <f t="shared" si="6"/>
        <v>~~, ~~, ~~ =&gt; ~~    //</v>
      </c>
      <c r="G222" t="str">
        <f t="shared" si="7"/>
        <v>~~, ~~, ~~, ~~, ~1~, ~0~ =&gt; ~~    //</v>
      </c>
    </row>
    <row r="223" spans="1:7">
      <c r="A223" t="s">
        <v>17</v>
      </c>
      <c r="B223">
        <v>9</v>
      </c>
      <c r="C223" t="s">
        <v>519</v>
      </c>
      <c r="D223" t="s">
        <v>788</v>
      </c>
      <c r="E223" t="s">
        <v>682</v>
      </c>
      <c r="F223" t="str">
        <f t="shared" si="6"/>
        <v>~SPWI907~, ~Arcane~, ~9~ =&gt; ~SPWI907~    //Absolute Immunity</v>
      </c>
      <c r="G223" t="str">
        <f t="shared" si="7"/>
        <v>~SCRL9P~, ~SPWI907~, ~Arcane~, ~9~, ~1~, ~0~ =&gt; ~SCRL9P~    //Absolute Immunity</v>
      </c>
    </row>
    <row r="224" spans="1:7">
      <c r="A224" t="s">
        <v>17</v>
      </c>
      <c r="B224">
        <v>9</v>
      </c>
      <c r="C224" t="s">
        <v>520</v>
      </c>
      <c r="D224" t="s">
        <v>789</v>
      </c>
      <c r="E224" t="s">
        <v>683</v>
      </c>
      <c r="F224" t="str">
        <f t="shared" si="6"/>
        <v>~SPWI908~, ~Arcane~, ~9~ =&gt; ~SPWI908~    //Chain Contingency</v>
      </c>
      <c r="G224" t="str">
        <f t="shared" si="7"/>
        <v>~SCRL9Q~, ~SPWI908~, ~Arcane~, ~9~, ~1~, ~0~ =&gt; ~SCRL9Q~    //Chain Contingency</v>
      </c>
    </row>
    <row r="225" spans="1:7">
      <c r="A225" t="s">
        <v>17</v>
      </c>
      <c r="B225">
        <v>9</v>
      </c>
      <c r="C225" t="s">
        <v>521</v>
      </c>
      <c r="D225" t="s">
        <v>790</v>
      </c>
      <c r="E225" t="s">
        <v>684</v>
      </c>
      <c r="F225" t="str">
        <f t="shared" si="6"/>
        <v>~SPWI909~, ~Arcane~, ~9~ =&gt; ~SPWI909~    //Time Stop</v>
      </c>
      <c r="G225" t="str">
        <f t="shared" si="7"/>
        <v>~SCRL9R~, ~SPWI909~, ~Arcane~, ~9~, ~1~, ~0~ =&gt; ~SCRL9R~    //Time Stop</v>
      </c>
    </row>
    <row r="226" spans="1:7">
      <c r="A226" t="s">
        <v>17</v>
      </c>
      <c r="B226">
        <v>9</v>
      </c>
      <c r="C226" t="s">
        <v>522</v>
      </c>
      <c r="D226" t="s">
        <v>791</v>
      </c>
      <c r="E226" t="s">
        <v>685</v>
      </c>
      <c r="F226" t="str">
        <f t="shared" si="6"/>
        <v>~SPWI910~, ~Arcane~, ~9~ =&gt; ~SPWI910~    //Imprisonment</v>
      </c>
      <c r="G226" t="str">
        <f t="shared" si="7"/>
        <v>~SCRL9S~, ~SPWI910~, ~Arcane~, ~9~, ~1~, ~0~ =&gt; ~SCRL9S~    //Imprisonment</v>
      </c>
    </row>
    <row r="227" spans="1:7">
      <c r="A227" t="s">
        <v>17</v>
      </c>
      <c r="B227">
        <v>9</v>
      </c>
      <c r="C227" t="s">
        <v>523</v>
      </c>
      <c r="D227" t="s">
        <v>792</v>
      </c>
      <c r="E227" t="s">
        <v>686</v>
      </c>
      <c r="F227" t="str">
        <f t="shared" si="6"/>
        <v>~SPWI911~, ~Arcane~, ~9~ =&gt; ~SPWI911~    //Meteor Swarm</v>
      </c>
      <c r="G227" t="str">
        <f t="shared" si="7"/>
        <v>~SCRL9T~, ~SPWI911~, ~Arcane~, ~9~, ~1~, ~0~ =&gt; ~SCRL9T~    //Meteor Swarm</v>
      </c>
    </row>
    <row r="228" spans="1:7">
      <c r="A228" t="s">
        <v>17</v>
      </c>
      <c r="B228">
        <v>9</v>
      </c>
      <c r="C228" t="s">
        <v>524</v>
      </c>
      <c r="D228" t="s">
        <v>793</v>
      </c>
      <c r="E228" t="s">
        <v>311</v>
      </c>
      <c r="F228" t="str">
        <f t="shared" si="6"/>
        <v>~SPWI912~, ~Arcane~, ~9~ =&gt; ~SPWI912~    //Power Word, Kill</v>
      </c>
      <c r="G228" t="str">
        <f t="shared" si="7"/>
        <v>~SCRL9U~, ~SPWI912~, ~Arcane~, ~9~, ~1~, ~0~ =&gt; ~SCRL9U~    //Power Word, Kill</v>
      </c>
    </row>
    <row r="229" spans="1:7">
      <c r="A229" t="s">
        <v>17</v>
      </c>
      <c r="B229">
        <v>9</v>
      </c>
      <c r="C229" t="s">
        <v>525</v>
      </c>
      <c r="D229" t="s">
        <v>794</v>
      </c>
      <c r="E229" t="s">
        <v>687</v>
      </c>
      <c r="F229" t="str">
        <f t="shared" si="6"/>
        <v>~SPWI913~, ~Arcane~, ~9~ =&gt; ~SPWI913~    //Wail of the Banshee</v>
      </c>
      <c r="G229" t="str">
        <f t="shared" si="7"/>
        <v>~SCRL9V~, ~SPWI913~, ~Arcane~, ~9~, ~1~, ~0~ =&gt; ~SCRL9V~    //Wail of the Banshee</v>
      </c>
    </row>
    <row r="230" spans="1:7">
      <c r="A230" t="s">
        <v>17</v>
      </c>
      <c r="B230">
        <v>9</v>
      </c>
      <c r="C230" t="s">
        <v>526</v>
      </c>
      <c r="D230" t="s">
        <v>795</v>
      </c>
      <c r="E230" t="s">
        <v>688</v>
      </c>
      <c r="F230" t="str">
        <f t="shared" si="6"/>
        <v>~SPWI914~, ~Arcane~, ~9~ =&gt; ~SPWI914~    //Energy Drain</v>
      </c>
      <c r="G230" t="str">
        <f t="shared" si="7"/>
        <v>~SCRL9W~, ~SPWI914~, ~Arcane~, ~9~, ~1~, ~0~ =&gt; ~SCRL9W~    //Energy Drain</v>
      </c>
    </row>
    <row r="231" spans="1:7">
      <c r="A231" t="s">
        <v>17</v>
      </c>
      <c r="B231">
        <v>9</v>
      </c>
      <c r="C231" t="s">
        <v>668</v>
      </c>
      <c r="D231" t="s">
        <v>796</v>
      </c>
      <c r="E231" t="s">
        <v>689</v>
      </c>
      <c r="F231" t="str">
        <f t="shared" si="6"/>
        <v>~SPWI915~, ~Arcane~, ~9~ =&gt; ~SPWI915~    //Black Blade of Disaster</v>
      </c>
      <c r="G231" t="str">
        <f t="shared" si="7"/>
        <v>~SCRL9X~, ~SPWI915~, ~Arcane~, ~9~, ~1~, ~0~ =&gt; ~SCRL9X~    //Black Blade of Disaster</v>
      </c>
    </row>
    <row r="232" spans="1:7">
      <c r="A232" t="s">
        <v>17</v>
      </c>
      <c r="B232">
        <v>9</v>
      </c>
      <c r="C232" t="s">
        <v>669</v>
      </c>
      <c r="D232" t="s">
        <v>797</v>
      </c>
      <c r="E232" t="s">
        <v>690</v>
      </c>
      <c r="F232" t="str">
        <f t="shared" si="6"/>
        <v>~SPWI916~, ~Arcane~, ~9~ =&gt; ~SPWI916~    //Shapechange</v>
      </c>
      <c r="G232" t="str">
        <f t="shared" si="7"/>
        <v>~SCRL9Y~, ~SPWI916~, ~Arcane~, ~9~, ~1~, ~0~ =&gt; ~SCRL9Y~    //Shapechange</v>
      </c>
    </row>
    <row r="233" spans="1:7">
      <c r="A233" t="s">
        <v>17</v>
      </c>
      <c r="B233">
        <v>9</v>
      </c>
      <c r="C233" t="s">
        <v>670</v>
      </c>
      <c r="D233" t="s">
        <v>798</v>
      </c>
      <c r="E233" t="s">
        <v>691</v>
      </c>
      <c r="F233" t="str">
        <f t="shared" si="6"/>
        <v>~SPWI917~, ~Arcane~, ~9~ =&gt; ~SPWI917~    //Freedom</v>
      </c>
      <c r="G233" t="str">
        <f t="shared" si="7"/>
        <v>~SCRL9Z~, ~SPWI917~, ~Arcane~, ~9~, ~1~, ~0~ =&gt; ~SCRL9Z~    //Freedom</v>
      </c>
    </row>
    <row r="234" spans="1:7">
      <c r="A234" t="s">
        <v>17</v>
      </c>
      <c r="B234">
        <v>9</v>
      </c>
      <c r="C234" t="s">
        <v>671</v>
      </c>
      <c r="D234" t="s">
        <v>815</v>
      </c>
      <c r="E234" t="s">
        <v>692</v>
      </c>
      <c r="F234" t="str">
        <f t="shared" si="6"/>
        <v>~SPWI918~, ~Arcane~, ~9~ =&gt; ~SPWI918~    //Bigby's Crushing Hand</v>
      </c>
      <c r="G234" t="str">
        <f t="shared" si="7"/>
        <v>~SCRLB2~, ~SPWI918~, ~Arcane~, ~9~, ~1~, ~0~ =&gt; ~SCRLB2~    //Bigby's Crushing Hand</v>
      </c>
    </row>
    <row r="235" spans="1:7">
      <c r="A235" t="s">
        <v>17</v>
      </c>
      <c r="B235">
        <v>9</v>
      </c>
      <c r="C235" t="s">
        <v>672</v>
      </c>
      <c r="D235" t="s">
        <v>816</v>
      </c>
      <c r="E235" t="s">
        <v>693</v>
      </c>
      <c r="F235" t="str">
        <f t="shared" si="6"/>
        <v>~SPWI919~, ~Arcane~, ~9~ =&gt; ~SPWI919~    //Wish</v>
      </c>
      <c r="G235" t="str">
        <f t="shared" si="7"/>
        <v>~SCRLB4~, ~SPWI919~, ~Arcane~, ~9~, ~1~, ~0~ =&gt; ~SCRLB4~    //Wish</v>
      </c>
    </row>
    <row r="236" spans="1:7">
      <c r="A236" t="s">
        <v>17</v>
      </c>
      <c r="B236">
        <v>10</v>
      </c>
      <c r="C236" t="s">
        <v>673</v>
      </c>
      <c r="D236" s="2" t="s">
        <v>818</v>
      </c>
      <c r="E236" t="s">
        <v>694</v>
      </c>
      <c r="F236" t="str">
        <f t="shared" si="6"/>
        <v>~SPWI920~, ~Arcane~, ~10~ =&gt; ~SPWI920~    //Energy Blades</v>
      </c>
      <c r="G236" t="str">
        <f t="shared" si="7"/>
        <v>~--HLA--~, ~SPWI920~, ~Arcane~, ~10~, ~1~, ~0~ =&gt; ~--HLA--~    //Energy Blades</v>
      </c>
    </row>
    <row r="237" spans="1:7">
      <c r="A237" t="s">
        <v>17</v>
      </c>
      <c r="B237">
        <v>10</v>
      </c>
      <c r="C237" t="s">
        <v>674</v>
      </c>
      <c r="D237" s="2" t="s">
        <v>818</v>
      </c>
      <c r="E237" t="s">
        <v>695</v>
      </c>
      <c r="F237" t="str">
        <f t="shared" si="6"/>
        <v>~SPWI921~, ~Arcane~, ~10~ =&gt; ~SPWI921~    //Improved Alacrity</v>
      </c>
      <c r="G237" t="str">
        <f t="shared" si="7"/>
        <v>~--HLA--~, ~SPWI921~, ~Arcane~, ~10~, ~1~, ~0~ =&gt; ~--HLA--~    //Improved Alacrity</v>
      </c>
    </row>
    <row r="238" spans="1:7">
      <c r="A238" t="s">
        <v>17</v>
      </c>
      <c r="B238">
        <v>10</v>
      </c>
      <c r="C238" t="s">
        <v>675</v>
      </c>
      <c r="D238" s="2" t="s">
        <v>818</v>
      </c>
      <c r="E238" t="s">
        <v>696</v>
      </c>
      <c r="F238" t="str">
        <f t="shared" si="6"/>
        <v>~SPWI922~, ~Arcane~, ~10~ =&gt; ~SPWI922~    //Dragon's Breath</v>
      </c>
      <c r="G238" t="str">
        <f t="shared" si="7"/>
        <v>~--HLA--~, ~SPWI922~, ~Arcane~, ~10~, ~1~, ~0~ =&gt; ~--HLA--~    //Dragon's Breath</v>
      </c>
    </row>
    <row r="239" spans="1:7">
      <c r="A239" t="s">
        <v>17</v>
      </c>
      <c r="B239">
        <v>10</v>
      </c>
      <c r="C239" t="s">
        <v>676</v>
      </c>
      <c r="D239" s="2" t="s">
        <v>818</v>
      </c>
      <c r="E239" t="s">
        <v>697</v>
      </c>
      <c r="F239" t="str">
        <f t="shared" si="6"/>
        <v>~SPWI923~, ~Arcane~, ~10~ =&gt; ~SPWI923~    //Summon Planetar</v>
      </c>
      <c r="G239" t="str">
        <f t="shared" si="7"/>
        <v>~--HLA--~, ~SPWI923~, ~Arcane~, ~10~, ~1~, ~0~ =&gt; ~--HLA--~    //Summon Planetar</v>
      </c>
    </row>
    <row r="240" spans="1:7">
      <c r="A240" t="s">
        <v>17</v>
      </c>
      <c r="B240">
        <v>10</v>
      </c>
      <c r="C240" t="s">
        <v>677</v>
      </c>
      <c r="D240" s="2" t="s">
        <v>818</v>
      </c>
      <c r="E240" t="s">
        <v>698</v>
      </c>
      <c r="F240" t="str">
        <f t="shared" si="6"/>
        <v>~SPWI924~, ~Arcane~, ~10~ =&gt; ~SPWI924~    //Summon Dark Planetar</v>
      </c>
      <c r="G240" t="str">
        <f t="shared" si="7"/>
        <v>~--HLA--~, ~SPWI924~, ~Arcane~, ~10~, ~1~, ~0~ =&gt; ~--HLA--~    //Summon Dark Planetar</v>
      </c>
    </row>
    <row r="241" spans="1:7">
      <c r="A241" t="s">
        <v>17</v>
      </c>
      <c r="B241">
        <v>10</v>
      </c>
      <c r="C241" t="s">
        <v>678</v>
      </c>
      <c r="D241" s="2" t="s">
        <v>818</v>
      </c>
      <c r="E241" t="s">
        <v>699</v>
      </c>
      <c r="F241" t="str">
        <f t="shared" si="6"/>
        <v>~SPWI925~, ~Arcane~, ~10~ =&gt; ~SPWI925~    //Comet</v>
      </c>
      <c r="G241" t="str">
        <f t="shared" si="7"/>
        <v>~--HLA--~, ~SPWI925~, ~Arcane~, ~10~, ~1~, ~0~ =&gt; ~--HLA--~    //Comet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6EE01-45F2-4B9F-A391-530E73E3233F}">
  <dimension ref="A1:G247"/>
  <sheetViews>
    <sheetView topLeftCell="A80" zoomScale="82" workbookViewId="0">
      <selection activeCell="D88" sqref="D88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345</v>
      </c>
      <c r="E3" t="s">
        <v>19</v>
      </c>
      <c r="F3" t="str">
        <f>_xlfn.CONCAT("~", C3, "~, ~", A3, "~, ~", B3, "~ =&gt; ~", C3, "~    //", E3)</f>
        <v>~SPWI101~, ~Arcane~, ~1~ =&gt; ~SPWI101~    //Grease</v>
      </c>
      <c r="G3" t="str">
        <f>_xlfn.CONCAT("~", D3, "~, ~", C3, "~, ~", A3, "~, ~", B3, "~, ~1~, ~0~ =&gt; ~", D3, "~    //", E3)</f>
        <v>~SCRL66~, ~SPWI101~, ~Arcane~, ~1~, ~1~, ~0~ =&gt; ~SCRL66~    //Grease</v>
      </c>
    </row>
    <row r="4" spans="1:7">
      <c r="A4" t="s">
        <v>17</v>
      </c>
      <c r="B4">
        <v>1</v>
      </c>
      <c r="C4" t="s">
        <v>20</v>
      </c>
      <c r="D4" t="s">
        <v>346</v>
      </c>
      <c r="E4" t="s">
        <v>38</v>
      </c>
      <c r="F4" t="str">
        <f t="shared" ref="F4:F62" si="0">_xlfn.CONCAT("~", C4, "~, ~", A4, "~, ~", B4, "~ =&gt; ~", C4, "~    //", E4)</f>
        <v>~SPWI102~, ~Arcane~, ~1~ =&gt; ~SPWI102~    //Armor</v>
      </c>
      <c r="G4" t="str">
        <f t="shared" ref="G4:G62" si="1">_xlfn.CONCAT("~", D4, "~, ~", C4, "~, ~", A4, "~, ~", B4, "~, ~1~, ~0~ =&gt; ~", D4, "~    //", E4)</f>
        <v>~SCRL67~, ~SPWI102~, ~Arcane~, ~1~, ~1~, ~0~ =&gt; ~SCRL67~    //Armor</v>
      </c>
    </row>
    <row r="5" spans="1:7">
      <c r="A5" t="s">
        <v>17</v>
      </c>
      <c r="B5">
        <v>1</v>
      </c>
      <c r="C5" t="s">
        <v>21</v>
      </c>
      <c r="D5" t="s">
        <v>347</v>
      </c>
      <c r="E5" t="s">
        <v>39</v>
      </c>
      <c r="F5" t="str">
        <f t="shared" si="0"/>
        <v>~SPWI103~, ~Arcane~, ~1~ =&gt; ~SPWI103~    //Burning Hands</v>
      </c>
      <c r="G5" t="str">
        <f t="shared" si="1"/>
        <v>~SCRL68~, ~SPWI103~, ~Arcane~, ~1~, ~1~, ~0~ =&gt; ~SCRL68~    //Burning Hands</v>
      </c>
    </row>
    <row r="6" spans="1:7">
      <c r="A6" t="s">
        <v>17</v>
      </c>
      <c r="B6">
        <v>1</v>
      </c>
      <c r="C6" t="s">
        <v>22</v>
      </c>
      <c r="D6" t="s">
        <v>348</v>
      </c>
      <c r="E6" t="s">
        <v>40</v>
      </c>
      <c r="F6" t="str">
        <f t="shared" si="0"/>
        <v>~SPWI104~, ~Arcane~, ~1~ =&gt; ~SPWI104~    //Charm Person</v>
      </c>
      <c r="G6" t="str">
        <f t="shared" si="1"/>
        <v>~SCRL69~, ~SPWI104~, ~Arcane~, ~1~, ~1~, ~0~ =&gt; ~SCRL69~    //Charm Person</v>
      </c>
    </row>
    <row r="7" spans="1:7">
      <c r="A7" t="s">
        <v>17</v>
      </c>
      <c r="B7">
        <v>1</v>
      </c>
      <c r="C7" t="s">
        <v>23</v>
      </c>
      <c r="D7" t="s">
        <v>349</v>
      </c>
      <c r="E7" t="s">
        <v>41</v>
      </c>
      <c r="F7" t="str">
        <f t="shared" si="0"/>
        <v>~SPWI105~, ~Arcane~, ~1~ =&gt; ~SPWI105~    //Color Spray</v>
      </c>
      <c r="G7" t="str">
        <f t="shared" si="1"/>
        <v>~SCRL70~, ~SPWI105~, ~Arcane~, ~1~, ~1~, ~0~ =&gt; ~SCRL70~    //Color Spray</v>
      </c>
    </row>
    <row r="8" spans="1:7">
      <c r="A8" t="s">
        <v>17</v>
      </c>
      <c r="B8">
        <v>1</v>
      </c>
      <c r="C8" t="s">
        <v>25</v>
      </c>
      <c r="D8" t="s">
        <v>351</v>
      </c>
      <c r="E8" t="s">
        <v>43</v>
      </c>
      <c r="F8" t="str">
        <f t="shared" si="0"/>
        <v>~SPWI107~, ~Arcane~, ~1~ =&gt; ~SPWI107~    //Friends</v>
      </c>
      <c r="G8" t="str">
        <f t="shared" si="1"/>
        <v>~SCRL72~, ~SPWI107~, ~Arcane~, ~1~, ~1~, ~0~ =&gt; ~SCRL72~    //Friends</v>
      </c>
    </row>
    <row r="9" spans="1:7">
      <c r="A9" t="s">
        <v>17</v>
      </c>
      <c r="B9">
        <v>1</v>
      </c>
      <c r="C9" t="s">
        <v>28</v>
      </c>
      <c r="D9" t="s">
        <v>353</v>
      </c>
      <c r="E9" t="s">
        <v>45</v>
      </c>
      <c r="F9" t="str">
        <f t="shared" si="0"/>
        <v>~SPWI110~, ~Arcane~, ~1~ =&gt; ~SPWI110~    //Identify</v>
      </c>
      <c r="G9" t="str">
        <f t="shared" si="1"/>
        <v>~SCRL75~, ~SPWI110~, ~Arcane~, ~1~, ~1~, ~0~ =&gt; ~SCRL75~    //Identify</v>
      </c>
    </row>
    <row r="10" spans="1:7">
      <c r="A10" t="s">
        <v>17</v>
      </c>
      <c r="B10">
        <v>1</v>
      </c>
      <c r="C10" t="s">
        <v>29</v>
      </c>
      <c r="D10" t="s">
        <v>354</v>
      </c>
      <c r="E10" t="s">
        <v>46</v>
      </c>
      <c r="F10" t="str">
        <f t="shared" si="0"/>
        <v>~SPWI111~, ~Arcane~, ~1~ =&gt; ~SPWI111~    //Infravision</v>
      </c>
      <c r="G10" t="str">
        <f t="shared" si="1"/>
        <v>~SCRL76~, ~SPWI111~, ~Arcane~, ~1~, ~1~, ~0~ =&gt; ~SCRL76~    //Infravision</v>
      </c>
    </row>
    <row r="11" spans="1:7">
      <c r="A11" t="s">
        <v>17</v>
      </c>
      <c r="B11">
        <v>1</v>
      </c>
      <c r="C11" t="s">
        <v>30</v>
      </c>
      <c r="D11" t="s">
        <v>355</v>
      </c>
      <c r="E11" t="s">
        <v>47</v>
      </c>
      <c r="F11" t="str">
        <f t="shared" si="0"/>
        <v>~SPWI112~, ~Arcane~, ~1~ =&gt; ~SPWI112~    //Magic Missile</v>
      </c>
      <c r="G11" t="str">
        <f t="shared" si="1"/>
        <v>~SCRL77~, ~SPWI112~, ~Arcane~, ~1~, ~1~, ~0~ =&gt; ~SCRL77~    //Magic Missile</v>
      </c>
    </row>
    <row r="12" spans="1:7">
      <c r="A12" t="s">
        <v>17</v>
      </c>
      <c r="B12">
        <v>1</v>
      </c>
      <c r="C12" t="s">
        <v>31</v>
      </c>
      <c r="D12" t="s">
        <v>928</v>
      </c>
      <c r="E12" t="s">
        <v>48</v>
      </c>
      <c r="F12" t="str">
        <f t="shared" si="0"/>
        <v>~SPWI113~, ~Arcane~, ~1~ =&gt; ~SPWI113~    //Protection from Evil</v>
      </c>
      <c r="G12" t="str">
        <f t="shared" si="1"/>
        <v>~SCRL78~, ~SPWI113~, ~Arcane~, ~1~, ~1~, ~0~ =&gt; ~SCRL78~    //Protection from Evil</v>
      </c>
    </row>
    <row r="13" spans="1:7">
      <c r="A13" t="s">
        <v>17</v>
      </c>
      <c r="B13">
        <v>1</v>
      </c>
      <c r="C13" t="s">
        <v>32</v>
      </c>
      <c r="D13" t="s">
        <v>357</v>
      </c>
      <c r="E13" t="s">
        <v>49</v>
      </c>
      <c r="F13" t="str">
        <f t="shared" si="0"/>
        <v>~SPWI114~, ~Arcane~, ~1~ =&gt; ~SPWI114~    //Shield</v>
      </c>
      <c r="G13" t="str">
        <f t="shared" si="1"/>
        <v>~SCRL79~, ~SPWI114~, ~Arcane~, ~1~, ~1~, ~0~ =&gt; ~SCRL79~    //Shield</v>
      </c>
    </row>
    <row r="14" spans="1:7">
      <c r="A14" t="s">
        <v>17</v>
      </c>
      <c r="B14">
        <v>1</v>
      </c>
      <c r="C14" t="s">
        <v>33</v>
      </c>
      <c r="D14" t="s">
        <v>358</v>
      </c>
      <c r="E14" t="s">
        <v>50</v>
      </c>
      <c r="F14" t="str">
        <f t="shared" si="0"/>
        <v>~SPWI115~, ~Arcane~, ~1~ =&gt; ~SPWI115~    //Shocking Grasp</v>
      </c>
      <c r="G14" t="str">
        <f t="shared" si="1"/>
        <v>~SCRL80~, ~SPWI115~, ~Arcane~, ~1~, ~1~, ~0~ =&gt; ~SCRL80~    //Shocking Grasp</v>
      </c>
    </row>
    <row r="15" spans="1:7">
      <c r="A15" t="s">
        <v>17</v>
      </c>
      <c r="B15">
        <v>1</v>
      </c>
      <c r="C15" t="s">
        <v>34</v>
      </c>
      <c r="D15" t="s">
        <v>359</v>
      </c>
      <c r="E15" t="s">
        <v>51</v>
      </c>
      <c r="F15" t="str">
        <f t="shared" si="0"/>
        <v>~SPWI116~, ~Arcane~, ~1~ =&gt; ~SPWI116~    //Sleep</v>
      </c>
      <c r="G15" t="str">
        <f t="shared" si="1"/>
        <v>~SCRL81~, ~SPWI116~, ~Arcane~, ~1~, ~1~, ~0~ =&gt; ~SCRL81~    //Sleep</v>
      </c>
    </row>
    <row r="16" spans="1:7">
      <c r="A16" t="s">
        <v>17</v>
      </c>
      <c r="B16">
        <v>1</v>
      </c>
      <c r="C16" t="s">
        <v>35</v>
      </c>
      <c r="D16" t="s">
        <v>360</v>
      </c>
      <c r="E16" t="s">
        <v>52</v>
      </c>
      <c r="F16" t="str">
        <f t="shared" si="0"/>
        <v>~SPWI117~, ~Arcane~, ~1~ =&gt; ~SPWI117~    //Chill Touch</v>
      </c>
      <c r="G16" t="str">
        <f t="shared" si="1"/>
        <v>~SCRL82~, ~SPWI117~, ~Arcane~, ~1~, ~1~, ~0~ =&gt; ~SCRL82~    //Chill Touch</v>
      </c>
    </row>
    <row r="17" spans="1:7">
      <c r="A17" t="s">
        <v>17</v>
      </c>
      <c r="B17">
        <v>1</v>
      </c>
      <c r="C17" t="s">
        <v>36</v>
      </c>
      <c r="D17" t="s">
        <v>361</v>
      </c>
      <c r="E17" t="s">
        <v>53</v>
      </c>
      <c r="F17" t="str">
        <f t="shared" si="0"/>
        <v>~SPWI118~, ~Arcane~, ~1~ =&gt; ~SPWI118~    //Chromatic Orb</v>
      </c>
      <c r="G17" t="str">
        <f t="shared" si="1"/>
        <v>~SCRL83~, ~SPWI118~, ~Arcane~, ~1~, ~1~, ~0~ =&gt; ~SCRL83~    //Chromatic Orb</v>
      </c>
    </row>
    <row r="18" spans="1:7">
      <c r="A18" t="s">
        <v>17</v>
      </c>
      <c r="B18">
        <v>1</v>
      </c>
      <c r="C18" t="s">
        <v>37</v>
      </c>
      <c r="D18" t="s">
        <v>362</v>
      </c>
      <c r="E18" t="s">
        <v>54</v>
      </c>
      <c r="F18" t="str">
        <f t="shared" si="0"/>
        <v>~SPWI119~, ~Arcane~, ~1~ =&gt; ~SPWI119~    //Larloch's Minor Drain</v>
      </c>
      <c r="G18" t="str">
        <f t="shared" si="1"/>
        <v>~SCRL84~, ~SPWI119~, ~Arcane~, ~1~, ~1~, ~0~ =&gt; ~SCRL84~    //Larloch's Minor Drain</v>
      </c>
    </row>
    <row r="19" spans="1:7">
      <c r="A19" t="s">
        <v>17</v>
      </c>
      <c r="B19">
        <v>1</v>
      </c>
      <c r="C19" t="s">
        <v>463</v>
      </c>
      <c r="D19" t="s">
        <v>704</v>
      </c>
      <c r="E19" t="s">
        <v>552</v>
      </c>
      <c r="F19" t="str">
        <f t="shared" si="0"/>
        <v>~SPWI120~, ~Arcane~, ~1~ =&gt; ~SPWI120~    //Reflected Image</v>
      </c>
      <c r="G19" t="str">
        <f t="shared" si="1"/>
        <v>~SCRL5U~, ~SPWI120~, ~Arcane~, ~1~, ~1~, ~0~ =&gt; ~SCRL5U~    //Reflected Image</v>
      </c>
    </row>
    <row r="20" spans="1:7">
      <c r="A20" t="s">
        <v>17</v>
      </c>
      <c r="B20">
        <v>1</v>
      </c>
      <c r="C20" t="s">
        <v>549</v>
      </c>
      <c r="D20" t="s">
        <v>705</v>
      </c>
      <c r="E20" t="s">
        <v>553</v>
      </c>
      <c r="F20" t="str">
        <f t="shared" si="0"/>
        <v>~SPWI123~, ~Arcane~, ~1~ =&gt; ~SPWI123~    //Find Familiar</v>
      </c>
      <c r="G20" t="str">
        <f t="shared" si="1"/>
        <v>~SCRL6D~, ~SPWI123~, ~Arcane~, ~1~, ~1~, ~0~ =&gt; ~SCRL6D~    //Find Familiar</v>
      </c>
    </row>
    <row r="21" spans="1:7">
      <c r="A21" t="s">
        <v>17</v>
      </c>
      <c r="B21">
        <v>1</v>
      </c>
      <c r="C21" t="s">
        <v>550</v>
      </c>
      <c r="E21" t="s">
        <v>817</v>
      </c>
      <c r="F21" t="str">
        <f t="shared" si="0"/>
        <v>~SPWI124~, ~Arcane~, ~1~ =&gt; ~SPWI124~    //Nahal's Reckless Dweomer*</v>
      </c>
      <c r="G21" t="str">
        <f t="shared" si="1"/>
        <v>~~, ~SPWI124~, ~Arcane~, ~1~, ~1~, ~0~ =&gt; ~~    //Nahal's Reckless Dweomer*</v>
      </c>
    </row>
    <row r="22" spans="1:7">
      <c r="A22" t="s">
        <v>17</v>
      </c>
      <c r="B22">
        <v>1</v>
      </c>
      <c r="C22" t="s">
        <v>551</v>
      </c>
      <c r="D22" t="s">
        <v>804</v>
      </c>
      <c r="E22" t="s">
        <v>554</v>
      </c>
      <c r="F22" t="str">
        <f t="shared" si="0"/>
        <v>~SPWI125~, ~Arcane~, ~1~ =&gt; ~SPWI125~    //Spook</v>
      </c>
      <c r="G22" t="str">
        <f t="shared" si="1"/>
        <v>~SCRLA6~, ~SPWI125~, ~Arcane~, ~1~, ~1~, ~0~ =&gt; ~SCRLA6~    //Spook</v>
      </c>
    </row>
    <row r="23" spans="1:7">
      <c r="A23" t="s">
        <v>17</v>
      </c>
      <c r="B23">
        <v>1</v>
      </c>
      <c r="C23" t="s">
        <v>820</v>
      </c>
      <c r="D23" t="s">
        <v>837</v>
      </c>
      <c r="E23" t="s">
        <v>836</v>
      </c>
      <c r="F23" t="str">
        <f t="shared" si="0"/>
        <v>~SPWI126~, ~Arcane~, ~1~ =&gt; ~SPWI126~    //Expeditious Retreat</v>
      </c>
      <c r="G23" t="str">
        <f t="shared" si="1"/>
        <v>~SPWI126X~, ~SPWI126~, ~Arcane~, ~1~, ~1~, ~0~ =&gt; ~SPWI126X~    //Expeditious Retreat</v>
      </c>
    </row>
    <row r="24" spans="1:7">
      <c r="F24" t="str">
        <f t="shared" si="0"/>
        <v>~~, ~~, ~~ =&gt; ~~    //</v>
      </c>
      <c r="G24" t="str">
        <f t="shared" si="1"/>
        <v>~~, ~~, ~~, ~~, ~1~, ~0~ =&gt; ~~    //</v>
      </c>
    </row>
    <row r="25" spans="1:7">
      <c r="A25" t="s">
        <v>17</v>
      </c>
      <c r="B25">
        <v>2</v>
      </c>
      <c r="C25" t="s">
        <v>58</v>
      </c>
      <c r="D25" t="s">
        <v>363</v>
      </c>
      <c r="E25" t="s">
        <v>77</v>
      </c>
      <c r="F25" t="str">
        <f t="shared" si="0"/>
        <v>~SPWI201~, ~Arcane~, ~2~ =&gt; ~SPWI201~    //Blur</v>
      </c>
      <c r="G25" t="str">
        <f t="shared" si="1"/>
        <v>~SCRL85~, ~SPWI201~, ~Arcane~, ~2~, ~1~, ~0~ =&gt; ~SCRL85~    //Blur</v>
      </c>
    </row>
    <row r="26" spans="1:7">
      <c r="A26" t="s">
        <v>17</v>
      </c>
      <c r="B26">
        <v>2</v>
      </c>
      <c r="C26" t="s">
        <v>59</v>
      </c>
      <c r="D26" t="s">
        <v>364</v>
      </c>
      <c r="E26" t="s">
        <v>78</v>
      </c>
      <c r="F26" t="str">
        <f t="shared" si="0"/>
        <v>~SPWI202~, ~Arcane~, ~2~ =&gt; ~SPWI202~    //Detect Evil</v>
      </c>
      <c r="G26" t="str">
        <f t="shared" si="1"/>
        <v>~SCRL86~, ~SPWI202~, ~Arcane~, ~2~, ~1~, ~0~ =&gt; ~SCRL86~    //Detect Evil</v>
      </c>
    </row>
    <row r="27" spans="1:7">
      <c r="A27" t="s">
        <v>17</v>
      </c>
      <c r="B27">
        <v>2</v>
      </c>
      <c r="C27" t="s">
        <v>60</v>
      </c>
      <c r="D27" t="s">
        <v>365</v>
      </c>
      <c r="E27" t="s">
        <v>79</v>
      </c>
      <c r="F27" t="str">
        <f t="shared" si="0"/>
        <v>~SPWI203~, ~Arcane~, ~2~ =&gt; ~SPWI203~    //Detect Invisibility</v>
      </c>
      <c r="G27" t="str">
        <f t="shared" si="1"/>
        <v>~SCRL87~, ~SPWI203~, ~Arcane~, ~2~, ~1~, ~0~ =&gt; ~SCRL87~    //Detect Invisibility</v>
      </c>
    </row>
    <row r="28" spans="1:7">
      <c r="A28" t="s">
        <v>17</v>
      </c>
      <c r="B28">
        <v>2</v>
      </c>
      <c r="C28" t="s">
        <v>61</v>
      </c>
      <c r="D28" t="s">
        <v>382</v>
      </c>
      <c r="E28" t="s">
        <v>197</v>
      </c>
      <c r="F28" t="str">
        <f t="shared" si="0"/>
        <v>~SPWI204~, ~Arcane~, ~2~ =&gt; ~SPWI204~    //Snilloc's Snowball Swarm</v>
      </c>
      <c r="G28" t="str">
        <f t="shared" si="1"/>
        <v>~SCSNILL~, ~SPWI204~, ~Arcane~, ~2~, ~1~, ~0~ =&gt; ~SCSNILL~    //Snilloc's Snowball Swarm</v>
      </c>
    </row>
    <row r="29" spans="1:7">
      <c r="A29" t="s">
        <v>17</v>
      </c>
      <c r="B29">
        <v>2</v>
      </c>
      <c r="C29" t="s">
        <v>62</v>
      </c>
      <c r="D29" t="s">
        <v>366</v>
      </c>
      <c r="E29" t="s">
        <v>80</v>
      </c>
      <c r="F29" t="str">
        <f t="shared" si="0"/>
        <v>~SPWI205~, ~Arcane~, ~2~ =&gt; ~SPWI205~    //Horror</v>
      </c>
      <c r="G29" t="str">
        <f t="shared" si="1"/>
        <v>~SCRL89~, ~SPWI205~, ~Arcane~, ~2~, ~1~, ~0~ =&gt; ~SCRL89~    //Horror</v>
      </c>
    </row>
    <row r="30" spans="1:7">
      <c r="A30" t="s">
        <v>17</v>
      </c>
      <c r="B30">
        <v>2</v>
      </c>
      <c r="C30" t="s">
        <v>63</v>
      </c>
      <c r="D30" t="s">
        <v>367</v>
      </c>
      <c r="E30" t="s">
        <v>81</v>
      </c>
      <c r="F30" t="str">
        <f t="shared" si="0"/>
        <v>~SPWI206~, ~Arcane~, ~2~ =&gt; ~SPWI206~    //Invisibility</v>
      </c>
      <c r="G30" t="str">
        <f t="shared" si="1"/>
        <v>~SCRL90~, ~SPWI206~, ~Arcane~, ~2~, ~1~, ~0~ =&gt; ~SCRL90~    //Invisibility</v>
      </c>
    </row>
    <row r="31" spans="1:7">
      <c r="A31" t="s">
        <v>17</v>
      </c>
      <c r="B31">
        <v>2</v>
      </c>
      <c r="C31" t="s">
        <v>64</v>
      </c>
      <c r="D31" t="s">
        <v>368</v>
      </c>
      <c r="E31" t="s">
        <v>82</v>
      </c>
      <c r="F31" t="str">
        <f t="shared" si="0"/>
        <v>~SPWI207~, ~Arcane~, ~2~ =&gt; ~SPWI207~    //Knock</v>
      </c>
      <c r="G31" t="str">
        <f t="shared" si="1"/>
        <v>~SCRL91~, ~SPWI207~, ~Arcane~, ~2~, ~1~, ~0~ =&gt; ~SCRL91~    //Knock</v>
      </c>
    </row>
    <row r="32" spans="1:7">
      <c r="A32" t="s">
        <v>17</v>
      </c>
      <c r="B32">
        <v>2</v>
      </c>
      <c r="C32" t="s">
        <v>65</v>
      </c>
      <c r="D32" t="s">
        <v>369</v>
      </c>
      <c r="E32" t="s">
        <v>83</v>
      </c>
      <c r="F32" t="str">
        <f t="shared" si="0"/>
        <v>~SPWI208~, ~Arcane~, ~2~ =&gt; ~SPWI208~    //Know Alignment</v>
      </c>
      <c r="G32" t="str">
        <f t="shared" si="1"/>
        <v>~SCRL92~, ~SPWI208~, ~Arcane~, ~2~, ~1~, ~0~ =&gt; ~SCRL92~    //Know Alignment</v>
      </c>
    </row>
    <row r="33" spans="1:7">
      <c r="A33" t="s">
        <v>17</v>
      </c>
      <c r="B33">
        <v>2</v>
      </c>
      <c r="C33" t="s">
        <v>66</v>
      </c>
      <c r="D33" t="s">
        <v>370</v>
      </c>
      <c r="E33" t="s">
        <v>84</v>
      </c>
      <c r="F33" t="str">
        <f t="shared" si="0"/>
        <v>~SPWI209~, ~Arcane~, ~2~ =&gt; ~SPWI209~    //Luck</v>
      </c>
      <c r="G33" t="str">
        <f t="shared" si="1"/>
        <v>~SCRL93~, ~SPWI209~, ~Arcane~, ~2~, ~1~, ~0~ =&gt; ~SCRL93~    //Luck</v>
      </c>
    </row>
    <row r="34" spans="1:7">
      <c r="A34" t="s">
        <v>17</v>
      </c>
      <c r="B34">
        <v>2</v>
      </c>
      <c r="C34" t="s">
        <v>67</v>
      </c>
      <c r="D34" t="s">
        <v>371</v>
      </c>
      <c r="E34" t="s">
        <v>85</v>
      </c>
      <c r="F34" t="str">
        <f t="shared" si="0"/>
        <v>~SPWI210~, ~Arcane~, ~2~ =&gt; ~SPWI210~    //Resist Fear</v>
      </c>
      <c r="G34" t="str">
        <f t="shared" si="1"/>
        <v>~SCRL94~, ~SPWI210~, ~Arcane~, ~2~, ~1~, ~0~ =&gt; ~SCRL94~    //Resist Fear</v>
      </c>
    </row>
    <row r="35" spans="1:7">
      <c r="A35" t="s">
        <v>17</v>
      </c>
      <c r="B35">
        <v>2</v>
      </c>
      <c r="C35" t="s">
        <v>68</v>
      </c>
      <c r="D35" t="s">
        <v>372</v>
      </c>
      <c r="E35" t="s">
        <v>86</v>
      </c>
      <c r="F35" t="str">
        <f t="shared" si="0"/>
        <v>~SPWI211~, ~Arcane~, ~2~ =&gt; ~SPWI211~    //Melf's Acid Arrow</v>
      </c>
      <c r="G35" t="str">
        <f t="shared" si="1"/>
        <v>~SCRL95~, ~SPWI211~, ~Arcane~, ~2~, ~1~, ~0~ =&gt; ~SCRL95~    //Melf's Acid Arrow</v>
      </c>
    </row>
    <row r="36" spans="1:7">
      <c r="A36" t="s">
        <v>17</v>
      </c>
      <c r="B36">
        <v>2</v>
      </c>
      <c r="C36" t="s">
        <v>69</v>
      </c>
      <c r="D36" t="s">
        <v>373</v>
      </c>
      <c r="E36" t="s">
        <v>87</v>
      </c>
      <c r="F36" t="str">
        <f t="shared" si="0"/>
        <v>~SPWI212~, ~Arcane~, ~2~ =&gt; ~SPWI212~    //Mirror Image</v>
      </c>
      <c r="G36" t="str">
        <f t="shared" si="1"/>
        <v>~SCRL96~, ~SPWI212~, ~Arcane~, ~2~, ~1~, ~0~ =&gt; ~SCRL96~    //Mirror Image</v>
      </c>
    </row>
    <row r="37" spans="1:7">
      <c r="A37" t="s">
        <v>17</v>
      </c>
      <c r="B37">
        <v>2</v>
      </c>
      <c r="C37" t="s">
        <v>70</v>
      </c>
      <c r="D37" t="s">
        <v>374</v>
      </c>
      <c r="E37" t="s">
        <v>88</v>
      </c>
      <c r="F37" t="str">
        <f t="shared" si="0"/>
        <v>~SPWI213~, ~Arcane~, ~2~ =&gt; ~SPWI213~    //Stinking Cloud</v>
      </c>
      <c r="G37" t="str">
        <f t="shared" si="1"/>
        <v>~SCRL97~, ~SPWI213~, ~Arcane~, ~2~, ~1~, ~0~ =&gt; ~SCRL97~    //Stinking Cloud</v>
      </c>
    </row>
    <row r="38" spans="1:7">
      <c r="A38" t="s">
        <v>17</v>
      </c>
      <c r="B38">
        <v>2</v>
      </c>
      <c r="C38" t="s">
        <v>71</v>
      </c>
      <c r="D38" t="s">
        <v>375</v>
      </c>
      <c r="E38" t="s">
        <v>89</v>
      </c>
      <c r="F38" t="str">
        <f t="shared" si="0"/>
        <v>~SPWI214~, ~Arcane~, ~2~ =&gt; ~SPWI214~    //Strength</v>
      </c>
      <c r="G38" t="str">
        <f t="shared" si="1"/>
        <v>~SCRL98~, ~SPWI214~, ~Arcane~, ~2~, ~1~, ~0~ =&gt; ~SCRL98~    //Strength</v>
      </c>
    </row>
    <row r="39" spans="1:7">
      <c r="A39" t="s">
        <v>17</v>
      </c>
      <c r="B39">
        <v>2</v>
      </c>
      <c r="C39" t="s">
        <v>72</v>
      </c>
      <c r="D39" t="s">
        <v>376</v>
      </c>
      <c r="E39" t="s">
        <v>90</v>
      </c>
      <c r="F39" t="str">
        <f t="shared" si="0"/>
        <v>~SPWI215~, ~Arcane~, ~2~ =&gt; ~SPWI215~    //Web</v>
      </c>
      <c r="G39" t="str">
        <f t="shared" si="1"/>
        <v>~SCRL99~, ~SPWI215~, ~Arcane~, ~2~, ~1~, ~0~ =&gt; ~SCRL99~    //Web</v>
      </c>
    </row>
    <row r="40" spans="1:7">
      <c r="A40" t="s">
        <v>17</v>
      </c>
      <c r="B40">
        <v>2</v>
      </c>
      <c r="C40" t="s">
        <v>73</v>
      </c>
      <c r="D40" t="s">
        <v>416</v>
      </c>
      <c r="E40" t="s">
        <v>198</v>
      </c>
      <c r="F40" t="str">
        <f t="shared" si="0"/>
        <v>~SPWI216~, ~Arcane~, ~2~ =&gt; ~SPWI216~    //Decastave</v>
      </c>
      <c r="G40" t="str">
        <f t="shared" si="1"/>
        <v>~SCDECA~, ~SPWI216~, ~Arcane~, ~2~, ~1~, ~0~ =&gt; ~SCDECA~    //Decastave</v>
      </c>
    </row>
    <row r="41" spans="1:7">
      <c r="A41" t="s">
        <v>17</v>
      </c>
      <c r="B41">
        <v>2</v>
      </c>
      <c r="C41" t="s">
        <v>74</v>
      </c>
      <c r="D41" t="s">
        <v>317</v>
      </c>
      <c r="E41" t="s">
        <v>91</v>
      </c>
      <c r="F41" t="str">
        <f t="shared" si="0"/>
        <v>~SPWI217~, ~Arcane~, ~2~ =&gt; ~SPWI217~    //Agannazar's Scorcher</v>
      </c>
      <c r="G41" t="str">
        <f t="shared" si="1"/>
        <v>~SCRL1B~, ~SPWI217~, ~Arcane~, ~2~, ~1~, ~0~ =&gt; ~SCRL1B~    //Agannazar's Scorcher</v>
      </c>
    </row>
    <row r="42" spans="1:7">
      <c r="A42" t="s">
        <v>17</v>
      </c>
      <c r="B42">
        <v>2</v>
      </c>
      <c r="C42" t="s">
        <v>75</v>
      </c>
      <c r="D42" t="s">
        <v>318</v>
      </c>
      <c r="E42" t="s">
        <v>92</v>
      </c>
      <c r="F42" t="str">
        <f t="shared" si="0"/>
        <v>~SPWI218~, ~Arcane~, ~2~ =&gt; ~SPWI218~    //Ghoul Touch</v>
      </c>
      <c r="G42" t="str">
        <f t="shared" si="1"/>
        <v>~SCRL1C~, ~SPWI218~, ~Arcane~, ~2~, ~1~, ~0~ =&gt; ~SCRL1C~    //Ghoul Touch</v>
      </c>
    </row>
    <row r="43" spans="1:7">
      <c r="A43" t="s">
        <v>17</v>
      </c>
      <c r="B43">
        <v>2</v>
      </c>
      <c r="C43" t="s">
        <v>76</v>
      </c>
      <c r="D43" t="s">
        <v>344</v>
      </c>
      <c r="E43" t="s">
        <v>93</v>
      </c>
      <c r="F43" t="str">
        <f t="shared" si="0"/>
        <v>~SPWI219~, ~Arcane~, ~2~ =&gt; ~SPWI219~    //Vocalize</v>
      </c>
      <c r="G43" t="str">
        <f t="shared" si="1"/>
        <v>~SCRL3G~, ~SPWI219~, ~Arcane~, ~2~, ~1~, ~0~ =&gt; ~SCRL3G~    //Vocalize</v>
      </c>
    </row>
    <row r="44" spans="1:7">
      <c r="A44" t="s">
        <v>17</v>
      </c>
      <c r="B44">
        <v>2</v>
      </c>
      <c r="C44" t="s">
        <v>194</v>
      </c>
      <c r="D44" t="s">
        <v>706</v>
      </c>
      <c r="E44" t="s">
        <v>556</v>
      </c>
      <c r="F44" t="str">
        <f t="shared" si="0"/>
        <v>~SPWI220~, ~Arcane~, ~2~ =&gt; ~SPWI220~    //Power Word Sleep</v>
      </c>
      <c r="G44" t="str">
        <f t="shared" si="1"/>
        <v>~SCRL6E~, ~SPWI220~, ~Arcane~, ~2~, ~1~, ~0~ =&gt; ~SCRL6E~    //Power Word Sleep</v>
      </c>
    </row>
    <row r="45" spans="1:7">
      <c r="A45" t="s">
        <v>17</v>
      </c>
      <c r="B45">
        <v>2</v>
      </c>
      <c r="C45" t="s">
        <v>195</v>
      </c>
      <c r="D45" t="s">
        <v>930</v>
      </c>
      <c r="E45" t="s">
        <v>557</v>
      </c>
      <c r="F45" t="str">
        <f t="shared" si="0"/>
        <v>~SPWI221~, ~Arcane~, ~2~ =&gt; ~SPWI221~    //Ray of Enfeeblement</v>
      </c>
      <c r="G45" t="str">
        <f t="shared" si="1"/>
        <v>~SCRL6F~, ~SPWI221~, ~Arcane~, ~2~, ~1~, ~0~ =&gt; ~SCRL6F~    //Ray of Enfeeblement</v>
      </c>
    </row>
    <row r="46" spans="1:7">
      <c r="A46" t="s">
        <v>17</v>
      </c>
      <c r="B46">
        <v>2</v>
      </c>
      <c r="C46" t="s">
        <v>196</v>
      </c>
      <c r="E46" t="s">
        <v>558</v>
      </c>
      <c r="F46" t="str">
        <f t="shared" si="0"/>
        <v>~SPWI222~, ~Arcane~, ~2~ =&gt; ~SPWI222~    //Chaos Shield*</v>
      </c>
      <c r="G46" t="str">
        <f t="shared" si="1"/>
        <v>~~, ~SPWI222~, ~Arcane~, ~2~, ~1~, ~0~ =&gt; ~~    //Chaos Shield*</v>
      </c>
    </row>
    <row r="47" spans="1:7">
      <c r="A47" t="s">
        <v>17</v>
      </c>
      <c r="B47">
        <v>2</v>
      </c>
      <c r="C47" t="s">
        <v>199</v>
      </c>
      <c r="D47" t="s">
        <v>801</v>
      </c>
      <c r="E47" t="s">
        <v>559</v>
      </c>
      <c r="F47" t="str">
        <f t="shared" si="0"/>
        <v>~SPWI223~, ~Arcane~, ~2~ =&gt; ~SPWI223~    //Deafness</v>
      </c>
      <c r="G47" t="str">
        <f t="shared" si="1"/>
        <v>~SCRLA2~, ~SPWI223~, ~Arcane~, ~2~, ~1~, ~0~ =&gt; ~SCRLA2~    //Deafness</v>
      </c>
    </row>
    <row r="48" spans="1:7">
      <c r="A48" t="s">
        <v>17</v>
      </c>
      <c r="B48">
        <v>2</v>
      </c>
      <c r="C48" t="s">
        <v>555</v>
      </c>
      <c r="D48" t="s">
        <v>800</v>
      </c>
      <c r="E48" t="s">
        <v>560</v>
      </c>
      <c r="F48" t="str">
        <f t="shared" si="0"/>
        <v>~SPWI224~, ~Arcane~, ~2~ =&gt; ~SPWI224~    //Glitterdust</v>
      </c>
      <c r="G48" t="str">
        <f t="shared" si="1"/>
        <v>~SCRLA3~, ~SPWI224~, ~Arcane~, ~2~, ~1~, ~0~ =&gt; ~SCRLA3~    //Glitterdust</v>
      </c>
    </row>
    <row r="49" spans="1:7">
      <c r="A49" t="s">
        <v>17</v>
      </c>
      <c r="B49">
        <v>2</v>
      </c>
      <c r="C49" t="s">
        <v>824</v>
      </c>
      <c r="D49" t="s">
        <v>390</v>
      </c>
      <c r="E49" t="s">
        <v>200</v>
      </c>
      <c r="F49" t="str">
        <f t="shared" si="0"/>
        <v>~SPWI225~, ~Arcane~, ~2~ =&gt; ~SPWI225~    //Cat's Grace</v>
      </c>
      <c r="G49" t="str">
        <f t="shared" si="1"/>
        <v>~SPWI223A~, ~SPWI225~, ~Arcane~, ~2~, ~1~, ~0~ =&gt; ~SPWI223A~    //Cat's Grace</v>
      </c>
    </row>
    <row r="50" spans="1:7">
      <c r="A50" t="s">
        <v>17</v>
      </c>
      <c r="B50">
        <v>2</v>
      </c>
      <c r="C50" t="s">
        <v>825</v>
      </c>
      <c r="D50" t="s">
        <v>350</v>
      </c>
      <c r="E50" t="s">
        <v>42</v>
      </c>
      <c r="F50" t="str">
        <f t="shared" si="0"/>
        <v>~SPWI226~, ~Arcane~, ~2~ =&gt; ~SPWI226~    //Blindness</v>
      </c>
      <c r="G50" t="str">
        <f t="shared" si="1"/>
        <v>~SCRL71~, ~SPWI226~, ~Arcane~, ~2~, ~1~, ~0~ =&gt; ~SCRL71~    //Blindness</v>
      </c>
    </row>
    <row r="51" spans="1:7">
      <c r="A51" t="s">
        <v>17</v>
      </c>
      <c r="B51">
        <v>2</v>
      </c>
      <c r="C51" t="s">
        <v>826</v>
      </c>
      <c r="D51" t="s">
        <v>352</v>
      </c>
      <c r="E51" t="s">
        <v>44</v>
      </c>
      <c r="F51" t="str">
        <f t="shared" si="0"/>
        <v>~SPWI227~, ~Arcane~, ~2~ =&gt; ~SPWI227~    //Protection from Petrification</v>
      </c>
      <c r="G51" t="str">
        <f t="shared" si="1"/>
        <v>~SCRL73~, ~SPWI227~, ~Arcane~, ~2~, ~1~, ~0~ =&gt; ~SCRL73~    //Protection from Petrification</v>
      </c>
    </row>
    <row r="52" spans="1:7">
      <c r="F52" t="str">
        <f t="shared" si="0"/>
        <v>~~, ~~, ~~ =&gt; ~~    //</v>
      </c>
      <c r="G52" t="str">
        <f t="shared" si="1"/>
        <v>~~, ~~, ~~, ~~, ~1~, ~0~ =&gt; ~~    //</v>
      </c>
    </row>
    <row r="53" spans="1:7">
      <c r="F53" t="str">
        <f t="shared" si="0"/>
        <v>~~, ~~, ~~ =&gt; ~~    //</v>
      </c>
      <c r="G53" t="str">
        <f t="shared" si="1"/>
        <v>~~, ~~, ~~, ~~, ~1~, ~0~ =&gt; ~~    //</v>
      </c>
    </row>
    <row r="54" spans="1:7">
      <c r="F54" t="str">
        <f t="shared" si="0"/>
        <v>~~, ~~, ~~ =&gt; ~~    //</v>
      </c>
      <c r="G54" t="str">
        <f t="shared" si="1"/>
        <v>~~, ~~, ~~, ~~, ~1~, ~0~ =&gt; ~~    //</v>
      </c>
    </row>
    <row r="55" spans="1:7">
      <c r="F55" t="str">
        <f t="shared" si="0"/>
        <v>~~, ~~, ~~ =&gt; ~~    //</v>
      </c>
      <c r="G55" t="str">
        <f t="shared" si="1"/>
        <v>~~, ~~, ~~, ~~, ~1~, ~0~ =&gt; ~~    //</v>
      </c>
    </row>
    <row r="56" spans="1:7">
      <c r="A56" t="s">
        <v>17</v>
      </c>
      <c r="B56">
        <v>3</v>
      </c>
      <c r="C56" t="s">
        <v>94</v>
      </c>
      <c r="D56" t="s">
        <v>319</v>
      </c>
      <c r="E56" t="s">
        <v>111</v>
      </c>
      <c r="F56" t="str">
        <f t="shared" si="0"/>
        <v>~SPWI301~, ~Arcane~, ~3~ =&gt; ~SPWI301~    //Clairvoyance</v>
      </c>
      <c r="G56" t="str">
        <f t="shared" si="1"/>
        <v>~SCRL1D~, ~SPWI301~, ~Arcane~, ~3~, ~1~, ~0~ =&gt; ~SCRL1D~    //Clairvoyance</v>
      </c>
    </row>
    <row r="57" spans="1:7">
      <c r="A57" t="s">
        <v>17</v>
      </c>
      <c r="B57">
        <v>3</v>
      </c>
      <c r="C57" t="s">
        <v>95</v>
      </c>
      <c r="D57" t="s">
        <v>805</v>
      </c>
      <c r="E57" t="s">
        <v>567</v>
      </c>
      <c r="F57" t="str">
        <f t="shared" si="0"/>
        <v>~SPWI302~, ~Arcane~, ~3~ =&gt; ~SPWI302~    //Remove Magic</v>
      </c>
      <c r="G57" t="str">
        <f t="shared" si="1"/>
        <v>~SCRLA7~, ~SPWI302~, ~Arcane~, ~3~, ~1~, ~0~ =&gt; ~SCRLA7~    //Remove Magic</v>
      </c>
    </row>
    <row r="58" spans="1:7">
      <c r="A58" t="s">
        <v>17</v>
      </c>
      <c r="B58">
        <v>3</v>
      </c>
      <c r="C58" t="s">
        <v>96</v>
      </c>
      <c r="D58" t="s">
        <v>322</v>
      </c>
      <c r="E58" t="s">
        <v>321</v>
      </c>
      <c r="F58" t="str">
        <f t="shared" si="0"/>
        <v>~SPWI303~, ~Arcane~, ~3~ =&gt; ~SPWI303~    //Flame Arrow</v>
      </c>
      <c r="G58" t="str">
        <f t="shared" si="1"/>
        <v>~SCRL1F~, ~SPWI303~, ~Arcane~, ~3~, ~1~, ~0~ =&gt; ~SCRL1F~    //Flame Arrow</v>
      </c>
    </row>
    <row r="59" spans="1:7">
      <c r="A59" t="s">
        <v>17</v>
      </c>
      <c r="B59">
        <v>3</v>
      </c>
      <c r="C59" t="s">
        <v>97</v>
      </c>
      <c r="D59" t="s">
        <v>330</v>
      </c>
      <c r="E59" t="s">
        <v>113</v>
      </c>
      <c r="F59" t="str">
        <f t="shared" si="0"/>
        <v>~SPWI304~, ~Arcane~, ~3~ =&gt; ~SPWI304~    //Fireball</v>
      </c>
      <c r="G59" t="str">
        <f t="shared" si="1"/>
        <v>~SCRL1G~, ~SPWI304~, ~Arcane~, ~3~, ~1~, ~0~ =&gt; ~SCRL1G~    //Fireball</v>
      </c>
    </row>
    <row r="60" spans="1:7">
      <c r="A60" t="s">
        <v>17</v>
      </c>
      <c r="B60">
        <v>3</v>
      </c>
      <c r="C60" t="s">
        <v>98</v>
      </c>
      <c r="D60" t="s">
        <v>323</v>
      </c>
      <c r="E60" t="s">
        <v>114</v>
      </c>
      <c r="F60" t="str">
        <f t="shared" si="0"/>
        <v>~SPWI305~, ~Arcane~, ~3~ =&gt; ~SPWI305~    //Haste</v>
      </c>
      <c r="G60" t="str">
        <f t="shared" si="1"/>
        <v>~SCRL1H~, ~SPWI305~, ~Arcane~, ~3~, ~1~, ~0~ =&gt; ~SCRL1H~    //Haste</v>
      </c>
    </row>
    <row r="61" spans="1:7">
      <c r="A61" t="s">
        <v>17</v>
      </c>
      <c r="B61">
        <v>3</v>
      </c>
      <c r="C61" t="s">
        <v>99</v>
      </c>
      <c r="D61" t="s">
        <v>324</v>
      </c>
      <c r="E61" t="s">
        <v>115</v>
      </c>
      <c r="F61" t="str">
        <f t="shared" si="0"/>
        <v>~SPWI306~, ~Arcane~, ~3~ =&gt; ~SPWI306~    //Hold Person</v>
      </c>
      <c r="G61" t="str">
        <f t="shared" si="1"/>
        <v>~SCRL1I~, ~SPWI306~, ~Arcane~, ~3~, ~1~, ~0~ =&gt; ~SCRL1I~    //Hold Person</v>
      </c>
    </row>
    <row r="62" spans="1:7">
      <c r="A62" t="s">
        <v>17</v>
      </c>
      <c r="B62">
        <v>3</v>
      </c>
      <c r="C62" t="s">
        <v>100</v>
      </c>
      <c r="D62" t="s">
        <v>829</v>
      </c>
      <c r="E62" t="s">
        <v>831</v>
      </c>
      <c r="F62" t="str">
        <f t="shared" si="0"/>
        <v>~SPWI307~, ~Arcane~, ~3~ =&gt; ~SPWI307~    //Invisibility 10' Radius</v>
      </c>
      <c r="G62" t="str">
        <f t="shared" si="1"/>
        <v>~SCRL1J~, ~SPWI307~, ~Arcane~, ~3~, ~1~, ~0~ =&gt; ~SCRL1J~    //Invisibility 10' Radius</v>
      </c>
    </row>
    <row r="63" spans="1:7">
      <c r="A63" t="s">
        <v>17</v>
      </c>
      <c r="B63">
        <v>3</v>
      </c>
      <c r="C63" t="s">
        <v>101</v>
      </c>
      <c r="D63" t="s">
        <v>331</v>
      </c>
      <c r="E63" t="s">
        <v>116</v>
      </c>
      <c r="F63" t="str">
        <f t="shared" ref="F63:F125" si="2">_xlfn.CONCAT("~", C63, "~, ~", A63, "~, ~", B63, "~ =&gt; ~", C63, "~    //", E63)</f>
        <v>~SPWI308~, ~Arcane~, ~3~ =&gt; ~SPWI308~    //Lightning Bolt</v>
      </c>
      <c r="G63" t="str">
        <f t="shared" ref="G63:G125" si="3">_xlfn.CONCAT("~", D63, "~, ~", C63, "~, ~", A63, "~, ~", B63, "~, ~1~, ~0~ =&gt; ~", D63, "~    //", E63)</f>
        <v>~SCRL1K~, ~SPWI308~, ~Arcane~, ~3~, ~1~, ~0~ =&gt; ~SCRL1K~    //Lightning Bolt</v>
      </c>
    </row>
    <row r="64" spans="1:7">
      <c r="A64" t="s">
        <v>17</v>
      </c>
      <c r="B64">
        <v>3</v>
      </c>
      <c r="C64" t="s">
        <v>102</v>
      </c>
      <c r="D64" t="s">
        <v>325</v>
      </c>
      <c r="E64" t="s">
        <v>117</v>
      </c>
      <c r="F64" t="str">
        <f t="shared" si="2"/>
        <v>~SPWI309~, ~Arcane~, ~3~ =&gt; ~SPWI309~    //Monster Summoning 1</v>
      </c>
      <c r="G64" t="str">
        <f t="shared" si="3"/>
        <v>~SCRL1L~, ~SPWI309~, ~Arcane~, ~3~, ~1~, ~0~ =&gt; ~SCRL1L~    //Monster Summoning 1</v>
      </c>
    </row>
    <row r="65" spans="1:7">
      <c r="A65" t="s">
        <v>17</v>
      </c>
      <c r="B65">
        <v>3</v>
      </c>
      <c r="C65" t="s">
        <v>103</v>
      </c>
      <c r="D65" t="s">
        <v>326</v>
      </c>
      <c r="E65" t="s">
        <v>830</v>
      </c>
      <c r="F65" t="str">
        <f t="shared" si="2"/>
        <v>~SPWI310~, ~Arcane~, ~3~ =&gt; ~SPWI310~    //Non-Detection</v>
      </c>
      <c r="G65" t="str">
        <f t="shared" si="3"/>
        <v>~SCRL1M~, ~SPWI310~, ~Arcane~, ~3~, ~1~, ~0~ =&gt; ~SCRL1M~    //Non-Detection</v>
      </c>
    </row>
    <row r="66" spans="1:7">
      <c r="A66" t="s">
        <v>17</v>
      </c>
      <c r="B66">
        <v>3</v>
      </c>
      <c r="C66" t="s">
        <v>104</v>
      </c>
      <c r="D66" t="s">
        <v>327</v>
      </c>
      <c r="E66" t="s">
        <v>119</v>
      </c>
      <c r="F66" t="str">
        <f t="shared" si="2"/>
        <v>~SPWI311~, ~Arcane~, ~3~ =&gt; ~SPWI311~    //Protection from Normal Missiles</v>
      </c>
      <c r="G66" t="str">
        <f t="shared" si="3"/>
        <v>~SCRL1N~, ~SPWI311~, ~Arcane~, ~3~, ~1~, ~0~ =&gt; ~SCRL1N~    //Protection from Normal Missiles</v>
      </c>
    </row>
    <row r="67" spans="1:7">
      <c r="A67" t="s">
        <v>17</v>
      </c>
      <c r="B67">
        <v>3</v>
      </c>
      <c r="C67" t="s">
        <v>105</v>
      </c>
      <c r="D67" t="s">
        <v>332</v>
      </c>
      <c r="E67" t="s">
        <v>120</v>
      </c>
      <c r="F67" t="str">
        <f t="shared" si="2"/>
        <v>~SPWI312~, ~Arcane~, ~3~ =&gt; ~SPWI312~    //Slow</v>
      </c>
      <c r="G67" t="str">
        <f t="shared" si="3"/>
        <v>~SCRL1O~, ~SPWI312~, ~Arcane~, ~3~, ~1~, ~0~ =&gt; ~SCRL1O~    //Slow</v>
      </c>
    </row>
    <row r="68" spans="1:7">
      <c r="A68" t="s">
        <v>17</v>
      </c>
      <c r="B68">
        <v>3</v>
      </c>
      <c r="C68" t="s">
        <v>106</v>
      </c>
      <c r="D68" t="s">
        <v>328</v>
      </c>
      <c r="E68" t="s">
        <v>121</v>
      </c>
      <c r="F68" t="str">
        <f t="shared" si="2"/>
        <v>~SPWI313~, ~Arcane~, ~3~ =&gt; ~SPWI313~    //Skull Trap</v>
      </c>
      <c r="G68" t="str">
        <f t="shared" si="3"/>
        <v>~SCRL1P~, ~SPWI313~, ~Arcane~, ~3~, ~1~, ~0~ =&gt; ~SCRL1P~    //Skull Trap</v>
      </c>
    </row>
    <row r="69" spans="1:7">
      <c r="A69" t="s">
        <v>17</v>
      </c>
      <c r="B69">
        <v>3</v>
      </c>
      <c r="C69" t="s">
        <v>107</v>
      </c>
      <c r="D69" t="s">
        <v>333</v>
      </c>
      <c r="E69" t="s">
        <v>122</v>
      </c>
      <c r="F69" t="str">
        <f t="shared" si="2"/>
        <v>~SPWI314~, ~Arcane~, ~3~ =&gt; ~SPWI314~    //Vampiric Touch</v>
      </c>
      <c r="G69" t="str">
        <f t="shared" si="3"/>
        <v>~SCRL1Q~, ~SPWI314~, ~Arcane~, ~3~, ~1~, ~0~ =&gt; ~SCRL1Q~    //Vampiric Touch</v>
      </c>
    </row>
    <row r="70" spans="1:7">
      <c r="A70" t="s">
        <v>17</v>
      </c>
      <c r="B70">
        <v>3</v>
      </c>
      <c r="C70" t="s">
        <v>108</v>
      </c>
      <c r="D70" t="s">
        <v>448</v>
      </c>
      <c r="E70" t="s">
        <v>123</v>
      </c>
      <c r="F70" t="str">
        <f t="shared" si="2"/>
        <v>~SPWI315~, ~Arcane~, ~3~ =&gt; ~SPWI315~    //Wraith Form</v>
      </c>
      <c r="G70" t="str">
        <f t="shared" si="3"/>
        <v>~SCRL1R~, ~SPWI315~, ~Arcane~, ~3~, ~1~, ~0~ =&gt; ~SCRL1R~    //Wraith Form</v>
      </c>
    </row>
    <row r="71" spans="1:7">
      <c r="A71" t="s">
        <v>17</v>
      </c>
      <c r="B71">
        <v>3</v>
      </c>
      <c r="C71" t="s">
        <v>109</v>
      </c>
      <c r="D71" t="s">
        <v>329</v>
      </c>
      <c r="E71" t="s">
        <v>124</v>
      </c>
      <c r="F71" t="str">
        <f t="shared" si="2"/>
        <v>~SPWI316~, ~Arcane~, ~3~ =&gt; ~SPWI316~    //Dire Charm</v>
      </c>
      <c r="G71" t="str">
        <f t="shared" si="3"/>
        <v>~SCRL1S~, ~SPWI316~, ~Arcane~, ~3~, ~1~, ~0~ =&gt; ~SCRL1S~    //Dire Charm</v>
      </c>
    </row>
    <row r="72" spans="1:7">
      <c r="A72" t="s">
        <v>17</v>
      </c>
      <c r="B72">
        <v>3</v>
      </c>
      <c r="C72" t="s">
        <v>110</v>
      </c>
      <c r="D72" t="s">
        <v>334</v>
      </c>
      <c r="E72" t="s">
        <v>125</v>
      </c>
      <c r="F72" t="str">
        <f t="shared" si="2"/>
        <v>~SPWI317~, ~Arcane~, ~3~ =&gt; ~SPWI317~    //Ghost Armor</v>
      </c>
      <c r="G72" t="str">
        <f t="shared" si="3"/>
        <v>~SCRL1T~, ~SPWI317~, ~Arcane~, ~3~, ~1~, ~0~ =&gt; ~SCRL1T~    //Ghost Armor</v>
      </c>
    </row>
    <row r="73" spans="1:7">
      <c r="A73" t="s">
        <v>17</v>
      </c>
      <c r="B73">
        <v>3</v>
      </c>
      <c r="C73" t="s">
        <v>203</v>
      </c>
      <c r="D73" t="s">
        <v>707</v>
      </c>
      <c r="E73" t="s">
        <v>561</v>
      </c>
      <c r="F73" t="str">
        <f t="shared" si="2"/>
        <v>~SPWI318~, ~Arcane~, ~3~ =&gt; ~SPWI318~    //Minor Spell Deflection</v>
      </c>
      <c r="G73" t="str">
        <f t="shared" si="3"/>
        <v>~SCRL6G~, ~SPWI318~, ~Arcane~, ~3~, ~1~, ~0~ =&gt; ~SCRL6G~    //Minor Spell Deflection</v>
      </c>
    </row>
    <row r="74" spans="1:7">
      <c r="A74" t="s">
        <v>17</v>
      </c>
      <c r="B74">
        <v>3</v>
      </c>
      <c r="C74" t="s">
        <v>204</v>
      </c>
      <c r="D74" t="s">
        <v>708</v>
      </c>
      <c r="E74" t="s">
        <v>562</v>
      </c>
      <c r="F74" t="str">
        <f t="shared" si="2"/>
        <v>~SPWI319~, ~Arcane~, ~3~ =&gt; ~SPWI319~    //Protection from Fire</v>
      </c>
      <c r="G74" t="str">
        <f t="shared" si="3"/>
        <v>~SCRL6H~, ~SPWI319~, ~Arcane~, ~3~, ~1~, ~0~ =&gt; ~SCRL6H~    //Protection from Fire</v>
      </c>
    </row>
    <row r="75" spans="1:7">
      <c r="A75" t="s">
        <v>17</v>
      </c>
      <c r="B75">
        <v>3</v>
      </c>
      <c r="C75" t="s">
        <v>568</v>
      </c>
      <c r="D75" t="s">
        <v>709</v>
      </c>
      <c r="E75" t="s">
        <v>563</v>
      </c>
      <c r="F75" t="str">
        <f t="shared" si="2"/>
        <v>~SPWI320~, ~Arcane~, ~3~ =&gt; ~SPWI320~    //Protection from Cold</v>
      </c>
      <c r="G75" t="str">
        <f t="shared" si="3"/>
        <v>~SCRL6I~, ~SPWI320~, ~Arcane~, ~3~, ~1~, ~0~ =&gt; ~SCRL6I~    //Protection from Cold</v>
      </c>
    </row>
    <row r="76" spans="1:7">
      <c r="A76" t="s">
        <v>17</v>
      </c>
      <c r="B76">
        <v>3</v>
      </c>
      <c r="C76" t="s">
        <v>569</v>
      </c>
      <c r="D76" t="s">
        <v>710</v>
      </c>
      <c r="E76" t="s">
        <v>564</v>
      </c>
      <c r="F76" t="str">
        <f t="shared" si="2"/>
        <v>~SPWI321~, ~Arcane~, ~3~ =&gt; ~SPWI321~    //Spell Thrust</v>
      </c>
      <c r="G76" t="str">
        <f t="shared" si="3"/>
        <v>~SCRL6J~, ~SPWI321~, ~Arcane~, ~3~, ~1~, ~0~ =&gt; ~SCRL6J~    //Spell Thrust</v>
      </c>
    </row>
    <row r="77" spans="1:7">
      <c r="A77" t="s">
        <v>17</v>
      </c>
      <c r="B77">
        <v>3</v>
      </c>
      <c r="C77" t="s">
        <v>570</v>
      </c>
      <c r="D77" t="s">
        <v>711</v>
      </c>
      <c r="E77" t="s">
        <v>565</v>
      </c>
      <c r="F77" t="str">
        <f t="shared" si="2"/>
        <v>~SPWI322~, ~Arcane~, ~3~ =&gt; ~SPWI322~    //Detect Illusion</v>
      </c>
      <c r="G77" t="str">
        <f t="shared" si="3"/>
        <v>~SCRL6K~, ~SPWI322~, ~Arcane~, ~3~, ~1~, ~0~ =&gt; ~SCRL6K~    //Detect Illusion</v>
      </c>
    </row>
    <row r="78" spans="1:7">
      <c r="A78" t="s">
        <v>17</v>
      </c>
      <c r="B78">
        <v>3</v>
      </c>
      <c r="C78" t="s">
        <v>571</v>
      </c>
      <c r="D78" t="s">
        <v>320</v>
      </c>
      <c r="E78" t="s">
        <v>112</v>
      </c>
      <c r="F78" t="str">
        <f t="shared" si="2"/>
        <v>~SPWI323~, ~Arcane~, ~3~ =&gt; ~SPWI323~    //Dispel Magic</v>
      </c>
      <c r="G78" t="str">
        <f t="shared" si="3"/>
        <v>~SCRL1E~, ~SPWI323~, ~Arcane~, ~3~, ~1~, ~0~ =&gt; ~SCRL1E~    //Dispel Magic</v>
      </c>
    </row>
    <row r="79" spans="1:7">
      <c r="A79" t="s">
        <v>17</v>
      </c>
      <c r="B79">
        <v>3</v>
      </c>
      <c r="C79" t="s">
        <v>572</v>
      </c>
      <c r="D79" t="s">
        <v>712</v>
      </c>
      <c r="E79" t="s">
        <v>489</v>
      </c>
      <c r="F79" t="str">
        <f t="shared" si="2"/>
        <v>~SPWI324~, ~Arcane~, ~3~ =&gt; ~SPWI324~    //Hold Undead</v>
      </c>
      <c r="G79" t="str">
        <f t="shared" si="3"/>
        <v>~SCRL6L~, ~SPWI324~, ~Arcane~, ~3~, ~1~, ~0~ =&gt; ~SCRL6L~    //Hold Undead</v>
      </c>
    </row>
    <row r="80" spans="1:7">
      <c r="A80" t="s">
        <v>17</v>
      </c>
      <c r="B80">
        <v>3</v>
      </c>
      <c r="C80" t="s">
        <v>573</v>
      </c>
      <c r="D80" t="s">
        <v>803</v>
      </c>
      <c r="E80" t="s">
        <v>566</v>
      </c>
      <c r="F80" t="str">
        <f t="shared" si="2"/>
        <v>~SPWI325~, ~Arcane~, ~3~ =&gt; ~SPWI325~    //Melf's Minute Meteors</v>
      </c>
      <c r="G80" t="str">
        <f t="shared" si="3"/>
        <v>~SCRLA5~, ~SPWI325~, ~Arcane~, ~3~, ~1~, ~0~ =&gt; ~SCRLA5~    //Melf's Minute Meteors</v>
      </c>
    </row>
    <row r="81" spans="1:7">
      <c r="A81" t="s">
        <v>17</v>
      </c>
      <c r="B81">
        <v>3</v>
      </c>
      <c r="C81" t="s">
        <v>838</v>
      </c>
      <c r="D81" t="s">
        <v>432</v>
      </c>
      <c r="E81" t="s">
        <v>201</v>
      </c>
      <c r="F81" t="str">
        <f t="shared" si="2"/>
        <v>~SPWI327~, ~Arcane~, ~3~ =&gt; ~SPWI327~    //Icelance</v>
      </c>
      <c r="G81" t="str">
        <f t="shared" si="3"/>
        <v>~SCICE~, ~SPWI327~, ~Arcane~, ~3~, ~1~, ~0~ =&gt; ~SCICE~    //Icelance</v>
      </c>
    </row>
    <row r="82" spans="1:7">
      <c r="A82" t="s">
        <v>17</v>
      </c>
      <c r="B82">
        <v>3</v>
      </c>
      <c r="C82" t="s">
        <v>839</v>
      </c>
      <c r="D82" t="s">
        <v>391</v>
      </c>
      <c r="E82" t="s">
        <v>202</v>
      </c>
      <c r="F82" t="str">
        <f t="shared" si="2"/>
        <v>~SPWI328~, ~Arcane~, ~3~ =&gt; ~SPWI328~    //Lance of Disruption</v>
      </c>
      <c r="G82" t="str">
        <f t="shared" si="3"/>
        <v>~SPWI319X~, ~SPWI328~, ~Arcane~, ~3~, ~1~, ~0~ =&gt; ~SPWI319X~    //Lance of Disruption</v>
      </c>
    </row>
    <row r="83" spans="1:7">
      <c r="F83" t="str">
        <f t="shared" si="2"/>
        <v>~~, ~~, ~~ =&gt; ~~    //</v>
      </c>
      <c r="G83" t="str">
        <f t="shared" si="3"/>
        <v>~~, ~~, ~~, ~~, ~1~, ~0~ =&gt; ~~    //</v>
      </c>
    </row>
    <row r="84" spans="1:7">
      <c r="A84" t="s">
        <v>17</v>
      </c>
      <c r="B84">
        <v>4</v>
      </c>
      <c r="C84" t="s">
        <v>126</v>
      </c>
      <c r="D84" t="s">
        <v>335</v>
      </c>
      <c r="E84" t="s">
        <v>127</v>
      </c>
      <c r="F84" t="str">
        <f t="shared" si="2"/>
        <v>~SPWI401~, ~Arcane~, ~4~ =&gt; ~SPWI401~    //Confusion</v>
      </c>
      <c r="G84" t="str">
        <f t="shared" si="3"/>
        <v>~SCRL1U~, ~SPWI401~, ~Arcane~, ~4~, ~1~, ~0~ =&gt; ~SCRL1U~    //Confusion</v>
      </c>
    </row>
    <row r="85" spans="1:7">
      <c r="A85" t="s">
        <v>17</v>
      </c>
      <c r="B85">
        <v>4</v>
      </c>
      <c r="C85" t="s">
        <v>128</v>
      </c>
      <c r="D85" t="s">
        <v>449</v>
      </c>
      <c r="E85" t="s">
        <v>143</v>
      </c>
      <c r="F85" t="str">
        <f t="shared" si="2"/>
        <v>~SPWI402~, ~Arcane~, ~4~ =&gt; ~SPWI402~    //Dimension Door</v>
      </c>
      <c r="G85" t="str">
        <f t="shared" si="3"/>
        <v>~SCRL1V~, ~SPWI402~, ~Arcane~, ~4~, ~1~, ~0~ =&gt; ~SCRL1V~    //Dimension Door</v>
      </c>
    </row>
    <row r="86" spans="1:7">
      <c r="A86" t="s">
        <v>17</v>
      </c>
      <c r="B86">
        <v>4</v>
      </c>
      <c r="C86" t="s">
        <v>129</v>
      </c>
      <c r="D86" t="s">
        <v>700</v>
      </c>
      <c r="E86" t="s">
        <v>575</v>
      </c>
      <c r="F86" t="str">
        <f t="shared" si="2"/>
        <v>~SPWI403~, ~Arcane~, ~4~ =&gt; ~SPWI403~    //Fire Shield (Blue)</v>
      </c>
      <c r="G86" t="str">
        <f t="shared" si="3"/>
        <v>~SCRL1W~, ~SPWI403~, ~Arcane~, ~4~, ~1~, ~0~ =&gt; ~SCRL1W~    //Fire Shield (Blue)</v>
      </c>
    </row>
    <row r="87" spans="1:7">
      <c r="A87" t="s">
        <v>17</v>
      </c>
      <c r="B87">
        <v>4</v>
      </c>
      <c r="C87" t="s">
        <v>130</v>
      </c>
      <c r="D87" t="s">
        <v>387</v>
      </c>
      <c r="E87" t="s">
        <v>144</v>
      </c>
      <c r="F87" t="str">
        <f t="shared" si="2"/>
        <v>~SPWI404~, ~Arcane~, ~4~ =&gt; ~SPWI404~    //Ice Storm</v>
      </c>
      <c r="G87" t="str">
        <f t="shared" si="3"/>
        <v>~SCSTOR~, ~SPWI404~, ~Arcane~, ~4~, ~1~, ~0~ =&gt; ~SCSTOR~    //Ice Storm</v>
      </c>
    </row>
    <row r="88" spans="1:7">
      <c r="A88" t="s">
        <v>17</v>
      </c>
      <c r="B88">
        <v>4</v>
      </c>
      <c r="C88" t="s">
        <v>131</v>
      </c>
      <c r="D88" t="s">
        <v>337</v>
      </c>
      <c r="E88" t="s">
        <v>145</v>
      </c>
      <c r="F88" t="str">
        <f t="shared" si="2"/>
        <v>~SPWI405~, ~Arcane~, ~4~ =&gt; ~SPWI405~    //Improved Invisibility</v>
      </c>
      <c r="G88" t="str">
        <f t="shared" si="3"/>
        <v>~SCRL1Y~, ~SPWI405~, ~Arcane~, ~4~, ~1~, ~0~ =&gt; ~SCRL1Y~    //Improved Invisibility</v>
      </c>
    </row>
    <row r="89" spans="1:7">
      <c r="A89" t="s">
        <v>17</v>
      </c>
      <c r="B89">
        <v>4</v>
      </c>
      <c r="C89" t="s">
        <v>132</v>
      </c>
      <c r="D89" t="s">
        <v>338</v>
      </c>
      <c r="E89" t="s">
        <v>146</v>
      </c>
      <c r="F89" t="str">
        <f t="shared" si="2"/>
        <v>~SPWI406~, ~Arcane~, ~4~ =&gt; ~SPWI406~    //Minor Globe of Invulnerability</v>
      </c>
      <c r="G89" t="str">
        <f t="shared" si="3"/>
        <v>~SCRL1Z~, ~SPWI406~, ~Arcane~, ~4~, ~1~, ~0~ =&gt; ~SCRL1Z~    //Minor Globe of Invulnerability</v>
      </c>
    </row>
    <row r="90" spans="1:7">
      <c r="A90" t="s">
        <v>17</v>
      </c>
      <c r="B90">
        <v>4</v>
      </c>
      <c r="C90" t="s">
        <v>133</v>
      </c>
      <c r="D90" t="s">
        <v>450</v>
      </c>
      <c r="E90" t="s">
        <v>147</v>
      </c>
      <c r="F90" t="str">
        <f t="shared" si="2"/>
        <v>~SPWI407~, ~Arcane~, ~4~ =&gt; ~SPWI407~    //Monster Summoning 2</v>
      </c>
      <c r="G90" t="str">
        <f t="shared" si="3"/>
        <v>~SCRL2A~, ~SPWI407~, ~Arcane~, ~4~, ~1~, ~0~ =&gt; ~SCRL2A~    //Monster Summoning 2</v>
      </c>
    </row>
    <row r="91" spans="1:7">
      <c r="A91" t="s">
        <v>17</v>
      </c>
      <c r="B91">
        <v>4</v>
      </c>
      <c r="C91" t="s">
        <v>134</v>
      </c>
      <c r="D91" t="s">
        <v>386</v>
      </c>
      <c r="E91" t="s">
        <v>183</v>
      </c>
      <c r="F91" t="str">
        <f t="shared" si="2"/>
        <v>~SPWI408~, ~Arcane~, ~4~ =&gt; ~SPWI408~    //Stone Skin</v>
      </c>
      <c r="G91" t="str">
        <f t="shared" si="3"/>
        <v>~SCSTON~, ~SPWI408~, ~Arcane~, ~4~, ~1~, ~0~ =&gt; ~SCSTON~    //Stone Skin</v>
      </c>
    </row>
    <row r="92" spans="1:7">
      <c r="A92" t="s">
        <v>17</v>
      </c>
      <c r="B92">
        <v>4</v>
      </c>
      <c r="C92" t="s">
        <v>135</v>
      </c>
      <c r="D92" t="s">
        <v>807</v>
      </c>
      <c r="E92" t="s">
        <v>806</v>
      </c>
      <c r="F92" t="str">
        <f t="shared" si="2"/>
        <v>~SPWI409~, ~Arcane~, ~4~ =&gt; ~SPWI409~    //Contagion</v>
      </c>
      <c r="G92" t="str">
        <f t="shared" si="3"/>
        <v>~SCRLA8~, ~SPWI409~, ~Arcane~, ~4~, ~1~, ~0~ =&gt; ~SCRLA8~    //Contagion</v>
      </c>
    </row>
    <row r="93" spans="1:7">
      <c r="A93" t="s">
        <v>17</v>
      </c>
      <c r="B93">
        <v>4</v>
      </c>
      <c r="C93" t="s">
        <v>136</v>
      </c>
      <c r="D93" t="s">
        <v>445</v>
      </c>
      <c r="E93" t="s">
        <v>149</v>
      </c>
      <c r="F93" t="str">
        <f t="shared" si="2"/>
        <v>~SPWI410~, ~Arcane~, ~4~ =&gt; ~SPWI410~    //Remove Curse</v>
      </c>
      <c r="G93" t="str">
        <f t="shared" si="3"/>
        <v>~SCREM~, ~SPWI410~, ~Arcane~, ~4~, ~1~, ~0~ =&gt; ~SCREM~    //Remove Curse</v>
      </c>
    </row>
    <row r="94" spans="1:7">
      <c r="A94" t="s">
        <v>17</v>
      </c>
      <c r="B94">
        <v>4</v>
      </c>
      <c r="C94" t="s">
        <v>137</v>
      </c>
      <c r="D94" t="s">
        <v>431</v>
      </c>
      <c r="E94" t="s">
        <v>205</v>
      </c>
      <c r="F94" t="str">
        <f t="shared" si="2"/>
        <v>~SPWI411~, ~Arcane~, ~4~ =&gt; ~SPWI411~    //Emotion: Hopelessness</v>
      </c>
      <c r="G94" t="str">
        <f t="shared" si="3"/>
        <v>~SCHOPE~, ~SPWI411~, ~Arcane~, ~4~, ~1~, ~0~ =&gt; ~SCHOPE~    //Emotion: Hopelessness</v>
      </c>
    </row>
    <row r="95" spans="1:7">
      <c r="A95" t="s">
        <v>17</v>
      </c>
      <c r="B95">
        <v>4</v>
      </c>
      <c r="C95" t="s">
        <v>138</v>
      </c>
      <c r="D95" t="s">
        <v>436</v>
      </c>
      <c r="E95" t="s">
        <v>151</v>
      </c>
      <c r="F95" t="str">
        <f t="shared" si="2"/>
        <v>~SPWI412~, ~Arcane~, ~4~ =&gt; ~SPWI412~    //Greater Malison</v>
      </c>
      <c r="G95" t="str">
        <f t="shared" si="3"/>
        <v>~SCMALI~, ~SPWI412~, ~Arcane~, ~4~, ~1~, ~0~ =&gt; ~SCMALI~    //Greater Malison</v>
      </c>
    </row>
    <row r="96" spans="1:7">
      <c r="A96" t="s">
        <v>17</v>
      </c>
      <c r="B96">
        <v>4</v>
      </c>
      <c r="C96" t="s">
        <v>139</v>
      </c>
      <c r="D96" t="s">
        <v>421</v>
      </c>
      <c r="E96" t="s">
        <v>152</v>
      </c>
      <c r="F96" t="str">
        <f t="shared" si="2"/>
        <v>~SPWI413~, ~Arcane~, ~4~ =&gt; ~SPWI413~    //Otiluke's Resilient Sphere</v>
      </c>
      <c r="G96" t="str">
        <f t="shared" si="3"/>
        <v>~SCOTIL~, ~SPWI413~, ~Arcane~, ~4~, ~1~, ~0~ =&gt; ~SCOTIL~    //Otiluke's Resilient Sphere</v>
      </c>
    </row>
    <row r="97" spans="1:7">
      <c r="A97" t="s">
        <v>17</v>
      </c>
      <c r="B97">
        <v>4</v>
      </c>
      <c r="C97" t="s">
        <v>140</v>
      </c>
      <c r="D97" t="s">
        <v>383</v>
      </c>
      <c r="E97" t="s">
        <v>153</v>
      </c>
      <c r="F97" t="str">
        <f t="shared" si="2"/>
        <v>~SPWI414~, ~Arcane~, ~4~ =&gt; ~SPWI414~    //Spirit Armor</v>
      </c>
      <c r="G97" t="str">
        <f t="shared" si="3"/>
        <v>~SCSPIR~, ~SPWI414~, ~Arcane~, ~4~, ~1~, ~0~ =&gt; ~SCSPIR~    //Spirit Armor</v>
      </c>
    </row>
    <row r="98" spans="1:7">
      <c r="A98" t="s">
        <v>17</v>
      </c>
      <c r="B98">
        <v>4</v>
      </c>
      <c r="C98" t="s">
        <v>141</v>
      </c>
      <c r="D98" t="s">
        <v>457</v>
      </c>
      <c r="E98" t="s">
        <v>154</v>
      </c>
      <c r="F98" t="str">
        <f t="shared" si="2"/>
        <v>~SPWI415~, ~Arcane~, ~4~ =&gt; ~SPWI415~    //Polymorph Other</v>
      </c>
      <c r="G98" t="str">
        <f t="shared" si="3"/>
        <v>~SCRL5L~, ~SPWI415~, ~Arcane~, ~4~, ~1~, ~0~ =&gt; ~SCRL5L~    //Polymorph Other</v>
      </c>
    </row>
    <row r="99" spans="1:7">
      <c r="A99" t="s">
        <v>17</v>
      </c>
      <c r="B99">
        <v>4</v>
      </c>
      <c r="C99" t="s">
        <v>142</v>
      </c>
      <c r="D99" t="s">
        <v>458</v>
      </c>
      <c r="E99" t="s">
        <v>155</v>
      </c>
      <c r="F99" t="str">
        <f t="shared" si="2"/>
        <v>~SPWI416~, ~Arcane~, ~4~ =&gt; ~SPWI416~    //Polymorph Self</v>
      </c>
      <c r="G99" t="str">
        <f t="shared" si="3"/>
        <v>~SCRL5M~, ~SPWI416~, ~Arcane~, ~4~, ~1~, ~0~ =&gt; ~SCRL5M~    //Polymorph Self</v>
      </c>
    </row>
    <row r="100" spans="1:7">
      <c r="A100" t="s">
        <v>17</v>
      </c>
      <c r="B100">
        <v>4</v>
      </c>
      <c r="C100" t="s">
        <v>206</v>
      </c>
      <c r="D100" t="s">
        <v>713</v>
      </c>
      <c r="E100" t="s">
        <v>577</v>
      </c>
      <c r="F100" t="str">
        <f t="shared" si="2"/>
        <v>~SPWI417~, ~Arcane~, ~4~ =&gt; ~SPWI417~    //Enchanted Weapon</v>
      </c>
      <c r="G100" t="str">
        <f t="shared" si="3"/>
        <v>~SCRL6M~, ~SPWI417~, ~Arcane~, ~4~, ~1~, ~0~ =&gt; ~SCRL6M~    //Enchanted Weapon</v>
      </c>
    </row>
    <row r="101" spans="1:7">
      <c r="A101" t="s">
        <v>17</v>
      </c>
      <c r="B101">
        <v>4</v>
      </c>
      <c r="C101" t="s">
        <v>207</v>
      </c>
      <c r="D101" t="s">
        <v>714</v>
      </c>
      <c r="E101" t="s">
        <v>578</v>
      </c>
      <c r="F101" t="str">
        <f t="shared" si="2"/>
        <v>~SPWI418~, ~Arcane~, ~4~ =&gt; ~SPWI418~    //Fire Shield (Red)</v>
      </c>
      <c r="G101" t="str">
        <f t="shared" si="3"/>
        <v>~SCRL6N~, ~SPWI418~, ~Arcane~, ~4~, ~1~, ~0~ =&gt; ~SCRL6N~    //Fire Shield (Red)</v>
      </c>
    </row>
    <row r="102" spans="1:7">
      <c r="A102" t="s">
        <v>17</v>
      </c>
      <c r="B102">
        <v>4</v>
      </c>
      <c r="C102" t="s">
        <v>208</v>
      </c>
      <c r="D102" t="s">
        <v>715</v>
      </c>
      <c r="E102" t="s">
        <v>579</v>
      </c>
      <c r="F102" t="str">
        <f t="shared" si="2"/>
        <v>~SPWI419~, ~Arcane~, ~4~ =&gt; ~SPWI419~    //Secret Word</v>
      </c>
      <c r="G102" t="str">
        <f t="shared" si="3"/>
        <v>~SCRL6O~, ~SPWI419~, ~Arcane~, ~4~, ~1~, ~0~ =&gt; ~SCRL6O~    //Secret Word</v>
      </c>
    </row>
    <row r="103" spans="1:7">
      <c r="A103" t="s">
        <v>17</v>
      </c>
      <c r="B103">
        <v>4</v>
      </c>
      <c r="C103" t="s">
        <v>209</v>
      </c>
      <c r="D103" t="s">
        <v>716</v>
      </c>
      <c r="E103" t="s">
        <v>580</v>
      </c>
      <c r="F103" t="str">
        <f t="shared" si="2"/>
        <v>~SPWI420~, ~Arcane~, ~4~ =&gt; ~SPWI420~    //Minor Sequencer</v>
      </c>
      <c r="G103" t="str">
        <f t="shared" si="3"/>
        <v>~SCRL6P~, ~SPWI420~, ~Arcane~, ~4~, ~1~, ~0~ =&gt; ~SCRL6P~    //Minor Sequencer</v>
      </c>
    </row>
    <row r="104" spans="1:7">
      <c r="A104" t="s">
        <v>17</v>
      </c>
      <c r="B104">
        <v>4</v>
      </c>
      <c r="C104" t="s">
        <v>210</v>
      </c>
      <c r="D104" t="s">
        <v>717</v>
      </c>
      <c r="E104" t="s">
        <v>581</v>
      </c>
      <c r="F104" t="str">
        <f t="shared" si="2"/>
        <v>~SPWI421~, ~Arcane~, ~4~ =&gt; ~SPWI421~    //Teleport Field</v>
      </c>
      <c r="G104" t="str">
        <f t="shared" si="3"/>
        <v>~SCRL6Q~, ~SPWI421~, ~Arcane~, ~4~, ~1~, ~0~ =&gt; ~SCRL6Q~    //Teleport Field</v>
      </c>
    </row>
    <row r="105" spans="1:7">
      <c r="A105" t="s">
        <v>17</v>
      </c>
      <c r="B105">
        <v>4</v>
      </c>
      <c r="C105" t="s">
        <v>211</v>
      </c>
      <c r="D105" t="s">
        <v>446</v>
      </c>
      <c r="E105" t="s">
        <v>214</v>
      </c>
      <c r="F105" t="str">
        <f t="shared" si="2"/>
        <v>~SPWI422~, ~Arcane~, ~4~ =&gt; ~SPWI422~    //Beltyn's Burning Blood</v>
      </c>
      <c r="G105" t="str">
        <f t="shared" si="3"/>
        <v>~SCBLOO~, ~SPWI422~, ~Arcane~, ~4~, ~1~, ~0~ =&gt; ~SCBLOO~    //Beltyn's Burning Blood</v>
      </c>
    </row>
    <row r="106" spans="1:7">
      <c r="A106" t="s">
        <v>17</v>
      </c>
      <c r="B106">
        <v>4</v>
      </c>
      <c r="C106" t="s">
        <v>212</v>
      </c>
      <c r="D106" t="s">
        <v>718</v>
      </c>
      <c r="E106" t="s">
        <v>582</v>
      </c>
      <c r="F106" t="str">
        <f t="shared" si="2"/>
        <v>~SPWI423~, ~Arcane~, ~4~ =&gt; ~SPWI423~    //Spider Spawn</v>
      </c>
      <c r="G106" t="str">
        <f t="shared" si="3"/>
        <v>~SCRL6R~, ~SPWI423~, ~Arcane~, ~4~, ~1~, ~0~ =&gt; ~SCRL6R~    //Spider Spawn</v>
      </c>
    </row>
    <row r="107" spans="1:7">
      <c r="A107" t="s">
        <v>17</v>
      </c>
      <c r="B107">
        <v>4</v>
      </c>
      <c r="C107" t="s">
        <v>213</v>
      </c>
      <c r="D107" t="s">
        <v>931</v>
      </c>
      <c r="E107" t="s">
        <v>583</v>
      </c>
      <c r="F107" t="str">
        <f t="shared" si="2"/>
        <v>~SPWI424~, ~Arcane~, ~4~ =&gt; ~SPWI424~    //Farsight</v>
      </c>
      <c r="G107" t="str">
        <f t="shared" si="3"/>
        <v>~SCRLAJ~, ~SPWI424~, ~Arcane~, ~4~, ~1~, ~0~ =&gt; ~SCRLAJ~    //Farsight</v>
      </c>
    </row>
    <row r="108" spans="1:7">
      <c r="A108" t="s">
        <v>17</v>
      </c>
      <c r="B108">
        <v>4</v>
      </c>
      <c r="C108" t="s">
        <v>576</v>
      </c>
      <c r="D108" t="s">
        <v>799</v>
      </c>
      <c r="E108" t="s">
        <v>584</v>
      </c>
      <c r="F108" t="str">
        <f t="shared" si="2"/>
        <v>~SPWI425~, ~Arcane~, ~4~ =&gt; ~SPWI425~    //Wizard Eye</v>
      </c>
      <c r="G108" t="str">
        <f t="shared" si="3"/>
        <v>~SCRLA1~, ~SPWI425~, ~Arcane~, ~4~, ~1~, ~0~ =&gt; ~SCRLA1~    //Wizard Eye</v>
      </c>
    </row>
    <row r="109" spans="1:7">
      <c r="A109" t="s">
        <v>17</v>
      </c>
      <c r="B109">
        <v>4</v>
      </c>
      <c r="C109" t="s">
        <v>840</v>
      </c>
      <c r="D109" t="s">
        <v>377</v>
      </c>
      <c r="E109" t="s">
        <v>215</v>
      </c>
      <c r="F109" t="str">
        <f t="shared" si="2"/>
        <v>~SPWI426~, ~Arcane~, ~4~ =&gt; ~SPWI426~    //Shadow Monsters</v>
      </c>
      <c r="G109" t="str">
        <f t="shared" si="3"/>
        <v>~SCSHAD~, ~SPWI426~, ~Arcane~, ~4~, ~1~, ~0~ =&gt; ~SCSHAD~    //Shadow Monsters</v>
      </c>
    </row>
    <row r="110" spans="1:7">
      <c r="A110" t="s">
        <v>17</v>
      </c>
      <c r="B110">
        <v>4</v>
      </c>
      <c r="C110" t="s">
        <v>841</v>
      </c>
      <c r="D110" t="s">
        <v>414</v>
      </c>
      <c r="E110" t="s">
        <v>216</v>
      </c>
      <c r="F110" t="str">
        <f t="shared" si="2"/>
        <v>~SPWI427~, ~Arcane~, ~4~ =&gt; ~SPWI427~    //Emotion: Courage</v>
      </c>
      <c r="G110" t="str">
        <f t="shared" si="3"/>
        <v>~SCCOUR~, ~SPWI427~, ~Arcane~, ~4~, ~1~, ~0~ =&gt; ~SCCOUR~    //Emotion: Courage</v>
      </c>
    </row>
    <row r="111" spans="1:7">
      <c r="A111" t="s">
        <v>17</v>
      </c>
      <c r="B111">
        <v>4</v>
      </c>
      <c r="C111" t="s">
        <v>842</v>
      </c>
      <c r="D111" t="s">
        <v>426</v>
      </c>
      <c r="E111" t="s">
        <v>217</v>
      </c>
      <c r="F111" t="str">
        <f t="shared" si="2"/>
        <v>~SPWI428~, ~Arcane~, ~4~ =&gt; ~SPWI428~    //Emotion: Fear</v>
      </c>
      <c r="G111" t="str">
        <f t="shared" si="3"/>
        <v>~SCFEAR~, ~SPWI428~, ~Arcane~, ~4~, ~1~, ~0~ =&gt; ~SCFEAR~    //Emotion: Fear</v>
      </c>
    </row>
    <row r="112" spans="1:7">
      <c r="A112" t="s">
        <v>17</v>
      </c>
      <c r="B112">
        <v>4</v>
      </c>
      <c r="C112" t="s">
        <v>843</v>
      </c>
      <c r="D112" t="s">
        <v>378</v>
      </c>
      <c r="E112" t="s">
        <v>218</v>
      </c>
      <c r="F112" t="str">
        <f t="shared" si="2"/>
        <v>~SPWI429~, ~Arcane~, ~4~ =&gt; ~SPWI429~    //Emotion: Hope</v>
      </c>
      <c r="G112" t="str">
        <f t="shared" si="3"/>
        <v>~SCEMOT~, ~SPWI429~, ~Arcane~, ~4~, ~1~, ~0~ =&gt; ~SCEMOT~    //Emotion: Hope</v>
      </c>
    </row>
    <row r="113" spans="1:7">
      <c r="A113" t="s">
        <v>17</v>
      </c>
      <c r="B113">
        <v>4</v>
      </c>
      <c r="C113" t="s">
        <v>844</v>
      </c>
      <c r="D113" t="s">
        <v>392</v>
      </c>
      <c r="E113" t="s">
        <v>219</v>
      </c>
      <c r="F113" t="str">
        <f t="shared" si="2"/>
        <v>~SPWI430~, ~Arcane~, ~4~ =&gt; ~SPWI430~    //Mordenkainen's Force Missiles</v>
      </c>
      <c r="G113" t="str">
        <f t="shared" si="3"/>
        <v>~SPWI422X~, ~SPWI430~, ~Arcane~, ~4~, ~1~, ~0~ =&gt; ~SPWI422X~    //Mordenkainen's Force Missiles</v>
      </c>
    </row>
    <row r="114" spans="1:7">
      <c r="A114" t="s">
        <v>17</v>
      </c>
      <c r="B114">
        <v>4</v>
      </c>
      <c r="C114" t="s">
        <v>845</v>
      </c>
      <c r="D114" t="s">
        <v>393</v>
      </c>
      <c r="E114" t="s">
        <v>220</v>
      </c>
      <c r="F114" t="str">
        <f t="shared" si="2"/>
        <v>~SPWI431~, ~Arcane~, ~4~ =&gt; ~SPWI431~    //Shout</v>
      </c>
      <c r="G114" t="str">
        <f t="shared" si="3"/>
        <v>~SPWI423X~, ~SPWI431~, ~Arcane~, ~4~, ~1~, ~0~ =&gt; ~SPWI423X~    //Shout</v>
      </c>
    </row>
    <row r="115" spans="1:7">
      <c r="A115" t="s">
        <v>17</v>
      </c>
      <c r="B115">
        <v>4</v>
      </c>
      <c r="C115" t="s">
        <v>846</v>
      </c>
      <c r="D115" t="s">
        <v>394</v>
      </c>
      <c r="E115" t="s">
        <v>221</v>
      </c>
      <c r="F115" t="str">
        <f t="shared" si="2"/>
        <v>~SPWI432~, ~Arcane~, ~4~ =&gt; ~SPWI432~    //Vitriolic Sphere</v>
      </c>
      <c r="G115" t="str">
        <f t="shared" si="3"/>
        <v>~SPWI424X~, ~SPWI432~, ~Arcane~, ~4~, ~1~, ~0~ =&gt; ~SPWI424X~    //Vitriolic Sphere</v>
      </c>
    </row>
    <row r="116" spans="1:7">
      <c r="F116" t="str">
        <f t="shared" si="2"/>
        <v>~~, ~~, ~~ =&gt; ~~    //</v>
      </c>
      <c r="G116" t="str">
        <f t="shared" si="3"/>
        <v>~~, ~~, ~~, ~~, ~1~, ~0~ =&gt; ~~    //</v>
      </c>
    </row>
    <row r="117" spans="1:7">
      <c r="A117" t="s">
        <v>17</v>
      </c>
      <c r="B117">
        <v>5</v>
      </c>
      <c r="C117" t="s">
        <v>156</v>
      </c>
      <c r="D117" t="s">
        <v>340</v>
      </c>
      <c r="E117" t="s">
        <v>165</v>
      </c>
      <c r="F117" t="str">
        <f t="shared" si="2"/>
        <v>~SPWI501~, ~Arcane~, ~5~ =&gt; ~SPWI501~    //Animate Dead</v>
      </c>
      <c r="G117" t="str">
        <f t="shared" si="3"/>
        <v>~SCRL2D~, ~SPWI501~, ~Arcane~, ~5~, ~1~, ~0~ =&gt; ~SCRL2D~    //Animate Dead</v>
      </c>
    </row>
    <row r="118" spans="1:7">
      <c r="A118" t="s">
        <v>17</v>
      </c>
      <c r="B118">
        <v>5</v>
      </c>
      <c r="C118" t="s">
        <v>157</v>
      </c>
      <c r="D118" t="s">
        <v>341</v>
      </c>
      <c r="E118" t="s">
        <v>167</v>
      </c>
      <c r="F118" t="str">
        <f t="shared" si="2"/>
        <v>~SPWI502~, ~Arcane~, ~5~ =&gt; ~SPWI502~    //Cloud Kill</v>
      </c>
      <c r="G118" t="str">
        <f t="shared" si="3"/>
        <v>~SCRL2E~, ~SPWI502~, ~Arcane~, ~5~, ~1~, ~0~ =&gt; ~SCRL2E~    //Cloud Kill</v>
      </c>
    </row>
    <row r="119" spans="1:7">
      <c r="A119" t="s">
        <v>17</v>
      </c>
      <c r="B119">
        <v>5</v>
      </c>
      <c r="C119" t="s">
        <v>158</v>
      </c>
      <c r="D119" t="s">
        <v>342</v>
      </c>
      <c r="E119" t="s">
        <v>168</v>
      </c>
      <c r="F119" t="str">
        <f t="shared" si="2"/>
        <v>~SPWI503~, ~Arcane~, ~5~ =&gt; ~SPWI503~    //Cone of Cold</v>
      </c>
      <c r="G119" t="str">
        <f t="shared" si="3"/>
        <v>~SCRL2F~, ~SPWI503~, ~Arcane~, ~5~, ~1~, ~0~ =&gt; ~SCRL2F~    //Cone of Cold</v>
      </c>
    </row>
    <row r="120" spans="1:7">
      <c r="A120" t="s">
        <v>17</v>
      </c>
      <c r="B120">
        <v>5</v>
      </c>
      <c r="C120" t="s">
        <v>159</v>
      </c>
      <c r="D120" t="s">
        <v>343</v>
      </c>
      <c r="E120" t="s">
        <v>169</v>
      </c>
      <c r="F120" t="str">
        <f t="shared" si="2"/>
        <v>~SPWI504~, ~Arcane~, ~5~ =&gt; ~SPWI504~    //Monster Summoning 3</v>
      </c>
      <c r="G120" t="str">
        <f t="shared" si="3"/>
        <v>~SCRL2G~, ~SPWI504~, ~Arcane~, ~5~, ~1~, ~0~ =&gt; ~SCRL2G~    //Monster Summoning 3</v>
      </c>
    </row>
    <row r="121" spans="1:7">
      <c r="A121" t="s">
        <v>17</v>
      </c>
      <c r="B121">
        <v>5</v>
      </c>
      <c r="C121" t="s">
        <v>160</v>
      </c>
      <c r="D121" t="s">
        <v>451</v>
      </c>
      <c r="E121" t="s">
        <v>170</v>
      </c>
      <c r="F121" t="str">
        <f t="shared" si="2"/>
        <v>~SPWI505~, ~Arcane~, ~5~ =&gt; ~SPWI505~    //Shadow Door</v>
      </c>
      <c r="G121" t="str">
        <f t="shared" si="3"/>
        <v>~SCRL2H~, ~SPWI505~, ~Arcane~, ~5~, ~1~, ~0~ =&gt; ~SCRL2H~    //Shadow Door</v>
      </c>
    </row>
    <row r="122" spans="1:7">
      <c r="A122" t="s">
        <v>17</v>
      </c>
      <c r="B122">
        <v>5</v>
      </c>
      <c r="C122" t="s">
        <v>161</v>
      </c>
      <c r="D122" t="s">
        <v>423</v>
      </c>
      <c r="E122" t="s">
        <v>171</v>
      </c>
      <c r="F122" t="str">
        <f t="shared" si="2"/>
        <v>~SPWI506~, ~Arcane~, ~5~ =&gt; ~SPWI506~    //Domination</v>
      </c>
      <c r="G122" t="str">
        <f t="shared" si="3"/>
        <v>~SCDOMI~, ~SPWI506~, ~Arcane~, ~5~, ~1~, ~0~ =&gt; ~SCDOMI~    //Domination</v>
      </c>
    </row>
    <row r="123" spans="1:7">
      <c r="A123" t="s">
        <v>17</v>
      </c>
      <c r="B123">
        <v>5</v>
      </c>
      <c r="C123" t="s">
        <v>162</v>
      </c>
      <c r="D123" t="s">
        <v>430</v>
      </c>
      <c r="E123" t="s">
        <v>172</v>
      </c>
      <c r="F123" t="str">
        <f t="shared" si="2"/>
        <v>~SPWI507~, ~Arcane~, ~5~ =&gt; ~SPWI507~    //Hold Monster</v>
      </c>
      <c r="G123" t="str">
        <f t="shared" si="3"/>
        <v>~SCHMON~, ~SPWI507~, ~Arcane~, ~5~, ~1~, ~0~ =&gt; ~SCHMON~    //Hold Monster</v>
      </c>
    </row>
    <row r="124" spans="1:7">
      <c r="A124" t="s">
        <v>17</v>
      </c>
      <c r="B124">
        <v>5</v>
      </c>
      <c r="C124" t="s">
        <v>163</v>
      </c>
      <c r="D124" t="s">
        <v>412</v>
      </c>
      <c r="E124" t="s">
        <v>173</v>
      </c>
      <c r="F124" t="str">
        <f t="shared" si="2"/>
        <v>~SPWI508~, ~Arcane~, ~5~ =&gt; ~SPWI508~    //Chaos</v>
      </c>
      <c r="G124" t="str">
        <f t="shared" si="3"/>
        <v>~SCCHAO~, ~SPWI508~, ~Arcane~, ~5~, ~1~, ~0~ =&gt; ~SCCHAO~    //Chaos</v>
      </c>
    </row>
    <row r="125" spans="1:7">
      <c r="A125" t="s">
        <v>17</v>
      </c>
      <c r="B125">
        <v>5</v>
      </c>
      <c r="C125" t="s">
        <v>164</v>
      </c>
      <c r="D125" t="s">
        <v>424</v>
      </c>
      <c r="E125" t="s">
        <v>174</v>
      </c>
      <c r="F125" t="str">
        <f t="shared" si="2"/>
        <v>~SPWI509~, ~Arcane~, ~5~ =&gt; ~SPWI509~    //Feeblemind</v>
      </c>
      <c r="G125" t="str">
        <f t="shared" si="3"/>
        <v>~SCFEEB~, ~SPWI509~, ~Arcane~, ~5~, ~1~, ~0~ =&gt; ~SCFEEB~    //Feeblemind</v>
      </c>
    </row>
    <row r="126" spans="1:7">
      <c r="A126" t="s">
        <v>17</v>
      </c>
      <c r="B126">
        <v>5</v>
      </c>
      <c r="C126" t="s">
        <v>224</v>
      </c>
      <c r="D126" t="s">
        <v>719</v>
      </c>
      <c r="E126" t="s">
        <v>585</v>
      </c>
      <c r="F126" t="str">
        <f t="shared" ref="F126:F181" si="4">_xlfn.CONCAT("~", C126, "~, ~", A126, "~, ~", B126, "~ =&gt; ~", C126, "~    //", E126)</f>
        <v>~SPWI510~, ~Arcane~, ~5~ =&gt; ~SPWI510~    //Spell Immunity</v>
      </c>
      <c r="G126" t="str">
        <f t="shared" ref="G126:G181" si="5">_xlfn.CONCAT("~", D126, "~, ~", C126, "~, ~", A126, "~, ~", B126, "~, ~1~, ~0~ =&gt; ~", D126, "~    //", E126)</f>
        <v>~SCRL6S~, ~SPWI510~, ~Arcane~, ~5~, ~1~, ~0~ =&gt; ~SCRL6S~    //Spell Immunity</v>
      </c>
    </row>
    <row r="127" spans="1:7">
      <c r="A127" t="s">
        <v>17</v>
      </c>
      <c r="B127">
        <v>5</v>
      </c>
      <c r="C127" t="s">
        <v>225</v>
      </c>
      <c r="D127" t="s">
        <v>720</v>
      </c>
      <c r="E127" t="s">
        <v>586</v>
      </c>
      <c r="F127" t="str">
        <f t="shared" si="4"/>
        <v>~SPWI511~, ~Arcane~, ~5~ =&gt; ~SPWI511~    //Protection from Normal Weapons</v>
      </c>
      <c r="G127" t="str">
        <f t="shared" si="5"/>
        <v>~SCRL6T~, ~SPWI511~, ~Arcane~, ~5~, ~1~, ~0~ =&gt; ~SCRL6T~    //Protection from Normal Weapons</v>
      </c>
    </row>
    <row r="128" spans="1:7">
      <c r="A128" t="s">
        <v>17</v>
      </c>
      <c r="B128">
        <v>5</v>
      </c>
      <c r="C128" t="s">
        <v>226</v>
      </c>
      <c r="D128" t="s">
        <v>703</v>
      </c>
      <c r="E128" t="s">
        <v>587</v>
      </c>
      <c r="F128" t="str">
        <f t="shared" si="4"/>
        <v>~SPWI512~, ~Arcane~, ~5~ =&gt; ~SPWI512~    //Protection from Electricity</v>
      </c>
      <c r="G128" t="str">
        <f t="shared" si="5"/>
        <v>~SCRL5T~, ~SPWI512~, ~Arcane~, ~5~, ~1~, ~0~ =&gt; ~SCRL5T~    //Protection from Electricity</v>
      </c>
    </row>
    <row r="129" spans="1:7">
      <c r="A129" t="s">
        <v>17</v>
      </c>
      <c r="B129">
        <v>5</v>
      </c>
      <c r="C129" t="s">
        <v>227</v>
      </c>
      <c r="D129" t="s">
        <v>721</v>
      </c>
      <c r="E129" t="s">
        <v>588</v>
      </c>
      <c r="F129" t="str">
        <f t="shared" si="4"/>
        <v>~SPWI513~, ~Arcane~, ~5~ =&gt; ~SPWI513~    //Breach</v>
      </c>
      <c r="G129" t="str">
        <f t="shared" si="5"/>
        <v>~SCRL6U~, ~SPWI513~, ~Arcane~, ~5~, ~1~, ~0~ =&gt; ~SCRL6U~    //Breach</v>
      </c>
    </row>
    <row r="130" spans="1:7">
      <c r="A130" t="s">
        <v>17</v>
      </c>
      <c r="B130">
        <v>5</v>
      </c>
      <c r="C130" t="s">
        <v>228</v>
      </c>
      <c r="D130" t="s">
        <v>396</v>
      </c>
      <c r="E130" t="s">
        <v>241</v>
      </c>
      <c r="F130" t="str">
        <f t="shared" si="4"/>
        <v>~SPWI514~, ~Arcane~, ~5~ =&gt; ~SPWI514~    //Lower Resistance</v>
      </c>
      <c r="G130" t="str">
        <f t="shared" si="5"/>
        <v>~SPWI518X~, ~SPWI514~, ~Arcane~, ~5~, ~1~, ~0~ =&gt; ~SPWI518X~    //Lower Resistance</v>
      </c>
    </row>
    <row r="131" spans="1:7">
      <c r="A131" t="s">
        <v>17</v>
      </c>
      <c r="B131">
        <v>5</v>
      </c>
      <c r="C131" t="s">
        <v>229</v>
      </c>
      <c r="D131" t="s">
        <v>723</v>
      </c>
      <c r="E131" t="s">
        <v>593</v>
      </c>
      <c r="F131" t="str">
        <f t="shared" si="4"/>
        <v>~SPWI515~, ~Arcane~, ~5~ =&gt; ~SPWI515~    //Oracle</v>
      </c>
      <c r="G131" t="str">
        <f t="shared" si="5"/>
        <v>~SCRL6W~, ~SPWI515~, ~Arcane~, ~5~, ~1~, ~0~ =&gt; ~SCRL6W~    //Oracle</v>
      </c>
    </row>
    <row r="132" spans="1:7">
      <c r="A132" t="s">
        <v>17</v>
      </c>
      <c r="B132">
        <v>5</v>
      </c>
      <c r="C132" t="s">
        <v>230</v>
      </c>
      <c r="D132" t="s">
        <v>724</v>
      </c>
      <c r="E132" t="s">
        <v>594</v>
      </c>
      <c r="F132" t="str">
        <f t="shared" si="4"/>
        <v>~SPWI516~, ~Arcane~, ~5~ =&gt; ~SPWI516~    //Conjure Lesser Fire Elemental</v>
      </c>
      <c r="G132" t="str">
        <f t="shared" si="5"/>
        <v>~SCRL6X~, ~SPWI516~, ~Arcane~, ~5~, ~1~, ~0~ =&gt; ~SCRL6X~    //Conjure Lesser Fire Elemental</v>
      </c>
    </row>
    <row r="133" spans="1:7">
      <c r="A133" t="s">
        <v>17</v>
      </c>
      <c r="B133">
        <v>5</v>
      </c>
      <c r="C133" t="s">
        <v>231</v>
      </c>
      <c r="D133" t="s">
        <v>725</v>
      </c>
      <c r="E133" t="s">
        <v>599</v>
      </c>
      <c r="F133" t="str">
        <f t="shared" si="4"/>
        <v>~SPWI517~, ~Arcane~, ~5~ =&gt; ~SPWI517~    //Protection from Acid</v>
      </c>
      <c r="G133" t="str">
        <f t="shared" si="5"/>
        <v>~SCRL6Y~, ~SPWI517~, ~Arcane~, ~5~, ~1~, ~0~ =&gt; ~SCRL6Y~    //Protection from Acid</v>
      </c>
    </row>
    <row r="134" spans="1:7">
      <c r="A134" t="s">
        <v>17</v>
      </c>
      <c r="B134">
        <v>5</v>
      </c>
      <c r="C134" t="s">
        <v>232</v>
      </c>
      <c r="D134" t="s">
        <v>726</v>
      </c>
      <c r="E134" t="s">
        <v>596</v>
      </c>
      <c r="F134" t="str">
        <f t="shared" si="4"/>
        <v>~SPWI518~, ~Arcane~, ~5~ =&gt; ~SPWI518~    //Phantom Blade</v>
      </c>
      <c r="G134" t="str">
        <f t="shared" si="5"/>
        <v>~SCRL6Z~, ~SPWI518~, ~Arcane~, ~5~, ~1~, ~0~ =&gt; ~SCRL6Z~    //Phantom Blade</v>
      </c>
    </row>
    <row r="135" spans="1:7">
      <c r="A135" t="s">
        <v>17</v>
      </c>
      <c r="B135">
        <v>5</v>
      </c>
      <c r="C135" t="s">
        <v>233</v>
      </c>
      <c r="D135" t="s">
        <v>773</v>
      </c>
      <c r="E135" t="s">
        <v>597</v>
      </c>
      <c r="F135" t="str">
        <f t="shared" si="4"/>
        <v>~SPWI519~, ~Arcane~, ~5~ =&gt; ~SPWI519~    //Spell Shield</v>
      </c>
      <c r="G135" t="str">
        <f t="shared" si="5"/>
        <v>~SCRL8X~, ~SPWI519~, ~Arcane~, ~5~, ~1~, ~0~ =&gt; ~SCRL8X~    //Spell Shield</v>
      </c>
    </row>
    <row r="136" spans="1:7">
      <c r="A136" t="s">
        <v>17</v>
      </c>
      <c r="B136">
        <v>5</v>
      </c>
      <c r="C136" t="s">
        <v>591</v>
      </c>
      <c r="D136" t="s">
        <v>729</v>
      </c>
      <c r="E136" t="s">
        <v>600</v>
      </c>
      <c r="F136" t="str">
        <f t="shared" si="4"/>
        <v>~SPWI522~, ~Arcane~, ~5~ =&gt; ~SPWI522~    //Minor Spell Turning</v>
      </c>
      <c r="G136" t="str">
        <f t="shared" si="5"/>
        <v>~SCRL7D~, ~SPWI522~, ~Arcane~, ~5~, ~1~, ~0~ =&gt; ~SCRL7D~    //Minor Spell Turning</v>
      </c>
    </row>
    <row r="137" spans="1:7">
      <c r="A137" t="s">
        <v>17</v>
      </c>
      <c r="B137">
        <v>5</v>
      </c>
      <c r="C137" t="s">
        <v>592</v>
      </c>
      <c r="D137" t="s">
        <v>397</v>
      </c>
      <c r="E137" t="s">
        <v>242</v>
      </c>
      <c r="F137" t="str">
        <f t="shared" si="4"/>
        <v>~SPWI523~, ~Arcane~, ~5~ =&gt; ~SPWI523~    //Sunfire</v>
      </c>
      <c r="G137" t="str">
        <f t="shared" si="5"/>
        <v>~SPWI519X~, ~SPWI523~, ~Arcane~, ~5~, ~1~, ~0~ =&gt; ~SPWI519X~    //Sunfire</v>
      </c>
    </row>
    <row r="138" spans="1:7">
      <c r="A138" t="s">
        <v>17</v>
      </c>
      <c r="B138">
        <v>5</v>
      </c>
      <c r="C138" t="s">
        <v>847</v>
      </c>
      <c r="D138" t="s">
        <v>381</v>
      </c>
      <c r="E138" t="s">
        <v>234</v>
      </c>
      <c r="F138" t="str">
        <f t="shared" si="4"/>
        <v>~SPWI524~, ~Arcane~, ~5~ =&gt; ~SPWI524~    //Shroud of Flame</v>
      </c>
      <c r="G138" t="str">
        <f t="shared" si="5"/>
        <v>~SCSHRO~, ~SPWI524~, ~Arcane~, ~5~, ~1~, ~0~ =&gt; ~SCSHRO~    //Shroud of Flame</v>
      </c>
    </row>
    <row r="139" spans="1:7">
      <c r="A139" t="s">
        <v>17</v>
      </c>
      <c r="B139">
        <v>5</v>
      </c>
      <c r="C139" t="s">
        <v>848</v>
      </c>
      <c r="D139" t="s">
        <v>422</v>
      </c>
      <c r="E139" t="s">
        <v>235</v>
      </c>
      <c r="F139" t="str">
        <f t="shared" si="4"/>
        <v>~SPWI525~, ~Arcane~, ~5~ =&gt; ~SPWI525~    //Demi-Shadow Monsters</v>
      </c>
      <c r="G139" t="str">
        <f t="shared" si="5"/>
        <v>~SCDMS~, ~SPWI525~, ~Arcane~, ~5~, ~1~, ~0~ =&gt; ~SCDMS~    //Demi-Shadow Monsters</v>
      </c>
    </row>
    <row r="140" spans="1:7">
      <c r="A140" t="s">
        <v>17</v>
      </c>
      <c r="B140">
        <v>5</v>
      </c>
      <c r="C140" t="s">
        <v>849</v>
      </c>
      <c r="D140" t="s">
        <v>384</v>
      </c>
      <c r="E140" t="s">
        <v>236</v>
      </c>
      <c r="F140" t="str">
        <f t="shared" si="4"/>
        <v>~SPWI526~, ~Arcane~, ~5~ =&gt; ~SPWI526~    //Summon Shadow</v>
      </c>
      <c r="G140" t="str">
        <f t="shared" si="5"/>
        <v>~SCSSHA~, ~SPWI526~, ~Arcane~, ~5~, ~1~, ~0~ =&gt; ~SCSSHA~    //Summon Shadow</v>
      </c>
    </row>
    <row r="141" spans="1:7">
      <c r="A141" t="s">
        <v>17</v>
      </c>
      <c r="B141">
        <v>5</v>
      </c>
      <c r="C141" t="s">
        <v>851</v>
      </c>
      <c r="D141" t="s">
        <v>395</v>
      </c>
      <c r="E141" t="s">
        <v>240</v>
      </c>
      <c r="F141" t="str">
        <f t="shared" si="4"/>
        <v>~SPWI528~, ~Arcane~, ~5~ =&gt; ~SPWI528~    //Contact Other Plane</v>
      </c>
      <c r="G141" t="str">
        <f t="shared" si="5"/>
        <v>~SPWI517X~, ~SPWI528~, ~Arcane~, ~5~, ~1~, ~0~ =&gt; ~SPWI517X~    //Contact Other Plane</v>
      </c>
    </row>
    <row r="142" spans="1:7">
      <c r="A142" t="s">
        <v>17</v>
      </c>
      <c r="B142">
        <v>5</v>
      </c>
      <c r="C142" t="s">
        <v>854</v>
      </c>
      <c r="D142" t="s">
        <v>411</v>
      </c>
      <c r="E142" t="s">
        <v>237</v>
      </c>
      <c r="F142" t="str">
        <f t="shared" si="4"/>
        <v>~SPWI531~, ~Arcane~, ~5~ =&gt; ~SPWI531~    //Conjure Fire Elemental</v>
      </c>
      <c r="G142" t="str">
        <f t="shared" si="5"/>
        <v>~SCCFE~, ~SPWI531~, ~Arcane~, ~5~, ~1~, ~0~ =&gt; ~SCCFE~    //Conjure Fire Elemental</v>
      </c>
    </row>
    <row r="143" spans="1:7">
      <c r="A143" t="s">
        <v>17</v>
      </c>
      <c r="B143">
        <v>5</v>
      </c>
      <c r="C143" t="s">
        <v>855</v>
      </c>
      <c r="D143" t="s">
        <v>410</v>
      </c>
      <c r="E143" t="s">
        <v>238</v>
      </c>
      <c r="F143" t="str">
        <f t="shared" si="4"/>
        <v>~SPWI532~, ~Arcane~, ~5~ =&gt; ~SPWI532~    //Conjure Earth Elemental</v>
      </c>
      <c r="G143" t="str">
        <f t="shared" si="5"/>
        <v>~SCCEE~, ~SPWI532~, ~Arcane~, ~5~, ~1~, ~0~ =&gt; ~SCCEE~    //Conjure Earth Elemental</v>
      </c>
    </row>
    <row r="144" spans="1:7">
      <c r="A144" t="s">
        <v>17</v>
      </c>
      <c r="B144">
        <v>5</v>
      </c>
      <c r="C144" t="s">
        <v>856</v>
      </c>
      <c r="D144" t="s">
        <v>415</v>
      </c>
      <c r="E144" t="s">
        <v>239</v>
      </c>
      <c r="F144" t="str">
        <f t="shared" si="4"/>
        <v>~SPWI533~, ~Arcane~, ~5~ =&gt; ~SPWI533~    //Conjure Water Elemental</v>
      </c>
      <c r="G144" t="str">
        <f t="shared" si="5"/>
        <v>~SCCWE~, ~SPWI533~, ~Arcane~, ~5~, ~1~, ~0~ =&gt; ~SCCWE~    //Conjure Water Elemental</v>
      </c>
    </row>
    <row r="145" spans="1:7">
      <c r="A145" t="s">
        <v>17</v>
      </c>
      <c r="B145">
        <v>5</v>
      </c>
      <c r="C145" t="s">
        <v>857</v>
      </c>
      <c r="D145" t="s">
        <v>858</v>
      </c>
      <c r="E145" t="s">
        <v>610</v>
      </c>
      <c r="F145" t="str">
        <f t="shared" si="4"/>
        <v>~SPWI534~, ~Arcane~, ~5~ =&gt; ~SPWI534~    //Conjure Air Elemental</v>
      </c>
      <c r="G145" t="str">
        <f t="shared" si="5"/>
        <v>~SCCAE~, ~SPWI534~, ~Arcane~, ~5~, ~1~, ~0~ =&gt; ~SCCAE~    //Conjure Air Elemental</v>
      </c>
    </row>
    <row r="146" spans="1:7">
      <c r="F146" t="str">
        <f>_xlfn.CONCAT("~", C146, "~, ~", A151, "~, ~", B151, "~ =&gt; ~", C146, "~    //", E146)</f>
        <v>~~, ~Arcane~, ~6~ =&gt; ~~    //</v>
      </c>
      <c r="G146" t="str">
        <f>_xlfn.CONCAT("~", D146, "~, ~", C146, "~, ~", A151, "~, ~", B151, "~, ~1~, ~0~ =&gt; ~", D146, "~    //", E146)</f>
        <v>~~, ~~, ~Arcane~, ~6~, ~1~, ~0~ =&gt; ~~    //</v>
      </c>
    </row>
    <row r="147" spans="1:7">
      <c r="A147" t="s">
        <v>17</v>
      </c>
      <c r="B147">
        <v>6</v>
      </c>
      <c r="C147" t="s">
        <v>184</v>
      </c>
      <c r="D147" t="s">
        <v>434</v>
      </c>
      <c r="E147" t="s">
        <v>189</v>
      </c>
      <c r="F147" t="str">
        <f t="shared" si="4"/>
        <v>~SPWI601~, ~Arcane~, ~6~ =&gt; ~SPWI601~    //Invisible Stalker</v>
      </c>
      <c r="G147" t="str">
        <f t="shared" si="5"/>
        <v>~SCISTAL~, ~SPWI601~, ~Arcane~, ~6~, ~1~, ~0~ =&gt; ~SCISTAL~    //Invisible Stalker</v>
      </c>
    </row>
    <row r="148" spans="1:7">
      <c r="A148" t="s">
        <v>17</v>
      </c>
      <c r="B148">
        <v>6</v>
      </c>
      <c r="C148" t="s">
        <v>185</v>
      </c>
      <c r="D148" t="s">
        <v>419</v>
      </c>
      <c r="E148" t="s">
        <v>190</v>
      </c>
      <c r="F148" t="str">
        <f t="shared" si="4"/>
        <v>~SPWI602~, ~Arcane~, ~6~ =&gt; ~SPWI602~    //Globe of Invulnerability</v>
      </c>
      <c r="G148" t="str">
        <f t="shared" si="5"/>
        <v>~SCGLOB~, ~SPWI602~, ~Arcane~, ~6~, ~1~, ~0~ =&gt; ~SCGLOB~    //Globe of Invulnerability</v>
      </c>
    </row>
    <row r="149" spans="1:7">
      <c r="A149" t="s">
        <v>17</v>
      </c>
      <c r="B149">
        <v>6</v>
      </c>
      <c r="C149" t="s">
        <v>186</v>
      </c>
      <c r="D149" t="s">
        <v>389</v>
      </c>
      <c r="E149" t="s">
        <v>315</v>
      </c>
      <c r="F149" t="str">
        <f t="shared" si="4"/>
        <v>~SPWI603~, ~Arcane~, ~6~ =&gt; ~SPWI603~    //Tenser's Transformation</v>
      </c>
      <c r="G149" t="str">
        <f t="shared" si="5"/>
        <v>~SCTENS~, ~SPWI603~, ~Arcane~, ~6~, ~1~, ~0~ =&gt; ~SCTENS~    //Tenser's Transformation</v>
      </c>
    </row>
    <row r="150" spans="1:7">
      <c r="A150" t="s">
        <v>17</v>
      </c>
      <c r="B150">
        <v>6</v>
      </c>
      <c r="C150" t="s">
        <v>187</v>
      </c>
      <c r="D150" t="s">
        <v>429</v>
      </c>
      <c r="E150" t="s">
        <v>191</v>
      </c>
      <c r="F150" t="str">
        <f t="shared" si="4"/>
        <v>~SPWI604~, ~Arcane~, ~6~ =&gt; ~SPWI604~    //Flesh to Stone</v>
      </c>
      <c r="G150" t="str">
        <f t="shared" si="5"/>
        <v>~SCFTS~, ~SPWI604~, ~Arcane~, ~6~, ~1~, ~0~ =&gt; ~SCFTS~    //Flesh to Stone</v>
      </c>
    </row>
    <row r="151" spans="1:7">
      <c r="A151" t="s">
        <v>17</v>
      </c>
      <c r="B151">
        <v>6</v>
      </c>
      <c r="C151" t="s">
        <v>188</v>
      </c>
      <c r="D151" t="s">
        <v>425</v>
      </c>
      <c r="E151" t="s">
        <v>192</v>
      </c>
      <c r="F151" t="str">
        <f t="shared" si="4"/>
        <v>~SPWI605~, ~Arcane~, ~6~ =&gt; ~SPWI605~    //Death Spell</v>
      </c>
      <c r="G151" t="str">
        <f t="shared" si="5"/>
        <v>~SCDSPEL~, ~SPWI605~, ~Arcane~, ~6~, ~1~, ~0~ =&gt; ~SCDSPEL~    //Death Spell</v>
      </c>
    </row>
    <row r="152" spans="1:7">
      <c r="A152" t="s">
        <v>17</v>
      </c>
      <c r="B152">
        <v>6</v>
      </c>
      <c r="C152" t="s">
        <v>243</v>
      </c>
      <c r="D152" t="s">
        <v>735</v>
      </c>
      <c r="E152" t="s">
        <v>601</v>
      </c>
      <c r="F152" t="str">
        <f t="shared" si="4"/>
        <v>~SPWI606~, ~Arcane~, ~6~ =&gt; ~SPWI606~    //Protection from Magical Energy</v>
      </c>
      <c r="G152" t="str">
        <f t="shared" si="5"/>
        <v>~SCRL7J~, ~SPWI606~, ~Arcane~, ~6~, ~1~, ~0~ =&gt; ~SCRL7J~    //Protection from Magical Energy</v>
      </c>
    </row>
    <row r="153" spans="1:7">
      <c r="A153" t="s">
        <v>17</v>
      </c>
      <c r="B153">
        <v>6</v>
      </c>
      <c r="C153" t="s">
        <v>244</v>
      </c>
      <c r="D153" t="s">
        <v>736</v>
      </c>
      <c r="E153" t="s">
        <v>602</v>
      </c>
      <c r="F153" t="str">
        <f t="shared" si="4"/>
        <v>~SPWI607~, ~Arcane~, ~6~ =&gt; ~SPWI607~    //Mislead</v>
      </c>
      <c r="G153" t="str">
        <f t="shared" si="5"/>
        <v>~SCRL7K~, ~SPWI607~, ~Arcane~, ~6~, ~1~, ~0~ =&gt; ~SCRL7K~    //Mislead</v>
      </c>
    </row>
    <row r="154" spans="1:7">
      <c r="A154" t="s">
        <v>17</v>
      </c>
      <c r="B154">
        <v>6</v>
      </c>
      <c r="C154" t="s">
        <v>245</v>
      </c>
      <c r="D154" t="s">
        <v>737</v>
      </c>
      <c r="E154" t="s">
        <v>603</v>
      </c>
      <c r="F154" t="str">
        <f t="shared" si="4"/>
        <v>~SPWI608~, ~Arcane~, ~6~ =&gt; ~SPWI608~    //Pierce Magic</v>
      </c>
      <c r="G154" t="str">
        <f t="shared" si="5"/>
        <v>~SCRL7L~, ~SPWI608~, ~Arcane~, ~6~, ~1~, ~0~ =&gt; ~SCRL7L~    //Pierce Magic</v>
      </c>
    </row>
    <row r="155" spans="1:7">
      <c r="A155" t="s">
        <v>17</v>
      </c>
      <c r="B155">
        <v>6</v>
      </c>
      <c r="C155" t="s">
        <v>246</v>
      </c>
      <c r="D155" t="s">
        <v>738</v>
      </c>
      <c r="E155" t="s">
        <v>604</v>
      </c>
      <c r="F155" t="str">
        <f t="shared" si="4"/>
        <v>~SPWI609~, ~Arcane~, ~6~ =&gt; ~SPWI609~    //True Sight</v>
      </c>
      <c r="G155" t="str">
        <f t="shared" si="5"/>
        <v>~SCRL7M~, ~SPWI609~, ~Arcane~, ~6~, ~1~, ~0~ =&gt; ~SCRL7M~    //True Sight</v>
      </c>
    </row>
    <row r="156" spans="1:7">
      <c r="A156" t="s">
        <v>17</v>
      </c>
      <c r="B156">
        <v>6</v>
      </c>
      <c r="C156" t="s">
        <v>247</v>
      </c>
      <c r="D156" t="s">
        <v>409</v>
      </c>
      <c r="E156" t="s">
        <v>258</v>
      </c>
      <c r="F156" t="str">
        <f t="shared" si="4"/>
        <v>~SPWI610~, ~Arcane~, ~6~ =&gt; ~SPWI610~    //Antimagic Shell</v>
      </c>
      <c r="G156" t="str">
        <f t="shared" si="5"/>
        <v>~SCAMS~, ~SPWI610~, ~Arcane~, ~6~, ~1~, ~0~ =&gt; ~SCAMS~    //Antimagic Shell</v>
      </c>
    </row>
    <row r="157" spans="1:7">
      <c r="A157" t="s">
        <v>17</v>
      </c>
      <c r="B157">
        <v>6</v>
      </c>
      <c r="C157" t="s">
        <v>248</v>
      </c>
      <c r="D157" t="s">
        <v>739</v>
      </c>
      <c r="E157" t="s">
        <v>605</v>
      </c>
      <c r="F157" t="str">
        <f t="shared" si="4"/>
        <v>~SPWI611~, ~Arcane~, ~6~ =&gt; ~SPWI611~    //Protection from Magical Weapons</v>
      </c>
      <c r="G157" t="str">
        <f t="shared" si="5"/>
        <v>~SCRL7O~, ~SPWI611~, ~Arcane~, ~6~, ~1~, ~0~ =&gt; ~SCRL7O~    //Protection from Magical Weapons</v>
      </c>
    </row>
    <row r="158" spans="1:7">
      <c r="A158" t="s">
        <v>17</v>
      </c>
      <c r="B158">
        <v>6</v>
      </c>
      <c r="C158" t="s">
        <v>249</v>
      </c>
      <c r="D158" t="s">
        <v>444</v>
      </c>
      <c r="E158" t="s">
        <v>266</v>
      </c>
      <c r="F158" t="str">
        <f t="shared" si="4"/>
        <v>~SPWI612~, ~Arcane~, ~6~ =&gt; ~SPWI612~    //Power Word Silence</v>
      </c>
      <c r="G158" t="str">
        <f t="shared" si="5"/>
        <v>~SCPWS~, ~SPWI612~, ~Arcane~, ~6~, ~1~, ~0~ =&gt; ~SCPWS~    //Power Word Silence</v>
      </c>
    </row>
    <row r="159" spans="1:7">
      <c r="A159" t="s">
        <v>17</v>
      </c>
      <c r="B159">
        <v>6</v>
      </c>
      <c r="C159" t="s">
        <v>250</v>
      </c>
      <c r="D159" t="s">
        <v>741</v>
      </c>
      <c r="E159" t="s">
        <v>606</v>
      </c>
      <c r="F159" t="str">
        <f t="shared" si="4"/>
        <v>~SPWI613~, ~Arcane~, ~6~ =&gt; ~SPWI613~    //Improved Haste</v>
      </c>
      <c r="G159" t="str">
        <f t="shared" si="5"/>
        <v>~SCRL7Q~, ~SPWI613~, ~Arcane~, ~6~, ~1~, ~0~ =&gt; ~SCRL7Q~    //Improved Haste</v>
      </c>
    </row>
    <row r="160" spans="1:7">
      <c r="A160" t="s">
        <v>17</v>
      </c>
      <c r="B160">
        <v>6</v>
      </c>
      <c r="C160" t="s">
        <v>251</v>
      </c>
      <c r="D160" t="s">
        <v>417</v>
      </c>
      <c r="E160" t="s">
        <v>260</v>
      </c>
      <c r="F160" t="str">
        <f t="shared" si="4"/>
        <v>~SPWI614~, ~Arcane~, ~6~ =&gt; ~SPWI614~    //Death Fog</v>
      </c>
      <c r="G160" t="str">
        <f t="shared" si="5"/>
        <v>~SCDFOG~, ~SPWI614~, ~Arcane~, ~6~, ~1~, ~0~ =&gt; ~SCDFOG~    //Death Fog</v>
      </c>
    </row>
    <row r="161" spans="1:7">
      <c r="A161" t="s">
        <v>17</v>
      </c>
      <c r="B161">
        <v>6</v>
      </c>
      <c r="C161" t="s">
        <v>252</v>
      </c>
      <c r="D161" t="s">
        <v>413</v>
      </c>
      <c r="E161" t="s">
        <v>259</v>
      </c>
      <c r="F161" t="str">
        <f t="shared" si="4"/>
        <v>~SPWI615~, ~Arcane~, ~6~ =&gt; ~SPWI615~    //Chain Lightning</v>
      </c>
      <c r="G161" t="str">
        <f t="shared" si="5"/>
        <v>~SCCLITE~, ~SPWI615~, ~Arcane~, ~6~, ~1~, ~0~ =&gt; ~SCCLITE~    //Chain Lightning</v>
      </c>
    </row>
    <row r="162" spans="1:7">
      <c r="A162" t="s">
        <v>17</v>
      </c>
      <c r="B162">
        <v>6</v>
      </c>
      <c r="C162" t="s">
        <v>253</v>
      </c>
      <c r="D162" t="s">
        <v>418</v>
      </c>
      <c r="E162" t="s">
        <v>261</v>
      </c>
      <c r="F162" t="str">
        <f t="shared" si="4"/>
        <v>~SPWI616~, ~Arcane~, ~6~ =&gt; ~SPWI616~    //Disintigrate</v>
      </c>
      <c r="G162" t="str">
        <f t="shared" si="5"/>
        <v>~SCDISI~, ~SPWI616~, ~Arcane~, ~6~, ~1~, ~0~ =&gt; ~SCDISI~    //Disintigrate</v>
      </c>
    </row>
    <row r="163" spans="1:7">
      <c r="A163" t="s">
        <v>17</v>
      </c>
      <c r="B163">
        <v>6</v>
      </c>
      <c r="C163" t="s">
        <v>254</v>
      </c>
      <c r="D163" t="s">
        <v>742</v>
      </c>
      <c r="E163" t="s">
        <v>607</v>
      </c>
      <c r="F163" t="str">
        <f t="shared" si="4"/>
        <v>~SPWI617~, ~Arcane~, ~6~ =&gt; ~SPWI617~    //Contingency</v>
      </c>
      <c r="G163" t="str">
        <f t="shared" si="5"/>
        <v>~SCRL7U~, ~SPWI617~, ~Arcane~, ~6~, ~1~, ~0~ =&gt; ~SCRL7U~    //Contingency</v>
      </c>
    </row>
    <row r="164" spans="1:7">
      <c r="A164" t="s">
        <v>17</v>
      </c>
      <c r="B164">
        <v>6</v>
      </c>
      <c r="C164" t="s">
        <v>255</v>
      </c>
      <c r="D164" t="s">
        <v>746</v>
      </c>
      <c r="E164" t="s">
        <v>608</v>
      </c>
      <c r="F164" t="str">
        <f t="shared" si="4"/>
        <v>~SPWI618~, ~Arcane~, ~6~ =&gt; ~SPWI618~    //Spell Deflection</v>
      </c>
      <c r="G164" t="str">
        <f t="shared" si="5"/>
        <v>~SCRL7V~, ~SPWI618~, ~Arcane~, ~6~, ~1~, ~0~ =&gt; ~SCRL7V~    //Spell Deflection</v>
      </c>
    </row>
    <row r="165" spans="1:7">
      <c r="A165" t="s">
        <v>17</v>
      </c>
      <c r="B165">
        <v>6</v>
      </c>
      <c r="C165" t="s">
        <v>256</v>
      </c>
      <c r="D165" t="s">
        <v>747</v>
      </c>
      <c r="E165" t="s">
        <v>609</v>
      </c>
      <c r="F165" t="str">
        <f t="shared" si="4"/>
        <v>~SPWI619~, ~Arcane~, ~6~ =&gt; ~SPWI619~    //Wyvern Call</v>
      </c>
      <c r="G165" t="str">
        <f t="shared" si="5"/>
        <v>~SCRL7W~, ~SPWI619~, ~Arcane~, ~6~, ~1~, ~0~ =&gt; ~SCRL7W~    //Wyvern Call</v>
      </c>
    </row>
    <row r="166" spans="1:7">
      <c r="A166" t="s">
        <v>17</v>
      </c>
      <c r="B166">
        <v>6</v>
      </c>
      <c r="C166" t="s">
        <v>613</v>
      </c>
      <c r="D166" t="s">
        <v>751</v>
      </c>
      <c r="E166" t="s">
        <v>616</v>
      </c>
      <c r="F166" t="str">
        <f t="shared" si="4"/>
        <v>~SPWI623~, ~Arcane~, ~6~ =&gt; ~SPWI623~    //Carrion Summons</v>
      </c>
      <c r="G166" t="str">
        <f t="shared" si="5"/>
        <v>~SCRL8A~, ~SPWI623~, ~Arcane~, ~6~, ~1~, ~0~ =&gt; ~SCRL8A~    //Carrion Summons</v>
      </c>
    </row>
    <row r="167" spans="1:7">
      <c r="A167" t="s">
        <v>17</v>
      </c>
      <c r="B167">
        <v>6</v>
      </c>
      <c r="C167" t="s">
        <v>614</v>
      </c>
      <c r="D167" t="s">
        <v>752</v>
      </c>
      <c r="E167" t="s">
        <v>617</v>
      </c>
      <c r="F167" t="str">
        <f t="shared" si="4"/>
        <v>~SPWI624~, ~Arcane~, ~6~ =&gt; ~SPWI624~    //Summon Nishruu</v>
      </c>
      <c r="G167" t="str">
        <f t="shared" si="5"/>
        <v>~SCRL8B~, ~SPWI624~, ~Arcane~, ~6~, ~1~, ~0~ =&gt; ~SCRL8B~    //Summon Nishruu</v>
      </c>
    </row>
    <row r="168" spans="1:7">
      <c r="A168" t="s">
        <v>17</v>
      </c>
      <c r="B168">
        <v>6</v>
      </c>
      <c r="C168" t="s">
        <v>615</v>
      </c>
      <c r="D168" t="s">
        <v>385</v>
      </c>
      <c r="E168" t="s">
        <v>314</v>
      </c>
      <c r="F168" t="str">
        <f t="shared" si="4"/>
        <v>~SPWI625~, ~Arcane~, ~6~ =&gt; ~SPWI625~    //Stone to Flesh</v>
      </c>
      <c r="G168" t="str">
        <f t="shared" si="5"/>
        <v>~SCSTF~, ~SPWI625~, ~Arcane~, ~6~, ~1~, ~0~ =&gt; ~SCSTF~    //Stone to Flesh</v>
      </c>
    </row>
    <row r="169" spans="1:7">
      <c r="A169" t="s">
        <v>17</v>
      </c>
      <c r="B169">
        <v>6</v>
      </c>
      <c r="C169" t="s">
        <v>859</v>
      </c>
      <c r="D169" t="s">
        <v>420</v>
      </c>
      <c r="E169" t="s">
        <v>262</v>
      </c>
      <c r="F169" t="str">
        <f t="shared" si="4"/>
        <v>~SPWI626~, ~Arcane~, ~6~ =&gt; ~SPWI626~    //Lich Touch</v>
      </c>
      <c r="G169" t="str">
        <f t="shared" si="5"/>
        <v>~SCLICH~, ~SPWI626~, ~Arcane~, ~6~, ~1~, ~0~ =&gt; ~SCLICH~    //Lich Touch</v>
      </c>
    </row>
    <row r="170" spans="1:7">
      <c r="A170" t="s">
        <v>17</v>
      </c>
      <c r="B170">
        <v>6</v>
      </c>
      <c r="C170" t="s">
        <v>860</v>
      </c>
      <c r="D170" t="s">
        <v>937</v>
      </c>
      <c r="E170" t="s">
        <v>263</v>
      </c>
      <c r="F170" t="str">
        <f t="shared" si="4"/>
        <v>~SPWI627~, ~Arcane~, ~6~ =&gt; ~SPWI627~    //Monster Summoning 4</v>
      </c>
      <c r="G170" t="str">
        <f t="shared" si="5"/>
        <v>~SCMSIV~, ~SPWI627~, ~Arcane~, ~6~, ~1~, ~0~ =&gt; ~SCMSIV~    //Monster Summoning 4</v>
      </c>
    </row>
    <row r="171" spans="1:7">
      <c r="A171" t="s">
        <v>17</v>
      </c>
      <c r="B171">
        <v>6</v>
      </c>
      <c r="C171" t="s">
        <v>861</v>
      </c>
      <c r="D171" t="s">
        <v>442</v>
      </c>
      <c r="E171" t="s">
        <v>264</v>
      </c>
      <c r="F171" t="str">
        <f t="shared" si="4"/>
        <v>~SPWI628~, ~Arcane~, ~6~ =&gt; ~SPWI628~    //Otiluke's Freezing Sphere</v>
      </c>
      <c r="G171" t="str">
        <f t="shared" si="5"/>
        <v>~SCOFS~, ~SPWI628~, ~Arcane~, ~6~, ~1~, ~0~ =&gt; ~SCOFS~    //Otiluke's Freezing Sphere</v>
      </c>
    </row>
    <row r="172" spans="1:7">
      <c r="A172" t="s">
        <v>17</v>
      </c>
      <c r="B172">
        <v>6</v>
      </c>
      <c r="C172" t="s">
        <v>862</v>
      </c>
      <c r="D172" t="s">
        <v>380</v>
      </c>
      <c r="E172" t="s">
        <v>265</v>
      </c>
      <c r="F172" t="str">
        <f t="shared" si="4"/>
        <v>~SPWI629~, ~Arcane~, ~6~ =&gt; ~SPWI629~    //Shades</v>
      </c>
      <c r="G172" t="str">
        <f t="shared" si="5"/>
        <v>~SCSHDS~, ~SPWI629~, ~Arcane~, ~6~, ~1~, ~0~ =&gt; ~SCSHDS~    //Shades</v>
      </c>
    </row>
    <row r="173" spans="1:7">
      <c r="A173" t="s">
        <v>17</v>
      </c>
      <c r="B173">
        <v>6</v>
      </c>
      <c r="C173" t="s">
        <v>863</v>
      </c>
      <c r="D173" t="s">
        <v>398</v>
      </c>
      <c r="E173" t="s">
        <v>267</v>
      </c>
      <c r="F173" t="str">
        <f t="shared" si="4"/>
        <v>~SPWI630~, ~Arcane~, ~6~ =&gt; ~SPWI630~    //Darts of Bone</v>
      </c>
      <c r="G173" t="str">
        <f t="shared" si="5"/>
        <v>~SPWI618X~, ~SPWI630~, ~Arcane~, ~6~, ~1~, ~0~ =&gt; ~SPWI618X~    //Darts of Bone</v>
      </c>
    </row>
    <row r="174" spans="1:7">
      <c r="A174" t="s">
        <v>17</v>
      </c>
      <c r="B174">
        <v>6</v>
      </c>
      <c r="C174" t="s">
        <v>864</v>
      </c>
      <c r="D174" t="s">
        <v>399</v>
      </c>
      <c r="E174" t="s">
        <v>268</v>
      </c>
      <c r="F174" t="str">
        <f t="shared" si="4"/>
        <v>~SPWI631~, ~Arcane~, ~6~ =&gt; ~SPWI631~    //Soul Eater</v>
      </c>
      <c r="G174" t="str">
        <f t="shared" si="5"/>
        <v>~SPWI619X~, ~SPWI631~, ~Arcane~, ~6~, ~1~, ~0~ =&gt; ~SPWI619X~    //Soul Eater</v>
      </c>
    </row>
    <row r="175" spans="1:7">
      <c r="A175" t="s">
        <v>17</v>
      </c>
      <c r="B175">
        <v>6</v>
      </c>
      <c r="C175" t="s">
        <v>865</v>
      </c>
      <c r="D175" t="s">
        <v>400</v>
      </c>
      <c r="E175" t="s">
        <v>269</v>
      </c>
      <c r="F175" t="str">
        <f t="shared" si="4"/>
        <v>~SPWI632~, ~Arcane~, ~6~ =&gt; ~SPWI632~    //Trollish Fortitude</v>
      </c>
      <c r="G175" t="str">
        <f t="shared" si="5"/>
        <v>~SPWI620X~, ~SPWI632~, ~Arcane~, ~6~, ~1~, ~0~ =&gt; ~SPWI620X~    //Trollish Fortitude</v>
      </c>
    </row>
    <row r="176" spans="1:7">
      <c r="F176" t="str">
        <f t="shared" si="4"/>
        <v>~~, ~~, ~~ =&gt; ~~    //</v>
      </c>
      <c r="G176" t="str">
        <f t="shared" si="5"/>
        <v>~~, ~~, ~~, ~~, ~1~, ~0~ =&gt; ~~    //</v>
      </c>
    </row>
    <row r="177" spans="1:7">
      <c r="A177" t="s">
        <v>17</v>
      </c>
      <c r="B177">
        <v>7</v>
      </c>
      <c r="C177" t="s">
        <v>270</v>
      </c>
      <c r="D177" t="s">
        <v>754</v>
      </c>
      <c r="E177" t="s">
        <v>630</v>
      </c>
      <c r="F177" t="str">
        <f t="shared" si="4"/>
        <v>~SPWI701~, ~Arcane~, ~7~ =&gt; ~SPWI701~    //Spell Turning</v>
      </c>
      <c r="G177" t="str">
        <f t="shared" si="5"/>
        <v>~SCRL8D~, ~SPWI701~, ~Arcane~, ~7~, ~1~, ~0~ =&gt; ~SCRL8D~    //Spell Turning</v>
      </c>
    </row>
    <row r="178" spans="1:7">
      <c r="A178" t="s">
        <v>17</v>
      </c>
      <c r="B178">
        <v>7</v>
      </c>
      <c r="C178" t="s">
        <v>271</v>
      </c>
      <c r="D178" t="s">
        <v>755</v>
      </c>
      <c r="E178" t="s">
        <v>832</v>
      </c>
      <c r="F178" t="str">
        <f t="shared" si="4"/>
        <v>~SPWI702~, ~Arcane~, ~7~ =&gt; ~SPWI702~    //Protection From The Elements</v>
      </c>
      <c r="G178" t="str">
        <f t="shared" si="5"/>
        <v>~SCRL8E~, ~SPWI702~, ~Arcane~, ~7~, ~1~, ~0~ =&gt; ~SCRL8E~    //Protection From The Elements</v>
      </c>
    </row>
    <row r="179" spans="1:7">
      <c r="A179" t="s">
        <v>17</v>
      </c>
      <c r="B179">
        <v>7</v>
      </c>
      <c r="C179" t="s">
        <v>272</v>
      </c>
      <c r="D179" t="s">
        <v>756</v>
      </c>
      <c r="E179" t="s">
        <v>632</v>
      </c>
      <c r="F179" t="str">
        <f t="shared" si="4"/>
        <v>~SPWI703~, ~Arcane~, ~7~ =&gt; ~SPWI703~    //Project Image</v>
      </c>
      <c r="G179" t="str">
        <f t="shared" si="5"/>
        <v>~SCRL8F~, ~SPWI703~, ~Arcane~, ~7~, ~1~, ~0~ =&gt; ~SCRL8F~    //Project Image</v>
      </c>
    </row>
    <row r="180" spans="1:7">
      <c r="A180" t="s">
        <v>17</v>
      </c>
      <c r="B180">
        <v>7</v>
      </c>
      <c r="C180" t="s">
        <v>273</v>
      </c>
      <c r="D180" t="s">
        <v>757</v>
      </c>
      <c r="E180" t="s">
        <v>633</v>
      </c>
      <c r="F180" t="str">
        <f t="shared" si="4"/>
        <v>~SPWI704~, ~Arcane~, ~7~ =&gt; ~SPWI704~    //Ruby Ray of Reversal</v>
      </c>
      <c r="G180" t="str">
        <f t="shared" si="5"/>
        <v>~SCRL8G~, ~SPWI704~, ~Arcane~, ~7~, ~1~, ~0~ =&gt; ~SCRL8G~    //Ruby Ray of Reversal</v>
      </c>
    </row>
    <row r="181" spans="1:7">
      <c r="A181" t="s">
        <v>17</v>
      </c>
      <c r="B181">
        <v>7</v>
      </c>
      <c r="C181" t="s">
        <v>274</v>
      </c>
      <c r="D181" t="s">
        <v>758</v>
      </c>
      <c r="E181" t="s">
        <v>634</v>
      </c>
      <c r="F181" t="str">
        <f t="shared" si="4"/>
        <v>~SPWI705~, ~Arcane~, ~7~ =&gt; ~SPWI705~    //Khelben's Warding Whip</v>
      </c>
      <c r="G181" t="str">
        <f t="shared" si="5"/>
        <v>~SCRL8H~, ~SPWI705~, ~Arcane~, ~7~, ~1~, ~0~ =&gt; ~SCRL8H~    //Khelben's Warding Whip</v>
      </c>
    </row>
    <row r="182" spans="1:7">
      <c r="A182" t="s">
        <v>17</v>
      </c>
      <c r="B182">
        <v>7</v>
      </c>
      <c r="C182" t="s">
        <v>275</v>
      </c>
      <c r="D182" t="s">
        <v>439</v>
      </c>
      <c r="E182" t="s">
        <v>282</v>
      </c>
      <c r="F182" t="str">
        <f t="shared" ref="F182:F227" si="6">_xlfn.CONCAT("~", C182, "~, ~", A182, "~, ~", B182, "~ =&gt; ~", C182, "~    //", E182)</f>
        <v>~SPWI706~, ~Arcane~, ~7~ =&gt; ~SPWI706~    //Monster Summoning 5</v>
      </c>
      <c r="G182" t="str">
        <f t="shared" ref="G182:G227" si="7">_xlfn.CONCAT("~", D182, "~, ~", C182, "~, ~", A182, "~, ~", B182, "~, ~1~, ~0~ =&gt; ~", D182, "~    //", E182)</f>
        <v>~SCMSV~, ~SPWI706~, ~Arcane~, ~7~, ~1~, ~0~ =&gt; ~SCMSV~    //Monster Summoning 5</v>
      </c>
    </row>
    <row r="183" spans="1:7">
      <c r="A183" t="s">
        <v>17</v>
      </c>
      <c r="B183">
        <v>7</v>
      </c>
      <c r="C183" t="s">
        <v>276</v>
      </c>
      <c r="D183" t="s">
        <v>759</v>
      </c>
      <c r="E183" t="s">
        <v>635</v>
      </c>
      <c r="F183" t="str">
        <f t="shared" si="6"/>
        <v>~SPWI707~, ~Arcane~, ~7~ =&gt; ~SPWI707~    //Cacofiend</v>
      </c>
      <c r="G183" t="str">
        <f t="shared" si="7"/>
        <v>~SCRL8I~, ~SPWI707~, ~Arcane~, ~7~, ~1~, ~0~ =&gt; ~SCRL8I~    //Cacofiend</v>
      </c>
    </row>
    <row r="184" spans="1:7">
      <c r="A184" t="s">
        <v>17</v>
      </c>
      <c r="B184">
        <v>7</v>
      </c>
      <c r="C184" t="s">
        <v>277</v>
      </c>
      <c r="D184" t="s">
        <v>760</v>
      </c>
      <c r="E184" t="s">
        <v>636</v>
      </c>
      <c r="F184" t="str">
        <f t="shared" si="6"/>
        <v>~SPWI708~, ~Arcane~, ~7~ =&gt; ~SPWI708~    //Mantle</v>
      </c>
      <c r="G184" t="str">
        <f t="shared" si="7"/>
        <v>~SCRL8J~, ~SPWI708~, ~Arcane~, ~7~, ~1~, ~0~ =&gt; ~SCRL8J~    //Mantle</v>
      </c>
    </row>
    <row r="185" spans="1:7">
      <c r="A185" t="s">
        <v>17</v>
      </c>
      <c r="B185">
        <v>7</v>
      </c>
      <c r="C185" t="s">
        <v>278</v>
      </c>
      <c r="D185" t="s">
        <v>428</v>
      </c>
      <c r="E185" t="s">
        <v>286</v>
      </c>
      <c r="F185" t="str">
        <f t="shared" si="6"/>
        <v>~SPWI709~, ~Arcane~, ~7~ =&gt; ~SPWI709~    //Malavon's Rage</v>
      </c>
      <c r="G185" t="str">
        <f t="shared" si="7"/>
        <v>~SCMALA~, ~SPWI709~, ~Arcane~, ~7~, ~1~, ~0~ =&gt; ~SCMALA~    //Malavon's Rage</v>
      </c>
    </row>
    <row r="186" spans="1:7">
      <c r="A186" t="s">
        <v>17</v>
      </c>
      <c r="B186">
        <v>7</v>
      </c>
      <c r="C186" t="s">
        <v>279</v>
      </c>
      <c r="D186" t="s">
        <v>761</v>
      </c>
      <c r="E186" t="s">
        <v>637</v>
      </c>
      <c r="F186" t="str">
        <f t="shared" si="6"/>
        <v>~SPWI710~, ~Arcane~, ~7~ =&gt; ~SPWI710~    //Spell Sequencer</v>
      </c>
      <c r="G186" t="str">
        <f t="shared" si="7"/>
        <v>~SCRL8L~, ~SPWI710~, ~Arcane~, ~7~, ~1~, ~0~ =&gt; ~SCRL8L~    //Spell Sequencer</v>
      </c>
    </row>
    <row r="187" spans="1:7">
      <c r="A187" t="s">
        <v>17</v>
      </c>
      <c r="B187">
        <v>7</v>
      </c>
      <c r="C187" t="s">
        <v>280</v>
      </c>
      <c r="D187" t="s">
        <v>762</v>
      </c>
      <c r="E187" t="s">
        <v>638</v>
      </c>
      <c r="F187" t="str">
        <f t="shared" si="6"/>
        <v>~SPWI711~, ~Arcane~, ~7~ =&gt; ~SPWI711~    //Sphere of Chaos</v>
      </c>
      <c r="G187" t="str">
        <f t="shared" si="7"/>
        <v>~SCRL8M~, ~SPWI711~, ~Arcane~, ~7~, ~1~, ~0~ =&gt; ~SCRL8M~    //Sphere of Chaos</v>
      </c>
    </row>
    <row r="188" spans="1:7">
      <c r="A188" t="s">
        <v>17</v>
      </c>
      <c r="B188">
        <v>7</v>
      </c>
      <c r="C188" t="s">
        <v>618</v>
      </c>
      <c r="D188" t="s">
        <v>763</v>
      </c>
      <c r="E188" t="s">
        <v>639</v>
      </c>
      <c r="F188" t="str">
        <f t="shared" si="6"/>
        <v>~SPWI712~, ~Arcane~, ~7~ =&gt; ~SPWI712~    //Delayed Blast Fireball</v>
      </c>
      <c r="G188" t="str">
        <f t="shared" si="7"/>
        <v>~SCRL8N~, ~SPWI712~, ~Arcane~, ~7~, ~1~, ~0~ =&gt; ~SCRL8N~    //Delayed Blast Fireball</v>
      </c>
    </row>
    <row r="189" spans="1:7">
      <c r="A189" t="s">
        <v>17</v>
      </c>
      <c r="B189">
        <v>7</v>
      </c>
      <c r="C189" t="s">
        <v>619</v>
      </c>
      <c r="D189" t="s">
        <v>427</v>
      </c>
      <c r="E189" t="s">
        <v>281</v>
      </c>
      <c r="F189" t="str">
        <f t="shared" si="6"/>
        <v>~SPWI713~, ~Arcane~, ~7~ =&gt; ~SPWI713~    //Finger of Death</v>
      </c>
      <c r="G189" t="str">
        <f t="shared" si="7"/>
        <v>~SCFING~, ~SPWI713~, ~Arcane~, ~7~, ~1~, ~0~ =&gt; ~SCFING~    //Finger of Death</v>
      </c>
    </row>
    <row r="190" spans="1:7">
      <c r="A190" t="s">
        <v>17</v>
      </c>
      <c r="B190">
        <v>7</v>
      </c>
      <c r="C190" t="s">
        <v>620</v>
      </c>
      <c r="D190" t="s">
        <v>443</v>
      </c>
      <c r="E190" t="s">
        <v>285</v>
      </c>
      <c r="F190" t="str">
        <f t="shared" si="6"/>
        <v>~SPWI714~, ~Arcane~, ~7~ =&gt; ~SPWI714~    //Prismatic Spray</v>
      </c>
      <c r="G190" t="str">
        <f t="shared" si="7"/>
        <v>~SCPRISM~, ~SPWI714~, ~Arcane~, ~7~, ~1~, ~0~ =&gt; ~SCPRISM~    //Prismatic Spray</v>
      </c>
    </row>
    <row r="191" spans="1:7">
      <c r="A191" t="s">
        <v>17</v>
      </c>
      <c r="B191">
        <v>7</v>
      </c>
      <c r="C191" t="s">
        <v>621</v>
      </c>
      <c r="D191" t="s">
        <v>388</v>
      </c>
      <c r="E191" t="s">
        <v>284</v>
      </c>
      <c r="F191" t="str">
        <f t="shared" si="6"/>
        <v>~SPWI715~, ~Arcane~, ~7~ =&gt; ~SPWI715~    //Power Word, Stun</v>
      </c>
      <c r="G191" t="str">
        <f t="shared" si="7"/>
        <v>~SCSTUN~, ~SPWI715~, ~Arcane~, ~7~, ~1~, ~0~ =&gt; ~SCSTUN~    //Power Word, Stun</v>
      </c>
    </row>
    <row r="192" spans="1:7">
      <c r="A192" t="s">
        <v>17</v>
      </c>
      <c r="B192">
        <v>7</v>
      </c>
      <c r="C192" t="s">
        <v>622</v>
      </c>
      <c r="D192" t="s">
        <v>379</v>
      </c>
      <c r="E192" t="s">
        <v>283</v>
      </c>
      <c r="F192" t="str">
        <f t="shared" si="6"/>
        <v>~SPWI716~, ~Arcane~, ~7~ =&gt; ~SPWI716~    //Mordenkainen's Sword</v>
      </c>
      <c r="G192" t="str">
        <f t="shared" si="7"/>
        <v>~SCMORD~, ~SPWI716~, ~Arcane~, ~7~, ~1~, ~0~ =&gt; ~SCMORD~    //Mordenkainen's Sword</v>
      </c>
    </row>
    <row r="193" spans="1:7">
      <c r="A193" t="s">
        <v>17</v>
      </c>
      <c r="B193">
        <v>7</v>
      </c>
      <c r="C193" t="s">
        <v>623</v>
      </c>
      <c r="D193" t="s">
        <v>768</v>
      </c>
      <c r="E193" t="s">
        <v>640</v>
      </c>
      <c r="F193" t="str">
        <f t="shared" si="6"/>
        <v>~SPWI717~, ~Arcane~, ~7~ =&gt; ~SPWI717~    //Summon Efreeti</v>
      </c>
      <c r="G193" t="str">
        <f t="shared" si="7"/>
        <v>~SCRL8S~, ~SPWI717~, ~Arcane~, ~7~, ~1~, ~0~ =&gt; ~SCRL8S~    //Summon Efreeti</v>
      </c>
    </row>
    <row r="194" spans="1:7">
      <c r="A194" t="s">
        <v>17</v>
      </c>
      <c r="B194">
        <v>7</v>
      </c>
      <c r="C194" t="s">
        <v>624</v>
      </c>
      <c r="D194" t="s">
        <v>769</v>
      </c>
      <c r="E194" t="s">
        <v>641</v>
      </c>
      <c r="F194" t="str">
        <f t="shared" si="6"/>
        <v>~SPWI718~, ~Arcane~, ~7~ =&gt; ~SPWI718~    //Summon Djinni</v>
      </c>
      <c r="G194" t="str">
        <f t="shared" si="7"/>
        <v>~SCRL8T~, ~SPWI718~, ~Arcane~, ~7~, ~1~, ~0~ =&gt; ~SCRL8T~    //Summon Djinni</v>
      </c>
    </row>
    <row r="195" spans="1:7">
      <c r="A195" t="s">
        <v>17</v>
      </c>
      <c r="B195">
        <v>7</v>
      </c>
      <c r="C195" t="s">
        <v>625</v>
      </c>
      <c r="D195" t="s">
        <v>770</v>
      </c>
      <c r="E195" t="s">
        <v>642</v>
      </c>
      <c r="F195" t="str">
        <f t="shared" si="6"/>
        <v>~SPWI719~, ~Arcane~, ~7~ =&gt; ~SPWI719~    //Summon Hakeashar</v>
      </c>
      <c r="G195" t="str">
        <f t="shared" si="7"/>
        <v>~SCRL8U~, ~SPWI719~, ~Arcane~, ~7~, ~1~, ~0~ =&gt; ~SCRL8U~    //Summon Hakeashar</v>
      </c>
    </row>
    <row r="196" spans="1:7">
      <c r="A196" t="s">
        <v>17</v>
      </c>
      <c r="B196">
        <v>7</v>
      </c>
      <c r="C196" t="s">
        <v>626</v>
      </c>
      <c r="D196" t="s">
        <v>771</v>
      </c>
      <c r="E196" t="s">
        <v>643</v>
      </c>
      <c r="F196" t="str">
        <f t="shared" si="6"/>
        <v>~SPWI720~, ~Arcane~, ~7~ =&gt; ~SPWI720~    //Control Undead</v>
      </c>
      <c r="G196" t="str">
        <f t="shared" si="7"/>
        <v>~SCRL8V~, ~SPWI720~, ~Arcane~, ~7~, ~1~, ~0~ =&gt; ~SCRL8V~    //Control Undead</v>
      </c>
    </row>
    <row r="197" spans="1:7">
      <c r="A197" t="s">
        <v>17</v>
      </c>
      <c r="B197">
        <v>7</v>
      </c>
      <c r="C197" t="s">
        <v>627</v>
      </c>
      <c r="D197" t="s">
        <v>437</v>
      </c>
      <c r="E197" t="s">
        <v>288</v>
      </c>
      <c r="F197" t="str">
        <f t="shared" si="6"/>
        <v>~SPWI721~, ~Arcane~, ~7~ =&gt; ~SPWI721~    //Mass Invisibility</v>
      </c>
      <c r="G197" t="str">
        <f t="shared" si="7"/>
        <v>~SCMINVI~, ~SPWI721~, ~Arcane~, ~7~, ~1~, ~0~ =&gt; ~SCMINVI~    //Mass Invisibility</v>
      </c>
    </row>
    <row r="198" spans="1:7">
      <c r="A198" t="s">
        <v>17</v>
      </c>
      <c r="B198">
        <v>7</v>
      </c>
      <c r="C198" t="s">
        <v>628</v>
      </c>
      <c r="D198" t="s">
        <v>802</v>
      </c>
      <c r="E198" t="s">
        <v>644</v>
      </c>
      <c r="F198" t="str">
        <f t="shared" si="6"/>
        <v>~SPWI722~, ~Arcane~, ~7~ =&gt; ~SPWI722~    //Limited Wish</v>
      </c>
      <c r="G198" t="str">
        <f t="shared" si="7"/>
        <v>~SCRLA4~, ~SPWI722~, ~Arcane~, ~7~, ~1~, ~0~ =&gt; ~SCRLA4~    //Limited Wish</v>
      </c>
    </row>
    <row r="199" spans="1:7">
      <c r="A199" t="s">
        <v>17</v>
      </c>
      <c r="B199">
        <v>7</v>
      </c>
      <c r="C199" t="s">
        <v>629</v>
      </c>
      <c r="E199" t="s">
        <v>645</v>
      </c>
      <c r="F199" t="str">
        <f t="shared" si="6"/>
        <v>~SPWI723~, ~Arcane~, ~7~ =&gt; ~SPWI723~    //Improved Chaos Shield*</v>
      </c>
      <c r="G199" t="str">
        <f t="shared" si="7"/>
        <v>~~, ~SPWI723~, ~Arcane~, ~7~, ~1~, ~0~ =&gt; ~~    //Improved Chaos Shield*</v>
      </c>
    </row>
    <row r="200" spans="1:7">
      <c r="A200" t="s">
        <v>17</v>
      </c>
      <c r="B200">
        <v>7</v>
      </c>
      <c r="C200" t="s">
        <v>866</v>
      </c>
      <c r="D200" t="s">
        <v>408</v>
      </c>
      <c r="E200" t="s">
        <v>287</v>
      </c>
      <c r="F200" t="str">
        <f t="shared" si="6"/>
        <v>~SPWI724~, ~Arcane~, ~7~ =&gt; ~SPWI724~    //Acid Storm</v>
      </c>
      <c r="G200" t="str">
        <f t="shared" si="7"/>
        <v>~SCACID~, ~SPWI724~, ~Arcane~, ~7~, ~1~, ~0~ =&gt; ~SCACID~    //Acid Storm</v>
      </c>
    </row>
    <row r="201" spans="1:7">
      <c r="A201" t="s">
        <v>17</v>
      </c>
      <c r="B201">
        <v>7</v>
      </c>
      <c r="C201" t="s">
        <v>867</v>
      </c>
      <c r="D201" t="s">
        <v>401</v>
      </c>
      <c r="E201" t="s">
        <v>289</v>
      </c>
      <c r="F201" t="str">
        <f t="shared" si="6"/>
        <v>~SPWI725~, ~Arcane~, ~7~ =&gt; ~SPWI725~    //Seven Eyes</v>
      </c>
      <c r="G201" t="str">
        <f t="shared" si="7"/>
        <v>~SPWI710X~, ~SPWI725~, ~Arcane~, ~7~, ~1~, ~0~ =&gt; ~SPWI710X~    //Seven Eyes</v>
      </c>
    </row>
    <row r="202" spans="1:7">
      <c r="A202" t="s">
        <v>17</v>
      </c>
      <c r="B202">
        <v>7</v>
      </c>
      <c r="C202" t="s">
        <v>868</v>
      </c>
      <c r="D202" t="s">
        <v>402</v>
      </c>
      <c r="E202" t="s">
        <v>290</v>
      </c>
      <c r="F202" t="str">
        <f t="shared" si="6"/>
        <v>~SPWI726~, ~Arcane~, ~7~ =&gt; ~SPWI726~    //Suffocate</v>
      </c>
      <c r="G202" t="str">
        <f t="shared" si="7"/>
        <v>~SPWI711X~, ~SPWI726~, ~Arcane~, ~7~, ~1~, ~0~ =&gt; ~SPWI711X~    //Suffocate</v>
      </c>
    </row>
    <row r="203" spans="1:7">
      <c r="F203" t="str">
        <f t="shared" si="6"/>
        <v>~~, ~~, ~~ =&gt; ~~    //</v>
      </c>
      <c r="G203" t="str">
        <f t="shared" si="7"/>
        <v>~~, ~~, ~~, ~~, ~1~, ~0~ =&gt; ~~    //</v>
      </c>
    </row>
    <row r="204" spans="1:7">
      <c r="A204" t="s">
        <v>17</v>
      </c>
      <c r="B204">
        <v>8</v>
      </c>
      <c r="C204" t="s">
        <v>291</v>
      </c>
      <c r="D204" t="s">
        <v>440</v>
      </c>
      <c r="E204" t="s">
        <v>300</v>
      </c>
      <c r="F204" t="str">
        <f t="shared" si="6"/>
        <v>~SPWI801~, ~Arcane~, ~8~ =&gt; ~SPWI801~    //Monster Summoning 6</v>
      </c>
      <c r="G204" t="str">
        <f t="shared" si="7"/>
        <v>~SCMSVI~, ~SPWI801~, ~Arcane~, ~8~, ~1~, ~0~ =&gt; ~SCMSVI~    //Monster Summoning 6</v>
      </c>
    </row>
    <row r="205" spans="1:7">
      <c r="A205" t="s">
        <v>17</v>
      </c>
      <c r="B205">
        <v>8</v>
      </c>
      <c r="C205" t="s">
        <v>292</v>
      </c>
      <c r="D205" t="s">
        <v>407</v>
      </c>
      <c r="E205" t="s">
        <v>301</v>
      </c>
      <c r="F205" t="str">
        <f t="shared" si="6"/>
        <v>~SPWI802~, ~Arcane~, ~8~ =&gt; ~SPWI802~    //Mind Blank</v>
      </c>
      <c r="G205" t="str">
        <f t="shared" si="7"/>
        <v>~SCBLANK~, ~SPWI802~, ~Arcane~, ~8~, ~1~, ~0~ =&gt; ~SCBLANK~    //Mind Blank</v>
      </c>
    </row>
    <row r="206" spans="1:7">
      <c r="A206" t="s">
        <v>17</v>
      </c>
      <c r="B206">
        <v>8</v>
      </c>
      <c r="C206" t="s">
        <v>293</v>
      </c>
      <c r="D206" t="s">
        <v>774</v>
      </c>
      <c r="E206" t="s">
        <v>656</v>
      </c>
      <c r="F206" t="str">
        <f t="shared" si="6"/>
        <v>~SPWI803~, ~Arcane~, ~8~ =&gt; ~SPWI803~    //Protection from Energy</v>
      </c>
      <c r="G206" t="str">
        <f t="shared" si="7"/>
        <v>~SCRL8Y~, ~SPWI803~, ~Arcane~, ~8~, ~1~, ~0~ =&gt; ~SCRL8Y~    //Protection from Energy</v>
      </c>
    </row>
    <row r="207" spans="1:7">
      <c r="A207" t="s">
        <v>17</v>
      </c>
      <c r="B207">
        <v>8</v>
      </c>
      <c r="C207" t="s">
        <v>294</v>
      </c>
      <c r="D207" t="s">
        <v>775</v>
      </c>
      <c r="E207" t="s">
        <v>657</v>
      </c>
      <c r="F207" t="str">
        <f t="shared" si="6"/>
        <v>~SPWI804~, ~Arcane~, ~8~ =&gt; ~SPWI804~    //Simulacrum</v>
      </c>
      <c r="G207" t="str">
        <f t="shared" si="7"/>
        <v>~SCRL8Z~, ~SPWI804~, ~Arcane~, ~8~, ~1~, ~0~ =&gt; ~SCRL8Z~    //Simulacrum</v>
      </c>
    </row>
    <row r="208" spans="1:7">
      <c r="A208" t="s">
        <v>17</v>
      </c>
      <c r="B208">
        <v>8</v>
      </c>
      <c r="C208" t="s">
        <v>295</v>
      </c>
      <c r="D208" t="s">
        <v>776</v>
      </c>
      <c r="E208" t="s">
        <v>658</v>
      </c>
      <c r="F208" t="str">
        <f t="shared" si="6"/>
        <v>~SPWI805~, ~Arcane~, ~8~ =&gt; ~SPWI805~    //Pierce Shield</v>
      </c>
      <c r="G208" t="str">
        <f t="shared" si="7"/>
        <v>~SCRL9A~, ~SPWI805~, ~Arcane~, ~8~, ~1~, ~0~ =&gt; ~SCRL9A~    //Pierce Shield</v>
      </c>
    </row>
    <row r="209" spans="1:7">
      <c r="A209" t="s">
        <v>17</v>
      </c>
      <c r="B209">
        <v>8</v>
      </c>
      <c r="C209" t="s">
        <v>296</v>
      </c>
      <c r="D209" t="s">
        <v>404</v>
      </c>
      <c r="E209" t="s">
        <v>303</v>
      </c>
      <c r="F209" t="str">
        <f t="shared" si="6"/>
        <v>~SPWI806~, ~Arcane~, ~8~ =&gt; ~SPWI806~    //Great Shout</v>
      </c>
      <c r="G209" t="str">
        <f t="shared" si="7"/>
        <v>~SPWI806X~, ~SPWI806~, ~Arcane~, ~8~, ~1~, ~0~ =&gt; ~SPWI806X~    //Great Shout</v>
      </c>
    </row>
    <row r="210" spans="1:7">
      <c r="A210" t="s">
        <v>17</v>
      </c>
      <c r="B210">
        <v>8</v>
      </c>
      <c r="C210" t="s">
        <v>297</v>
      </c>
      <c r="D210" t="s">
        <v>777</v>
      </c>
      <c r="E210" t="s">
        <v>659</v>
      </c>
      <c r="F210" t="str">
        <f t="shared" si="6"/>
        <v>~SPWI807~, ~Arcane~, ~8~ =&gt; ~SPWI807~    //Summon Fiend</v>
      </c>
      <c r="G210" t="str">
        <f t="shared" si="7"/>
        <v>~SCRL9B~, ~SPWI807~, ~Arcane~, ~8~, ~1~, ~0~ =&gt; ~SCRL9B~    //Summon Fiend</v>
      </c>
    </row>
    <row r="211" spans="1:7">
      <c r="A211" t="s">
        <v>17</v>
      </c>
      <c r="B211">
        <v>8</v>
      </c>
      <c r="C211" t="s">
        <v>298</v>
      </c>
      <c r="D211" t="s">
        <v>778</v>
      </c>
      <c r="E211" t="s">
        <v>660</v>
      </c>
      <c r="F211" t="str">
        <f t="shared" si="6"/>
        <v>~SPWI808~, ~Arcane~, ~8~ =&gt; ~SPWI808~    //Improved Mantle</v>
      </c>
      <c r="G211" t="str">
        <f t="shared" si="7"/>
        <v>~SCRL9C~, ~SPWI808~, ~Arcane~, ~8~, ~1~, ~0~ =&gt; ~SCRL9C~    //Improved Mantle</v>
      </c>
    </row>
    <row r="212" spans="1:7">
      <c r="A212" t="s">
        <v>17</v>
      </c>
      <c r="B212">
        <v>8</v>
      </c>
      <c r="C212" t="s">
        <v>646</v>
      </c>
      <c r="D212" t="s">
        <v>779</v>
      </c>
      <c r="E212" t="s">
        <v>661</v>
      </c>
      <c r="F212" t="str">
        <f t="shared" si="6"/>
        <v>~SPWI809~, ~Arcane~, ~8~ =&gt; ~SPWI809~    //Spell Trigger</v>
      </c>
      <c r="G212" t="str">
        <f t="shared" si="7"/>
        <v>~SCRL9D~, ~SPWI809~, ~Arcane~, ~8~, ~1~, ~0~ =&gt; ~SCRL9D~    //Spell Trigger</v>
      </c>
    </row>
    <row r="213" spans="1:7">
      <c r="A213" t="s">
        <v>17</v>
      </c>
      <c r="B213">
        <v>8</v>
      </c>
      <c r="C213" t="s">
        <v>647</v>
      </c>
      <c r="D213" t="s">
        <v>433</v>
      </c>
      <c r="E213" t="s">
        <v>299</v>
      </c>
      <c r="F213" t="str">
        <f t="shared" si="6"/>
        <v>~SPWI810~, ~Arcane~, ~8~ =&gt; ~SPWI810~    //Incendiary Cloud</v>
      </c>
      <c r="G213" t="str">
        <f t="shared" si="7"/>
        <v>~SCINCIN~, ~SPWI810~, ~Arcane~, ~8~, ~1~, ~0~ =&gt; ~SCINCIN~    //Incendiary Cloud</v>
      </c>
    </row>
    <row r="214" spans="1:7">
      <c r="A214" t="s">
        <v>17</v>
      </c>
      <c r="B214">
        <v>8</v>
      </c>
      <c r="C214" t="s">
        <v>648</v>
      </c>
      <c r="D214" t="s">
        <v>781</v>
      </c>
      <c r="E214" t="s">
        <v>662</v>
      </c>
      <c r="F214" t="str">
        <f t="shared" si="6"/>
        <v>~SPWI811~, ~Arcane~, ~8~ =&gt; ~SPWI811~    //Symbol, Fear</v>
      </c>
      <c r="G214" t="str">
        <f t="shared" si="7"/>
        <v>~SCRL9F~, ~SPWI811~, ~Arcane~, ~8~, ~1~, ~0~ =&gt; ~SCRL9F~    //Symbol, Fear</v>
      </c>
    </row>
    <row r="215" spans="1:7">
      <c r="A215" t="s">
        <v>17</v>
      </c>
      <c r="B215">
        <v>8</v>
      </c>
      <c r="C215" t="s">
        <v>649</v>
      </c>
      <c r="D215" t="s">
        <v>403</v>
      </c>
      <c r="E215" t="s">
        <v>302</v>
      </c>
      <c r="F215" t="str">
        <f t="shared" si="6"/>
        <v>~SPWI812~, ~Arcane~, ~8~ =&gt; ~SPWI812~    //Abi-Dalzim's Horrid Wilting</v>
      </c>
      <c r="G215" t="str">
        <f t="shared" si="7"/>
        <v>~SPWI805X~, ~SPWI812~, ~Arcane~, ~8~, ~1~, ~0~ =&gt; ~SPWI805X~    //Abi-Dalzim's Horrid Wilting</v>
      </c>
    </row>
    <row r="216" spans="1:7">
      <c r="A216" t="s">
        <v>17</v>
      </c>
      <c r="B216">
        <v>8</v>
      </c>
      <c r="C216" t="s">
        <v>650</v>
      </c>
      <c r="D216" t="s">
        <v>783</v>
      </c>
      <c r="E216" t="s">
        <v>663</v>
      </c>
      <c r="F216" t="str">
        <f t="shared" si="6"/>
        <v>~SPWI813~, ~Arcane~, ~8~ =&gt; ~SPWI813~    //Maze</v>
      </c>
      <c r="G216" t="str">
        <f t="shared" si="7"/>
        <v>~SCRL9H~, ~SPWI813~, ~Arcane~, ~8~, ~1~, ~0~ =&gt; ~SCRL9H~    //Maze</v>
      </c>
    </row>
    <row r="217" spans="1:7">
      <c r="A217" t="s">
        <v>17</v>
      </c>
      <c r="B217">
        <v>8</v>
      </c>
      <c r="C217" t="s">
        <v>651</v>
      </c>
      <c r="D217" t="s">
        <v>405</v>
      </c>
      <c r="E217" t="s">
        <v>304</v>
      </c>
      <c r="F217" t="str">
        <f t="shared" si="6"/>
        <v>~SPWI814~, ~Arcane~, ~8~ =&gt; ~SPWI814~    //Iron Body</v>
      </c>
      <c r="G217" t="str">
        <f t="shared" si="7"/>
        <v>~SPWI807X~, ~SPWI814~, ~Arcane~, ~8~, ~1~, ~0~ =&gt; ~SPWI807X~    //Iron Body</v>
      </c>
    </row>
    <row r="218" spans="1:7">
      <c r="A218" t="s">
        <v>17</v>
      </c>
      <c r="B218">
        <v>8</v>
      </c>
      <c r="C218" t="s">
        <v>652</v>
      </c>
      <c r="D218" t="s">
        <v>406</v>
      </c>
      <c r="E218" t="s">
        <v>664</v>
      </c>
      <c r="F218" t="str">
        <f t="shared" si="6"/>
        <v>~SPWI815~, ~Arcane~, ~8~ =&gt; ~SPWI815~    //Power Word Blind</v>
      </c>
      <c r="G218" t="str">
        <f t="shared" si="7"/>
        <v>~SPWI808X~, ~SPWI815~, ~Arcane~, ~8~, ~1~, ~0~ =&gt; ~SPWI808X~    //Power Word Blind</v>
      </c>
    </row>
    <row r="219" spans="1:7">
      <c r="A219" t="s">
        <v>17</v>
      </c>
      <c r="B219">
        <v>8</v>
      </c>
      <c r="C219" t="s">
        <v>653</v>
      </c>
      <c r="D219" t="s">
        <v>935</v>
      </c>
      <c r="E219" t="s">
        <v>666</v>
      </c>
      <c r="F219" t="str">
        <f t="shared" si="6"/>
        <v>~SPWI816~, ~Arcane~, ~8~ =&gt; ~SPWI816~    //Symbol, Stun</v>
      </c>
      <c r="G219" t="str">
        <f t="shared" si="7"/>
        <v>~SCRLAN~, ~SPWI816~, ~Arcane~, ~8~, ~1~, ~0~ =&gt; ~SCRLAN~    //Symbol, Stun</v>
      </c>
    </row>
    <row r="220" spans="1:7">
      <c r="A220" t="s">
        <v>17</v>
      </c>
      <c r="B220">
        <v>8</v>
      </c>
      <c r="C220" t="s">
        <v>654</v>
      </c>
      <c r="D220" t="s">
        <v>936</v>
      </c>
      <c r="E220" t="s">
        <v>665</v>
      </c>
      <c r="F220" t="str">
        <f t="shared" si="6"/>
        <v>~SPWI817~, ~Arcane~, ~8~ =&gt; ~SPWI817~    //Symbol, Death</v>
      </c>
      <c r="G220" t="str">
        <f t="shared" si="7"/>
        <v>~SCRLAM~, ~SPWI817~, ~Arcane~, ~8~, ~1~, ~0~ =&gt; ~SCRLAM~    //Symbol, Death</v>
      </c>
    </row>
    <row r="221" spans="1:7">
      <c r="A221" t="s">
        <v>17</v>
      </c>
      <c r="B221">
        <v>8</v>
      </c>
      <c r="C221" t="s">
        <v>655</v>
      </c>
      <c r="D221" t="s">
        <v>814</v>
      </c>
      <c r="E221" t="s">
        <v>667</v>
      </c>
      <c r="F221" t="str">
        <f t="shared" si="6"/>
        <v>~SPWI818~, ~Arcane~, ~8~ =&gt; ~SPWI818~    //Bigby's Clenched Fist</v>
      </c>
      <c r="G221" t="str">
        <f t="shared" si="7"/>
        <v>~SCRLB1~, ~SPWI818~, ~Arcane~, ~8~, ~1~, ~0~ =&gt; ~SCRLB1~    //Bigby's Clenched Fist</v>
      </c>
    </row>
    <row r="222" spans="1:7">
      <c r="F222" t="str">
        <f t="shared" si="6"/>
        <v>~~, ~~, ~~ =&gt; ~~    //</v>
      </c>
      <c r="G222" t="str">
        <f t="shared" si="7"/>
        <v>~~, ~~, ~~, ~~, ~1~, ~0~ =&gt; ~~    //</v>
      </c>
    </row>
    <row r="223" spans="1:7">
      <c r="F223" t="str">
        <f t="shared" si="6"/>
        <v>~~, ~~, ~~ =&gt; ~~    //</v>
      </c>
      <c r="G223" t="str">
        <f t="shared" si="7"/>
        <v>~~, ~~, ~~, ~~, ~1~, ~0~ =&gt; ~~    //</v>
      </c>
    </row>
    <row r="224" spans="1:7">
      <c r="A224" t="s">
        <v>17</v>
      </c>
      <c r="B224">
        <v>9</v>
      </c>
      <c r="C224" t="s">
        <v>513</v>
      </c>
      <c r="D224" t="s">
        <v>441</v>
      </c>
      <c r="E224" t="s">
        <v>310</v>
      </c>
      <c r="F224" t="str">
        <f t="shared" si="6"/>
        <v>~SPWI901~, ~Arcane~, ~9~ =&gt; ~SPWI901~    //Monster Summoning 7</v>
      </c>
      <c r="G224" t="str">
        <f t="shared" si="7"/>
        <v>~SCMSVII~, ~SPWI901~, ~Arcane~, ~9~, ~1~, ~0~ =&gt; ~SCMSVII~    //Monster Summoning 7</v>
      </c>
    </row>
    <row r="225" spans="1:7">
      <c r="A225" t="s">
        <v>17</v>
      </c>
      <c r="B225">
        <v>9</v>
      </c>
      <c r="C225" t="s">
        <v>514</v>
      </c>
      <c r="D225" t="s">
        <v>785</v>
      </c>
      <c r="E225" t="s">
        <v>679</v>
      </c>
      <c r="F225" t="str">
        <f t="shared" si="6"/>
        <v>~SPWI902~, ~Arcane~, ~9~ =&gt; ~SPWI902~    //Spell Trap</v>
      </c>
      <c r="G225" t="str">
        <f t="shared" si="7"/>
        <v>~SCRL9L~, ~SPWI902~, ~Arcane~, ~9~, ~1~, ~0~ =&gt; ~SCRL9L~    //Spell Trap</v>
      </c>
    </row>
    <row r="226" spans="1:7">
      <c r="A226" t="s">
        <v>17</v>
      </c>
      <c r="B226">
        <v>9</v>
      </c>
      <c r="C226" t="s">
        <v>515</v>
      </c>
      <c r="D226" t="s">
        <v>786</v>
      </c>
      <c r="E226" t="s">
        <v>680</v>
      </c>
      <c r="F226" t="str">
        <f t="shared" si="6"/>
        <v>~SPWI903~, ~Arcane~, ~9~ =&gt; ~SPWI903~    //Spellstrike</v>
      </c>
      <c r="G226" t="str">
        <f t="shared" si="7"/>
        <v>~SCRL9M~, ~SPWI903~, ~Arcane~, ~9~, ~1~, ~0~ =&gt; ~SCRL9M~    //Spellstrike</v>
      </c>
    </row>
    <row r="227" spans="1:7">
      <c r="A227" t="s">
        <v>17</v>
      </c>
      <c r="B227">
        <v>9</v>
      </c>
      <c r="C227" s="6" t="s">
        <v>516</v>
      </c>
      <c r="D227" s="6" t="s">
        <v>447</v>
      </c>
      <c r="E227" s="6" t="s">
        <v>312</v>
      </c>
      <c r="F227" t="str">
        <f t="shared" si="6"/>
        <v>~SPWI904~, ~Arcane~, ~9~ =&gt; ~SPWI904~    //Malavon's Corrosive Fog</v>
      </c>
      <c r="G227" t="str">
        <f t="shared" si="7"/>
        <v>~N/A~, ~SPWI904~, ~Arcane~, ~9~, ~1~, ~0~ =&gt; ~N/A~    //Malavon's Corrosive Fog</v>
      </c>
    </row>
    <row r="228" spans="1:7">
      <c r="A228" t="s">
        <v>17</v>
      </c>
      <c r="B228">
        <v>9</v>
      </c>
      <c r="C228" t="s">
        <v>517</v>
      </c>
      <c r="D228" t="s">
        <v>787</v>
      </c>
      <c r="E228" t="s">
        <v>681</v>
      </c>
      <c r="F228" t="str">
        <f t="shared" ref="F228:F247" si="8">_xlfn.CONCAT("~", C228, "~, ~", A228, "~, ~", B228, "~ =&gt; ~", C228, "~    //", E228)</f>
        <v>~SPWI905~, ~Arcane~, ~9~ =&gt; ~SPWI905~    //Gate</v>
      </c>
      <c r="G228" t="str">
        <f t="shared" ref="G228:G247" si="9">_xlfn.CONCAT("~", D228, "~, ~", C228, "~, ~", A228, "~, ~", B228, "~, ~1~, ~0~ =&gt; ~", D228, "~    //", E228)</f>
        <v>~SCRL9N~, ~SPWI905~, ~Arcane~, ~9~, ~1~, ~0~ =&gt; ~SCRL9N~    //Gate</v>
      </c>
    </row>
    <row r="229" spans="1:7">
      <c r="A229" t="s">
        <v>17</v>
      </c>
      <c r="B229">
        <v>9</v>
      </c>
      <c r="C229" t="s">
        <v>519</v>
      </c>
      <c r="D229" t="s">
        <v>788</v>
      </c>
      <c r="E229" t="s">
        <v>682</v>
      </c>
      <c r="F229" t="str">
        <f t="shared" si="8"/>
        <v>~SPWI907~, ~Arcane~, ~9~ =&gt; ~SPWI907~    //Absolute Immunity</v>
      </c>
      <c r="G229" t="str">
        <f t="shared" si="9"/>
        <v>~SCRL9P~, ~SPWI907~, ~Arcane~, ~9~, ~1~, ~0~ =&gt; ~SCRL9P~    //Absolute Immunity</v>
      </c>
    </row>
    <row r="230" spans="1:7">
      <c r="A230" t="s">
        <v>17</v>
      </c>
      <c r="B230">
        <v>9</v>
      </c>
      <c r="C230" t="s">
        <v>520</v>
      </c>
      <c r="D230" t="s">
        <v>789</v>
      </c>
      <c r="E230" t="s">
        <v>683</v>
      </c>
      <c r="F230" t="str">
        <f t="shared" si="8"/>
        <v>~SPWI908~, ~Arcane~, ~9~ =&gt; ~SPWI908~    //Chain Contingency</v>
      </c>
      <c r="G230" t="str">
        <f t="shared" si="9"/>
        <v>~SCRL9Q~, ~SPWI908~, ~Arcane~, ~9~, ~1~, ~0~ =&gt; ~SCRL9Q~    //Chain Contingency</v>
      </c>
    </row>
    <row r="231" spans="1:7">
      <c r="A231" t="s">
        <v>17</v>
      </c>
      <c r="B231">
        <v>9</v>
      </c>
      <c r="C231" t="s">
        <v>521</v>
      </c>
      <c r="D231" t="s">
        <v>790</v>
      </c>
      <c r="E231" t="s">
        <v>684</v>
      </c>
      <c r="F231" t="str">
        <f t="shared" si="8"/>
        <v>~SPWI909~, ~Arcane~, ~9~ =&gt; ~SPWI909~    //Time Stop</v>
      </c>
      <c r="G231" t="str">
        <f t="shared" si="9"/>
        <v>~SCRL9R~, ~SPWI909~, ~Arcane~, ~9~, ~1~, ~0~ =&gt; ~SCRL9R~    //Time Stop</v>
      </c>
    </row>
    <row r="232" spans="1:7">
      <c r="A232" t="s">
        <v>17</v>
      </c>
      <c r="B232">
        <v>9</v>
      </c>
      <c r="C232" t="s">
        <v>522</v>
      </c>
      <c r="D232" t="s">
        <v>791</v>
      </c>
      <c r="E232" t="s">
        <v>685</v>
      </c>
      <c r="F232" t="str">
        <f t="shared" si="8"/>
        <v>~SPWI910~, ~Arcane~, ~9~ =&gt; ~SPWI910~    //Imprisonment</v>
      </c>
      <c r="G232" t="str">
        <f t="shared" si="9"/>
        <v>~SCRL9S~, ~SPWI910~, ~Arcane~, ~9~, ~1~, ~0~ =&gt; ~SCRL9S~    //Imprisonment</v>
      </c>
    </row>
    <row r="233" spans="1:7">
      <c r="A233" t="s">
        <v>17</v>
      </c>
      <c r="B233">
        <v>9</v>
      </c>
      <c r="C233" t="s">
        <v>523</v>
      </c>
      <c r="D233" t="s">
        <v>792</v>
      </c>
      <c r="E233" t="s">
        <v>686</v>
      </c>
      <c r="F233" t="str">
        <f t="shared" si="8"/>
        <v>~SPWI911~, ~Arcane~, ~9~ =&gt; ~SPWI911~    //Meteor Swarm</v>
      </c>
      <c r="G233" t="str">
        <f t="shared" si="9"/>
        <v>~SCRL9T~, ~SPWI911~, ~Arcane~, ~9~, ~1~, ~0~ =&gt; ~SCRL9T~    //Meteor Swarm</v>
      </c>
    </row>
    <row r="234" spans="1:7">
      <c r="A234" t="s">
        <v>17</v>
      </c>
      <c r="B234">
        <v>9</v>
      </c>
      <c r="C234" t="s">
        <v>524</v>
      </c>
      <c r="D234" t="s">
        <v>435</v>
      </c>
      <c r="E234" t="s">
        <v>311</v>
      </c>
      <c r="F234" t="str">
        <f t="shared" si="8"/>
        <v>~SPWI912~, ~Arcane~, ~9~ =&gt; ~SPWI912~    //Power Word, Kill</v>
      </c>
      <c r="G234" t="str">
        <f t="shared" si="9"/>
        <v>~SCKILL~, ~SPWI912~, ~Arcane~, ~9~, ~1~, ~0~ =&gt; ~SCKILL~    //Power Word, Kill</v>
      </c>
    </row>
    <row r="235" spans="1:7">
      <c r="A235" t="s">
        <v>17</v>
      </c>
      <c r="B235">
        <v>9</v>
      </c>
      <c r="C235" t="s">
        <v>525</v>
      </c>
      <c r="D235" t="s">
        <v>794</v>
      </c>
      <c r="E235" t="s">
        <v>687</v>
      </c>
      <c r="F235" t="str">
        <f t="shared" si="8"/>
        <v>~SPWI913~, ~Arcane~, ~9~ =&gt; ~SPWI913~    //Wail of the Banshee</v>
      </c>
      <c r="G235" t="str">
        <f t="shared" si="9"/>
        <v>~SCRL9V~, ~SPWI913~, ~Arcane~, ~9~, ~1~, ~0~ =&gt; ~SCRL9V~    //Wail of the Banshee</v>
      </c>
    </row>
    <row r="236" spans="1:7">
      <c r="A236" t="s">
        <v>17</v>
      </c>
      <c r="B236">
        <v>9</v>
      </c>
      <c r="C236" t="s">
        <v>526</v>
      </c>
      <c r="D236" t="s">
        <v>795</v>
      </c>
      <c r="E236" t="s">
        <v>688</v>
      </c>
      <c r="F236" t="str">
        <f t="shared" si="8"/>
        <v>~SPWI914~, ~Arcane~, ~9~ =&gt; ~SPWI914~    //Energy Drain</v>
      </c>
      <c r="G236" t="str">
        <f t="shared" si="9"/>
        <v>~SCRL9W~, ~SPWI914~, ~Arcane~, ~9~, ~1~, ~0~ =&gt; ~SCRL9W~    //Energy Drain</v>
      </c>
    </row>
    <row r="237" spans="1:7">
      <c r="A237" t="s">
        <v>17</v>
      </c>
      <c r="B237">
        <v>9</v>
      </c>
      <c r="C237" t="s">
        <v>668</v>
      </c>
      <c r="D237" t="s">
        <v>796</v>
      </c>
      <c r="E237" t="s">
        <v>689</v>
      </c>
      <c r="F237" t="str">
        <f t="shared" si="8"/>
        <v>~SPWI915~, ~Arcane~, ~9~ =&gt; ~SPWI915~    //Black Blade of Disaster</v>
      </c>
      <c r="G237" t="str">
        <f t="shared" si="9"/>
        <v>~SCRL9X~, ~SPWI915~, ~Arcane~, ~9~, ~1~, ~0~ =&gt; ~SCRL9X~    //Black Blade of Disaster</v>
      </c>
    </row>
    <row r="238" spans="1:7">
      <c r="A238" t="s">
        <v>17</v>
      </c>
      <c r="B238">
        <v>9</v>
      </c>
      <c r="C238" t="s">
        <v>669</v>
      </c>
      <c r="D238" t="s">
        <v>797</v>
      </c>
      <c r="E238" t="s">
        <v>690</v>
      </c>
      <c r="F238" t="str">
        <f t="shared" si="8"/>
        <v>~SPWI916~, ~Arcane~, ~9~ =&gt; ~SPWI916~    //Shapechange</v>
      </c>
      <c r="G238" t="str">
        <f t="shared" si="9"/>
        <v>~SCRL9Y~, ~SPWI916~, ~Arcane~, ~9~, ~1~, ~0~ =&gt; ~SCRL9Y~    //Shapechange</v>
      </c>
    </row>
    <row r="239" spans="1:7">
      <c r="A239" t="s">
        <v>17</v>
      </c>
      <c r="B239">
        <v>9</v>
      </c>
      <c r="C239" t="s">
        <v>670</v>
      </c>
      <c r="D239" t="s">
        <v>798</v>
      </c>
      <c r="E239" t="s">
        <v>691</v>
      </c>
      <c r="F239" t="str">
        <f t="shared" si="8"/>
        <v>~SPWI917~, ~Arcane~, ~9~ =&gt; ~SPWI917~    //Freedom</v>
      </c>
      <c r="G239" t="str">
        <f t="shared" si="9"/>
        <v>~SCRL9Z~, ~SPWI917~, ~Arcane~, ~9~, ~1~, ~0~ =&gt; ~SCRL9Z~    //Freedom</v>
      </c>
    </row>
    <row r="240" spans="1:7">
      <c r="A240" t="s">
        <v>17</v>
      </c>
      <c r="B240">
        <v>9</v>
      </c>
      <c r="C240" t="s">
        <v>671</v>
      </c>
      <c r="D240" t="s">
        <v>815</v>
      </c>
      <c r="E240" t="s">
        <v>692</v>
      </c>
      <c r="F240" t="str">
        <f t="shared" si="8"/>
        <v>~SPWI918~, ~Arcane~, ~9~ =&gt; ~SPWI918~    //Bigby's Crushing Hand</v>
      </c>
      <c r="G240" t="str">
        <f t="shared" si="9"/>
        <v>~SCRLB2~, ~SPWI918~, ~Arcane~, ~9~, ~1~, ~0~ =&gt; ~SCRLB2~    //Bigby's Crushing Hand</v>
      </c>
    </row>
    <row r="241" spans="1:7">
      <c r="A241" t="s">
        <v>17</v>
      </c>
      <c r="B241">
        <v>9</v>
      </c>
      <c r="C241" t="s">
        <v>672</v>
      </c>
      <c r="D241" t="s">
        <v>816</v>
      </c>
      <c r="E241" t="s">
        <v>693</v>
      </c>
      <c r="F241" t="str">
        <f t="shared" si="8"/>
        <v>~SPWI919~, ~Arcane~, ~9~ =&gt; ~SPWI919~    //Wish</v>
      </c>
      <c r="G241" t="str">
        <f t="shared" si="9"/>
        <v>~SCRLB4~, ~SPWI919~, ~Arcane~, ~9~, ~1~, ~0~ =&gt; ~SCRLB4~    //Wish</v>
      </c>
    </row>
    <row r="242" spans="1:7">
      <c r="A242" t="s">
        <v>17</v>
      </c>
      <c r="B242">
        <v>10</v>
      </c>
      <c r="C242" t="s">
        <v>673</v>
      </c>
      <c r="D242" s="2" t="s">
        <v>818</v>
      </c>
      <c r="E242" t="s">
        <v>694</v>
      </c>
      <c r="F242" t="str">
        <f t="shared" si="8"/>
        <v>~SPWI920~, ~Arcane~, ~10~ =&gt; ~SPWI920~    //Energy Blades</v>
      </c>
      <c r="G242" t="str">
        <f t="shared" si="9"/>
        <v>~--HLA--~, ~SPWI920~, ~Arcane~, ~10~, ~1~, ~0~ =&gt; ~--HLA--~    //Energy Blades</v>
      </c>
    </row>
    <row r="243" spans="1:7">
      <c r="A243" t="s">
        <v>17</v>
      </c>
      <c r="B243">
        <v>10</v>
      </c>
      <c r="C243" t="s">
        <v>674</v>
      </c>
      <c r="D243" s="2" t="s">
        <v>818</v>
      </c>
      <c r="E243" t="s">
        <v>695</v>
      </c>
      <c r="F243" t="str">
        <f t="shared" si="8"/>
        <v>~SPWI921~, ~Arcane~, ~10~ =&gt; ~SPWI921~    //Improved Alacrity</v>
      </c>
      <c r="G243" t="str">
        <f t="shared" si="9"/>
        <v>~--HLA--~, ~SPWI921~, ~Arcane~, ~10~, ~1~, ~0~ =&gt; ~--HLA--~    //Improved Alacrity</v>
      </c>
    </row>
    <row r="244" spans="1:7">
      <c r="A244" t="s">
        <v>17</v>
      </c>
      <c r="B244">
        <v>10</v>
      </c>
      <c r="C244" t="s">
        <v>675</v>
      </c>
      <c r="D244" s="2" t="s">
        <v>818</v>
      </c>
      <c r="E244" t="s">
        <v>696</v>
      </c>
      <c r="F244" t="str">
        <f t="shared" si="8"/>
        <v>~SPWI922~, ~Arcane~, ~10~ =&gt; ~SPWI922~    //Dragon's Breath</v>
      </c>
      <c r="G244" t="str">
        <f t="shared" si="9"/>
        <v>~--HLA--~, ~SPWI922~, ~Arcane~, ~10~, ~1~, ~0~ =&gt; ~--HLA--~    //Dragon's Breath</v>
      </c>
    </row>
    <row r="245" spans="1:7">
      <c r="A245" t="s">
        <v>17</v>
      </c>
      <c r="B245">
        <v>10</v>
      </c>
      <c r="C245" t="s">
        <v>676</v>
      </c>
      <c r="D245" s="2" t="s">
        <v>818</v>
      </c>
      <c r="E245" t="s">
        <v>697</v>
      </c>
      <c r="F245" t="str">
        <f t="shared" si="8"/>
        <v>~SPWI923~, ~Arcane~, ~10~ =&gt; ~SPWI923~    //Summon Planetar</v>
      </c>
      <c r="G245" t="str">
        <f t="shared" si="9"/>
        <v>~--HLA--~, ~SPWI923~, ~Arcane~, ~10~, ~1~, ~0~ =&gt; ~--HLA--~    //Summon Planetar</v>
      </c>
    </row>
    <row r="246" spans="1:7">
      <c r="A246" t="s">
        <v>17</v>
      </c>
      <c r="B246">
        <v>10</v>
      </c>
      <c r="C246" t="s">
        <v>677</v>
      </c>
      <c r="D246" s="2" t="s">
        <v>818</v>
      </c>
      <c r="E246" t="s">
        <v>698</v>
      </c>
      <c r="F246" t="str">
        <f t="shared" si="8"/>
        <v>~SPWI924~, ~Arcane~, ~10~ =&gt; ~SPWI924~    //Summon Dark Planetar</v>
      </c>
      <c r="G246" t="str">
        <f t="shared" si="9"/>
        <v>~--HLA--~, ~SPWI924~, ~Arcane~, ~10~, ~1~, ~0~ =&gt; ~--HLA--~    //Summon Dark Planetar</v>
      </c>
    </row>
    <row r="247" spans="1:7">
      <c r="A247" t="s">
        <v>17</v>
      </c>
      <c r="B247">
        <v>10</v>
      </c>
      <c r="C247" t="s">
        <v>678</v>
      </c>
      <c r="D247" s="2" t="s">
        <v>818</v>
      </c>
      <c r="E247" t="s">
        <v>699</v>
      </c>
      <c r="F247" t="str">
        <f t="shared" si="8"/>
        <v>~SPWI925~, ~Arcane~, ~10~ =&gt; ~SPWI925~    //Comet</v>
      </c>
      <c r="G247" t="str">
        <f t="shared" si="9"/>
        <v>~--HLA--~, ~SPWI925~, ~Arcane~, ~10~, ~1~, ~0~ =&gt; ~--HLA--~    //Comet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E92CE-2EB5-472A-B31C-F9EF9D9789C2}">
  <dimension ref="A1:G85"/>
  <sheetViews>
    <sheetView topLeftCell="D1" zoomScale="82" workbookViewId="0">
      <selection activeCell="D56" sqref="D56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18</v>
      </c>
      <c r="E3" t="s">
        <v>53</v>
      </c>
      <c r="F3" t="str">
        <f>_xlfn.CONCAT("~", C3, "~, ~", A3, "~, ~", B3, "~ =&gt; ~", C3, "~    //", E3)</f>
        <v>~SPWI101~, ~Arcane~, ~1~ =&gt; ~SPWI101~    //Chromatic Orb</v>
      </c>
      <c r="G3" t="str">
        <f>_xlfn.CONCAT("~", D3, "~, ~", C3, "~, ~", A3, "~, ~", B3, "~, ~1~, ~0~ =&gt; ~", D3, "~    //", E3)</f>
        <v>~SPWI101~, ~SPWI101~, ~Arcane~, ~1~, ~1~, ~0~ =&gt; ~SPWI101~    //Chromatic Orb</v>
      </c>
    </row>
    <row r="4" spans="1:7">
      <c r="A4" t="s">
        <v>17</v>
      </c>
      <c r="B4">
        <v>1</v>
      </c>
      <c r="C4" t="s">
        <v>20</v>
      </c>
      <c r="D4" t="s">
        <v>20</v>
      </c>
      <c r="E4" t="s">
        <v>38</v>
      </c>
      <c r="F4" t="str">
        <f t="shared" ref="F4:F46" si="0">_xlfn.CONCAT("~", C4, "~, ~", A4, "~, ~", B4, "~ =&gt; ~", C4, "~    //", E4)</f>
        <v>~SPWI102~, ~Arcane~, ~1~ =&gt; ~SPWI102~    //Armor</v>
      </c>
      <c r="G4" t="str">
        <f t="shared" ref="G4:G46" si="1">_xlfn.CONCAT("~", D4, "~, ~", C4, "~, ~", A4, "~, ~", B4, "~, ~1~, ~0~ =&gt; ~", D4, "~    //", E4)</f>
        <v>~SPWI102~, ~SPWI102~, ~Arcane~, ~1~, ~1~, ~0~ =&gt; ~SPWI102~    //Armor</v>
      </c>
    </row>
    <row r="5" spans="1:7">
      <c r="A5" t="s">
        <v>17</v>
      </c>
      <c r="B5">
        <v>1</v>
      </c>
      <c r="C5" t="s">
        <v>21</v>
      </c>
      <c r="D5" t="s">
        <v>21</v>
      </c>
      <c r="E5" t="s">
        <v>465</v>
      </c>
      <c r="F5" t="str">
        <f t="shared" si="0"/>
        <v>~SPWI103~, ~Arcane~, ~1~ =&gt; ~SPWI103~    //Minor Embalming</v>
      </c>
      <c r="G5" t="str">
        <f t="shared" si="1"/>
        <v>~SPWI103~, ~SPWI103~, ~Arcane~, ~1~, ~1~, ~0~ =&gt; ~SPWI103~    //Minor Embalming</v>
      </c>
    </row>
    <row r="6" spans="1:7">
      <c r="A6" t="s">
        <v>17</v>
      </c>
      <c r="B6">
        <v>1</v>
      </c>
      <c r="C6" t="s">
        <v>22</v>
      </c>
      <c r="D6" t="s">
        <v>22</v>
      </c>
      <c r="E6" t="s">
        <v>466</v>
      </c>
      <c r="F6" t="str">
        <f t="shared" si="0"/>
        <v>~SPWI104~, ~Arcane~, ~1~ =&gt; ~SPWI104~    //Fist of Iron</v>
      </c>
      <c r="G6" t="str">
        <f t="shared" si="1"/>
        <v>~SPWI104~, ~SPWI104~, ~Arcane~, ~1~, ~1~, ~0~ =&gt; ~SPWI104~    //Fist of Iron</v>
      </c>
    </row>
    <row r="7" spans="1:7">
      <c r="A7" t="s">
        <v>17</v>
      </c>
      <c r="B7">
        <v>1</v>
      </c>
      <c r="C7" t="s">
        <v>23</v>
      </c>
      <c r="D7" t="s">
        <v>23</v>
      </c>
      <c r="E7" t="s">
        <v>45</v>
      </c>
      <c r="F7" t="str">
        <f t="shared" si="0"/>
        <v>~SPWI105~, ~Arcane~, ~1~ =&gt; ~SPWI105~    //Identify</v>
      </c>
      <c r="G7" t="str">
        <f t="shared" si="1"/>
        <v>~SPWI105~, ~SPWI105~, ~Arcane~, ~1~, ~1~, ~0~ =&gt; ~SPWI105~    //Identify</v>
      </c>
    </row>
    <row r="8" spans="1:7">
      <c r="A8" t="s">
        <v>17</v>
      </c>
      <c r="B8">
        <v>1</v>
      </c>
      <c r="C8" t="s">
        <v>25</v>
      </c>
      <c r="D8" t="s">
        <v>25</v>
      </c>
      <c r="E8" t="s">
        <v>47</v>
      </c>
      <c r="F8" t="str">
        <f t="shared" si="0"/>
        <v>~SPWI107~, ~Arcane~, ~1~ =&gt; ~SPWI107~    //Magic Missile</v>
      </c>
      <c r="G8" t="str">
        <f t="shared" si="1"/>
        <v>~SPWI107~, ~SPWI107~, ~Arcane~, ~1~, ~1~, ~0~ =&gt; ~SPWI107~    //Magic Missile</v>
      </c>
    </row>
    <row r="9" spans="1:7">
      <c r="A9" t="s">
        <v>17</v>
      </c>
      <c r="B9">
        <v>1</v>
      </c>
      <c r="C9" t="s">
        <v>26</v>
      </c>
      <c r="D9" t="s">
        <v>26</v>
      </c>
      <c r="E9" t="s">
        <v>467</v>
      </c>
      <c r="F9" t="str">
        <f t="shared" si="0"/>
        <v>~SPWI108~, ~Arcane~, ~1~ =&gt; ~SPWI108~    //Pacify</v>
      </c>
      <c r="G9" t="str">
        <f t="shared" si="1"/>
        <v>~SPWI108~, ~SPWI108~, ~Arcane~, ~1~, ~1~, ~0~ =&gt; ~SPWI108~    //Pacify</v>
      </c>
    </row>
    <row r="10" spans="1:7">
      <c r="A10" t="s">
        <v>17</v>
      </c>
      <c r="B10">
        <v>1</v>
      </c>
      <c r="C10" t="s">
        <v>29</v>
      </c>
      <c r="D10" t="s">
        <v>29</v>
      </c>
      <c r="E10" t="s">
        <v>49</v>
      </c>
      <c r="F10" t="str">
        <f t="shared" si="0"/>
        <v>~SPWI111~, ~Arcane~, ~1~ =&gt; ~SPWI111~    //Shield</v>
      </c>
      <c r="G10" t="str">
        <f t="shared" si="1"/>
        <v>~SPWI111~, ~SPWI111~, ~Arcane~, ~1~, ~1~, ~0~ =&gt; ~SPWI111~    //Shield</v>
      </c>
    </row>
    <row r="11" spans="1:7">
      <c r="A11" t="s">
        <v>17</v>
      </c>
      <c r="B11">
        <v>1</v>
      </c>
      <c r="C11" t="s">
        <v>31</v>
      </c>
      <c r="D11" t="s">
        <v>31</v>
      </c>
      <c r="E11" t="s">
        <v>468</v>
      </c>
      <c r="F11" t="str">
        <f t="shared" si="0"/>
        <v>~SPWI113~, ~Arcane~, ~1~ =&gt; ~SPWI113~    //Missile of Patience</v>
      </c>
      <c r="G11" t="str">
        <f t="shared" si="1"/>
        <v>~SPWI113~, ~SPWI113~, ~Arcane~, ~1~, ~1~, ~0~ =&gt; ~SPWI113~    //Missile of Patience</v>
      </c>
    </row>
    <row r="12" spans="1:7">
      <c r="A12" t="s">
        <v>17</v>
      </c>
      <c r="B12">
        <v>1</v>
      </c>
      <c r="C12" t="s">
        <v>32</v>
      </c>
      <c r="D12" t="s">
        <v>32</v>
      </c>
      <c r="E12" t="s">
        <v>43</v>
      </c>
      <c r="F12" t="str">
        <f t="shared" si="0"/>
        <v>~SPWI114~, ~Arcane~, ~1~ =&gt; ~SPWI114~    //Friends</v>
      </c>
      <c r="G12" t="str">
        <f t="shared" si="1"/>
        <v>~SPWI114~, ~SPWI114~, ~Arcane~, ~1~, ~1~, ~0~ =&gt; ~SPWI114~    //Friends</v>
      </c>
    </row>
    <row r="13" spans="1:7">
      <c r="A13" t="s">
        <v>17</v>
      </c>
      <c r="B13">
        <v>1</v>
      </c>
      <c r="C13" t="s">
        <v>33</v>
      </c>
      <c r="D13" t="s">
        <v>33</v>
      </c>
      <c r="E13" t="s">
        <v>42</v>
      </c>
      <c r="F13" t="str">
        <f t="shared" si="0"/>
        <v>~SPWI115~, ~Arcane~, ~1~ =&gt; ~SPWI115~    //Blindness</v>
      </c>
      <c r="G13" t="str">
        <f t="shared" si="1"/>
        <v>~SPWI115~, ~SPWI115~, ~Arcane~, ~1~, ~1~, ~0~ =&gt; ~SPWI115~    //Blindness</v>
      </c>
    </row>
    <row r="14" spans="1:7">
      <c r="A14" t="s">
        <v>17</v>
      </c>
      <c r="B14">
        <v>1</v>
      </c>
      <c r="C14" t="s">
        <v>34</v>
      </c>
      <c r="D14" s="12" t="s">
        <v>539</v>
      </c>
      <c r="E14" t="s">
        <v>469</v>
      </c>
      <c r="F14" t="str">
        <f t="shared" si="0"/>
        <v>~SPWI116~, ~Arcane~, ~1~ =&gt; ~SPWI116~    //Tongues of Flame</v>
      </c>
      <c r="G14" t="str">
        <f t="shared" si="1"/>
        <v>~ --ignus only~, ~SPWI116~, ~Arcane~, ~1~, ~1~, ~0~ =&gt; ~ --ignus only~    //Tongues of Flame</v>
      </c>
    </row>
    <row r="15" spans="1:7">
      <c r="A15" t="s">
        <v>17</v>
      </c>
      <c r="B15">
        <v>1</v>
      </c>
      <c r="C15" t="s">
        <v>35</v>
      </c>
      <c r="D15" s="6" t="s">
        <v>535</v>
      </c>
      <c r="E15" t="s">
        <v>470</v>
      </c>
      <c r="F15" t="str">
        <f t="shared" si="0"/>
        <v>~SPWI117~, ~Arcane~, ~1~ =&gt; ~SPWI117~    //Seeking Flames</v>
      </c>
      <c r="G15" t="str">
        <f t="shared" si="1"/>
        <v>~IGNUS01~, ~SPWI117~, ~Arcane~, ~1~, ~1~, ~0~ =&gt; ~IGNUS01~    //Seeking Flames</v>
      </c>
    </row>
    <row r="16" spans="1:7">
      <c r="A16" t="s">
        <v>17</v>
      </c>
      <c r="B16">
        <v>1</v>
      </c>
      <c r="C16" t="s">
        <v>36</v>
      </c>
      <c r="D16" s="6" t="s">
        <v>536</v>
      </c>
      <c r="E16" t="s">
        <v>471</v>
      </c>
      <c r="F16" t="str">
        <f t="shared" si="0"/>
        <v>~SPWI118~, ~Arcane~, ~1~ =&gt; ~SPWI118~    //Scripture of Steel</v>
      </c>
      <c r="G16" t="str">
        <f t="shared" si="1"/>
        <v>~CIRCLE02~, ~SPWI118~, ~Arcane~, ~1~, ~1~, ~0~ =&gt; ~CIRCLE02~    //Scripture of Steel</v>
      </c>
    </row>
    <row r="17" spans="1:7">
      <c r="A17" t="s">
        <v>17</v>
      </c>
      <c r="B17">
        <v>1</v>
      </c>
      <c r="C17" t="s">
        <v>37</v>
      </c>
      <c r="D17" s="6" t="s">
        <v>537</v>
      </c>
      <c r="E17" t="s">
        <v>474</v>
      </c>
      <c r="F17" t="str">
        <f t="shared" si="0"/>
        <v>~SPWI119~, ~Arcane~, ~1~ =&gt; ~SPWI119~    //Submerge the Will</v>
      </c>
      <c r="G17" t="str">
        <f t="shared" si="1"/>
        <v>~CIRCLE03~, ~SPWI119~, ~Arcane~, ~1~, ~1~, ~0~ =&gt; ~CIRCLE03~    //Submerge the Will</v>
      </c>
    </row>
    <row r="18" spans="1:7">
      <c r="A18" t="s">
        <v>17</v>
      </c>
      <c r="B18">
        <v>1</v>
      </c>
      <c r="C18" t="s">
        <v>463</v>
      </c>
      <c r="D18" s="6" t="s">
        <v>538</v>
      </c>
      <c r="E18" t="s">
        <v>472</v>
      </c>
      <c r="F18" t="str">
        <f t="shared" si="0"/>
        <v>~SPWI120~, ~Arcane~, ~1~ =&gt; ~SPWI120~    //Vilquar's Eye</v>
      </c>
      <c r="G18" t="str">
        <f t="shared" si="1"/>
        <v>~CIRCLE04~, ~SPWI120~, ~Arcane~, ~1~, ~1~, ~0~ =&gt; ~CIRCLE04~    //Vilquar's Eye</v>
      </c>
    </row>
    <row r="19" spans="1:7">
      <c r="A19" t="s">
        <v>17</v>
      </c>
      <c r="B19">
        <v>1</v>
      </c>
      <c r="C19" t="s">
        <v>464</v>
      </c>
      <c r="D19" s="12" t="s">
        <v>540</v>
      </c>
      <c r="E19" t="s">
        <v>473</v>
      </c>
      <c r="F19" t="str">
        <f t="shared" si="0"/>
        <v>~SPWI121~, ~Arcane~, ~1~ =&gt; ~SPWI121~    //Reign of Anger</v>
      </c>
      <c r="G19" t="str">
        <f t="shared" si="1"/>
        <v>~ --dak'kon only~, ~SPWI121~, ~Arcane~, ~1~, ~1~, ~0~ =&gt; ~ --dak'kon only~    //Reign of Anger</v>
      </c>
    </row>
    <row r="20" spans="1:7">
      <c r="F20" t="str">
        <f t="shared" si="0"/>
        <v>~~, ~~, ~~ =&gt; ~~    //</v>
      </c>
      <c r="G20" t="str">
        <f t="shared" si="1"/>
        <v>~~, ~~, ~~, ~~, ~1~, ~0~ =&gt; ~~    //</v>
      </c>
    </row>
    <row r="21" spans="1:7">
      <c r="A21" t="s">
        <v>17</v>
      </c>
      <c r="B21">
        <v>2</v>
      </c>
      <c r="C21" t="s">
        <v>58</v>
      </c>
      <c r="D21" t="s">
        <v>58</v>
      </c>
      <c r="E21" t="s">
        <v>475</v>
      </c>
      <c r="F21" t="str">
        <f t="shared" si="0"/>
        <v>~SPWI201~, ~Arcane~, ~2~ =&gt; ~SPWI201~    //Adder's Kiss</v>
      </c>
      <c r="G21" t="str">
        <f t="shared" si="1"/>
        <v>~SPWI201~, ~SPWI201~, ~Arcane~, ~2~, ~1~, ~0~ =&gt; ~SPWI201~    //Adder's Kiss</v>
      </c>
    </row>
    <row r="22" spans="1:7">
      <c r="A22" t="s">
        <v>17</v>
      </c>
      <c r="B22">
        <v>2</v>
      </c>
      <c r="C22" t="s">
        <v>59</v>
      </c>
      <c r="D22" t="s">
        <v>59</v>
      </c>
      <c r="E22" t="s">
        <v>476</v>
      </c>
      <c r="F22" t="str">
        <f t="shared" si="0"/>
        <v>~SPWI202~, ~Arcane~, ~2~ =&gt; ~SPWI202~    //Black-Barbed Curse</v>
      </c>
      <c r="G22" t="str">
        <f t="shared" si="1"/>
        <v>~SPWI202~, ~SPWI202~, ~Arcane~, ~2~, ~1~, ~0~ =&gt; ~SPWI202~    //Black-Barbed Curse</v>
      </c>
    </row>
    <row r="23" spans="1:7">
      <c r="A23" t="s">
        <v>17</v>
      </c>
      <c r="B23">
        <v>2</v>
      </c>
      <c r="C23" t="s">
        <v>60</v>
      </c>
      <c r="D23" t="s">
        <v>60</v>
      </c>
      <c r="E23" t="s">
        <v>477</v>
      </c>
      <c r="F23" t="str">
        <f t="shared" si="0"/>
        <v>~SPWI203~, ~Arcane~, ~2~ =&gt; ~SPWI203~    //Black-Barbed Shield</v>
      </c>
      <c r="G23" t="str">
        <f t="shared" si="1"/>
        <v>~SPWI203~, ~SPWI203~, ~Arcane~, ~2~, ~1~, ~0~ =&gt; ~SPWI203~    //Black-Barbed Shield</v>
      </c>
    </row>
    <row r="24" spans="1:7">
      <c r="A24" t="s">
        <v>17</v>
      </c>
      <c r="B24">
        <v>2</v>
      </c>
      <c r="C24" t="s">
        <v>61</v>
      </c>
      <c r="D24" t="s">
        <v>61</v>
      </c>
      <c r="E24" t="s">
        <v>478</v>
      </c>
      <c r="F24" t="str">
        <f t="shared" si="0"/>
        <v>~SPWI204~, ~Arcane~, ~2~ =&gt; ~SPWI204~    //Blood Bridge</v>
      </c>
      <c r="G24" t="str">
        <f t="shared" si="1"/>
        <v>~SPWI204~, ~SPWI204~, ~Arcane~, ~2~, ~1~, ~0~ =&gt; ~SPWI204~    //Blood Bridge</v>
      </c>
    </row>
    <row r="25" spans="1:7">
      <c r="A25" t="s">
        <v>17</v>
      </c>
      <c r="B25">
        <v>2</v>
      </c>
      <c r="C25" t="s">
        <v>62</v>
      </c>
      <c r="D25" t="s">
        <v>62</v>
      </c>
      <c r="E25" t="s">
        <v>479</v>
      </c>
      <c r="F25" t="str">
        <f t="shared" si="0"/>
        <v>~SPWI205~, ~Arcane~, ~2~ =&gt; ~SPWI205~    //Greater Embalming</v>
      </c>
      <c r="G25" t="str">
        <f t="shared" si="1"/>
        <v>~SPWI205~, ~SPWI205~, ~Arcane~, ~2~, ~1~, ~0~ =&gt; ~SPWI205~    //Greater Embalming</v>
      </c>
    </row>
    <row r="26" spans="1:7">
      <c r="A26" t="s">
        <v>17</v>
      </c>
      <c r="B26">
        <v>2</v>
      </c>
      <c r="C26" t="s">
        <v>64</v>
      </c>
      <c r="D26" t="s">
        <v>64</v>
      </c>
      <c r="E26" t="s">
        <v>480</v>
      </c>
      <c r="F26" t="str">
        <f t="shared" si="0"/>
        <v>~SPWI207~, ~Arcane~, ~2~ =&gt; ~SPWI207~    //Ice Knife</v>
      </c>
      <c r="G26" t="str">
        <f t="shared" si="1"/>
        <v>~SPWI207~, ~SPWI207~, ~Arcane~, ~2~, ~1~, ~0~ =&gt; ~SPWI207~    //Ice Knife</v>
      </c>
    </row>
    <row r="27" spans="1:7">
      <c r="A27" t="s">
        <v>17</v>
      </c>
      <c r="B27">
        <v>2</v>
      </c>
      <c r="C27" t="s">
        <v>66</v>
      </c>
      <c r="D27" t="s">
        <v>66</v>
      </c>
      <c r="E27" t="s">
        <v>481</v>
      </c>
      <c r="F27" t="str">
        <f t="shared" si="0"/>
        <v>~SPWI209~, ~Arcane~, ~2~ =&gt; ~SPWI209~    //Pain Mirror</v>
      </c>
      <c r="G27" t="str">
        <f t="shared" si="1"/>
        <v>~SPWI209~, ~SPWI209~, ~Arcane~, ~2~, ~1~, ~0~ =&gt; ~SPWI209~    //Pain Mirror</v>
      </c>
    </row>
    <row r="28" spans="1:7">
      <c r="A28" t="s">
        <v>17</v>
      </c>
      <c r="B28">
        <v>2</v>
      </c>
      <c r="C28" t="s">
        <v>68</v>
      </c>
      <c r="D28" t="s">
        <v>68</v>
      </c>
      <c r="E28" t="s">
        <v>89</v>
      </c>
      <c r="F28" t="str">
        <f t="shared" si="0"/>
        <v>~SPWI211~, ~Arcane~, ~2~ =&gt; ~SPWI211~    //Strength</v>
      </c>
      <c r="G28" t="str">
        <f t="shared" si="1"/>
        <v>~SPWI211~, ~SPWI211~, ~Arcane~, ~2~, ~1~, ~0~ =&gt; ~SPWI211~    //Strength</v>
      </c>
    </row>
    <row r="29" spans="1:7">
      <c r="A29" t="s">
        <v>17</v>
      </c>
      <c r="B29">
        <v>2</v>
      </c>
      <c r="C29" t="s">
        <v>69</v>
      </c>
      <c r="D29" t="s">
        <v>69</v>
      </c>
      <c r="E29" t="s">
        <v>482</v>
      </c>
      <c r="F29" t="str">
        <f t="shared" si="0"/>
        <v>~SPWI212~, ~Arcane~, ~2~ =&gt; ~SPWI212~    //Swarm Curse</v>
      </c>
      <c r="G29" t="str">
        <f t="shared" si="1"/>
        <v>~SPWI212~, ~SPWI212~, ~Arcane~, ~2~, ~1~, ~0~ =&gt; ~SPWI212~    //Swarm Curse</v>
      </c>
    </row>
    <row r="30" spans="1:7">
      <c r="A30" t="s">
        <v>17</v>
      </c>
      <c r="B30">
        <v>2</v>
      </c>
      <c r="C30" t="s">
        <v>70</v>
      </c>
      <c r="D30" t="s">
        <v>70</v>
      </c>
      <c r="E30" t="s">
        <v>80</v>
      </c>
      <c r="F30" t="str">
        <f t="shared" si="0"/>
        <v>~SPWI213~, ~Arcane~, ~2~ =&gt; ~SPWI213~    //Horror</v>
      </c>
      <c r="G30" t="str">
        <f t="shared" si="1"/>
        <v>~SPWI213~, ~SPWI213~, ~Arcane~, ~2~, ~1~, ~0~ =&gt; ~SPWI213~    //Horror</v>
      </c>
    </row>
    <row r="31" spans="1:7">
      <c r="A31" t="s">
        <v>17</v>
      </c>
      <c r="B31">
        <v>2</v>
      </c>
      <c r="C31" t="s">
        <v>71</v>
      </c>
      <c r="D31" t="s">
        <v>71</v>
      </c>
      <c r="E31" t="s">
        <v>84</v>
      </c>
      <c r="F31" t="str">
        <f t="shared" si="0"/>
        <v>~SPWI214~, ~Arcane~, ~2~ =&gt; ~SPWI214~    //Luck</v>
      </c>
      <c r="G31" t="str">
        <f t="shared" si="1"/>
        <v>~SPWI214~, ~SPWI214~, ~Arcane~, ~2~, ~1~, ~0~ =&gt; ~SPWI214~    //Luck</v>
      </c>
    </row>
    <row r="32" spans="1:7">
      <c r="A32" t="s">
        <v>17</v>
      </c>
      <c r="B32">
        <v>2</v>
      </c>
      <c r="C32" t="s">
        <v>72</v>
      </c>
      <c r="D32" t="s">
        <v>72</v>
      </c>
      <c r="E32" t="s">
        <v>82</v>
      </c>
      <c r="F32" t="str">
        <f t="shared" si="0"/>
        <v>~SPWI215~, ~Arcane~, ~2~ =&gt; ~SPWI215~    //Knock</v>
      </c>
      <c r="G32" t="str">
        <f t="shared" si="1"/>
        <v>~SPWI215~, ~SPWI215~, ~Arcane~, ~2~, ~1~, ~0~ =&gt; ~SPWI215~    //Knock</v>
      </c>
    </row>
    <row r="33" spans="1:7">
      <c r="A33" t="s">
        <v>17</v>
      </c>
      <c r="B33">
        <v>2</v>
      </c>
      <c r="C33" t="s">
        <v>73</v>
      </c>
      <c r="D33" t="s">
        <v>73</v>
      </c>
      <c r="E33" t="s">
        <v>77</v>
      </c>
      <c r="F33" t="str">
        <f t="shared" si="0"/>
        <v>~SPWI216~, ~Arcane~, ~2~ =&gt; ~SPWI216~    //Blur</v>
      </c>
      <c r="G33" t="str">
        <f t="shared" si="1"/>
        <v>~SPWI216~, ~SPWI216~, ~Arcane~, ~2~, ~1~, ~0~ =&gt; ~SPWI216~    //Blur</v>
      </c>
    </row>
    <row r="34" spans="1:7">
      <c r="A34" t="s">
        <v>17</v>
      </c>
      <c r="B34">
        <v>2</v>
      </c>
      <c r="C34" t="s">
        <v>74</v>
      </c>
      <c r="D34" s="6" t="s">
        <v>541</v>
      </c>
      <c r="E34" t="s">
        <v>483</v>
      </c>
      <c r="F34" t="str">
        <f t="shared" si="0"/>
        <v>~SPWI217~, ~Arcane~, ~2~ =&gt; ~SPWI217~    //Ignus' Terror</v>
      </c>
      <c r="G34" t="str">
        <f t="shared" si="1"/>
        <v>~IGNUS02~, ~SPWI217~, ~Arcane~, ~2~, ~1~, ~0~ =&gt; ~IGNUS02~    //Ignus' Terror</v>
      </c>
    </row>
    <row r="35" spans="1:7">
      <c r="A35" t="s">
        <v>17</v>
      </c>
      <c r="B35">
        <v>2</v>
      </c>
      <c r="C35" t="s">
        <v>75</v>
      </c>
      <c r="D35" s="6" t="s">
        <v>542</v>
      </c>
      <c r="E35" t="s">
        <v>484</v>
      </c>
      <c r="F35" t="str">
        <f t="shared" si="0"/>
        <v>~SPWI218~, ~Arcane~, ~2~ =&gt; ~SPWI218~    //Infernal Orb</v>
      </c>
      <c r="G35" t="str">
        <f t="shared" si="1"/>
        <v>~IGNUS04~, ~SPWI218~, ~Arcane~, ~2~, ~1~, ~0~ =&gt; ~IGNUS04~    //Infernal Orb</v>
      </c>
    </row>
    <row r="36" spans="1:7">
      <c r="A36" t="s">
        <v>17</v>
      </c>
      <c r="B36">
        <v>2</v>
      </c>
      <c r="C36" t="s">
        <v>76</v>
      </c>
      <c r="D36" s="6" t="s">
        <v>543</v>
      </c>
      <c r="E36" t="s">
        <v>485</v>
      </c>
      <c r="F36" t="str">
        <f t="shared" si="0"/>
        <v>~SPWI219~, ~Arcane~, ~2~ =&gt; ~SPWI219~    //Power of One</v>
      </c>
      <c r="G36" t="str">
        <f t="shared" si="1"/>
        <v>~CIRCLE05~, ~SPWI219~, ~Arcane~, ~2~, ~1~, ~0~ =&gt; ~CIRCLE05~    //Power of One</v>
      </c>
    </row>
    <row r="37" spans="1:7">
      <c r="F37" t="str">
        <f t="shared" si="0"/>
        <v>~~, ~~, ~~ =&gt; ~~    //</v>
      </c>
      <c r="G37" t="str">
        <f t="shared" si="1"/>
        <v>~~, ~~, ~~, ~~, ~1~, ~0~ =&gt; ~~    //</v>
      </c>
    </row>
    <row r="38" spans="1:7">
      <c r="A38" t="s">
        <v>17</v>
      </c>
      <c r="B38">
        <v>3</v>
      </c>
      <c r="C38" t="s">
        <v>94</v>
      </c>
      <c r="D38" t="s">
        <v>94</v>
      </c>
      <c r="E38" t="s">
        <v>486</v>
      </c>
      <c r="F38" t="str">
        <f t="shared" si="0"/>
        <v>~SPWI301~, ~Arcane~, ~3~ =&gt; ~SPWI301~    //Ball Lightning</v>
      </c>
      <c r="G38" t="str">
        <f t="shared" si="1"/>
        <v>~SPWI301~, ~SPWI301~, ~Arcane~, ~3~, ~1~, ~0~ =&gt; ~SPWI301~    //Ball Lightning</v>
      </c>
    </row>
    <row r="39" spans="1:7">
      <c r="A39" t="s">
        <v>17</v>
      </c>
      <c r="B39">
        <v>3</v>
      </c>
      <c r="C39" t="s">
        <v>97</v>
      </c>
      <c r="D39" t="s">
        <v>97</v>
      </c>
      <c r="E39" t="s">
        <v>487</v>
      </c>
      <c r="F39" t="str">
        <f t="shared" si="0"/>
        <v>~SPWI304~, ~Arcane~, ~3~ =&gt; ~SPWI304~    //Cloak of Warding</v>
      </c>
      <c r="G39" t="str">
        <f t="shared" si="1"/>
        <v>~SPWI304~, ~SPWI304~, ~Arcane~, ~3~, ~1~, ~0~ =&gt; ~SPWI304~    //Cloak of Warding</v>
      </c>
    </row>
    <row r="40" spans="1:7">
      <c r="A40" t="s">
        <v>17</v>
      </c>
      <c r="B40">
        <v>3</v>
      </c>
      <c r="C40" t="s">
        <v>98</v>
      </c>
      <c r="D40" t="s">
        <v>98</v>
      </c>
      <c r="E40" t="s">
        <v>488</v>
      </c>
      <c r="F40" t="str">
        <f t="shared" si="0"/>
        <v>~SPWI305~, ~Arcane~, ~3~ =&gt; ~SPWI305~    //Elysium's Tears</v>
      </c>
      <c r="G40" t="str">
        <f t="shared" si="1"/>
        <v>~SPWI305~, ~SPWI305~, ~Arcane~, ~3~, ~1~, ~0~ =&gt; ~SPWI305~    //Elysium's Tears</v>
      </c>
    </row>
    <row r="41" spans="1:7">
      <c r="A41" t="s">
        <v>17</v>
      </c>
      <c r="B41">
        <v>3</v>
      </c>
      <c r="C41" t="s">
        <v>100</v>
      </c>
      <c r="D41" t="s">
        <v>100</v>
      </c>
      <c r="E41" t="s">
        <v>489</v>
      </c>
      <c r="F41" t="str">
        <f t="shared" si="0"/>
        <v>~SPWI307~, ~Arcane~, ~3~ =&gt; ~SPWI307~    //Hold Undead</v>
      </c>
      <c r="G41" t="str">
        <f t="shared" si="1"/>
        <v>~SPWI307~, ~SPWI307~, ~Arcane~, ~3~, ~1~, ~0~ =&gt; ~SPWI307~    //Hold Undead</v>
      </c>
    </row>
    <row r="42" spans="1:7">
      <c r="A42" t="s">
        <v>17</v>
      </c>
      <c r="B42">
        <v>3</v>
      </c>
      <c r="C42" t="s">
        <v>101</v>
      </c>
      <c r="D42" t="s">
        <v>101</v>
      </c>
      <c r="E42" t="s">
        <v>490</v>
      </c>
      <c r="F42" t="str">
        <f t="shared" si="0"/>
        <v>~SPWI308~, ~Arcane~, ~3~ =&gt; ~SPWI308~    //Tasha's Unbearable Derisive Laughter</v>
      </c>
      <c r="G42" t="str">
        <f t="shared" si="1"/>
        <v>~SPWI308~, ~SPWI308~, ~Arcane~, ~3~, ~1~, ~0~ =&gt; ~SPWI308~    //Tasha's Unbearable Derisive Laughter</v>
      </c>
    </row>
    <row r="43" spans="1:7">
      <c r="A43" t="s">
        <v>17</v>
      </c>
      <c r="B43">
        <v>3</v>
      </c>
      <c r="C43" t="s">
        <v>102</v>
      </c>
      <c r="D43" t="s">
        <v>102</v>
      </c>
      <c r="E43" t="s">
        <v>122</v>
      </c>
      <c r="F43" t="str">
        <f t="shared" si="0"/>
        <v>~SPWI309~, ~Arcane~, ~3~ =&gt; ~SPWI309~    //Vampiric Touch</v>
      </c>
      <c r="G43" t="str">
        <f t="shared" si="1"/>
        <v>~SPWI309~, ~SPWI309~, ~Arcane~, ~3~, ~1~, ~0~ =&gt; ~SPWI309~    //Vampiric Touch</v>
      </c>
    </row>
    <row r="44" spans="1:7">
      <c r="A44" t="s">
        <v>17</v>
      </c>
      <c r="B44">
        <v>3</v>
      </c>
      <c r="C44" t="s">
        <v>103</v>
      </c>
      <c r="D44" t="s">
        <v>103</v>
      </c>
      <c r="E44" t="s">
        <v>491</v>
      </c>
      <c r="F44" t="str">
        <f t="shared" si="0"/>
        <v>~SPWI310~, ~Arcane~, ~3~ =&gt; ~SPWI310~    //Ax of Torment</v>
      </c>
      <c r="G44" t="str">
        <f t="shared" si="1"/>
        <v>~SPWI310~, ~SPWI310~, ~Arcane~, ~3~, ~1~, ~0~ =&gt; ~SPWI310~    //Ax of Torment</v>
      </c>
    </row>
    <row r="45" spans="1:7">
      <c r="A45" t="s">
        <v>17</v>
      </c>
      <c r="B45">
        <v>3</v>
      </c>
      <c r="C45" t="s">
        <v>104</v>
      </c>
      <c r="D45" t="s">
        <v>104</v>
      </c>
      <c r="E45" t="s">
        <v>492</v>
      </c>
      <c r="F45" t="str">
        <f t="shared" si="0"/>
        <v>~SPWI311~, ~Arcane~, ~3~ =&gt; ~SPWI311~    //Zerthimon's Focus</v>
      </c>
      <c r="G45" t="str">
        <f t="shared" si="1"/>
        <v>~SPWI311~, ~SPWI311~, ~Arcane~, ~3~, ~1~, ~0~ =&gt; ~SPWI311~    //Zerthimon's Focus</v>
      </c>
    </row>
    <row r="46" spans="1:7">
      <c r="A46" t="s">
        <v>17</v>
      </c>
      <c r="B46">
        <v>3</v>
      </c>
      <c r="C46" t="s">
        <v>105</v>
      </c>
      <c r="D46" s="6" t="s">
        <v>544</v>
      </c>
      <c r="E46" t="s">
        <v>493</v>
      </c>
      <c r="F46" t="str">
        <f t="shared" si="0"/>
        <v>~SPWI312~, ~Arcane~, ~3~ =&gt; ~SPWI312~    //Infernal Shield</v>
      </c>
      <c r="G46" t="str">
        <f t="shared" si="1"/>
        <v>~IGNU03~, ~SPWI312~, ~Arcane~, ~3~, ~1~, ~0~ =&gt; ~IGNU03~    //Infernal Shield</v>
      </c>
    </row>
    <row r="47" spans="1:7">
      <c r="A47" t="s">
        <v>17</v>
      </c>
      <c r="B47">
        <v>3</v>
      </c>
      <c r="C47" t="s">
        <v>106</v>
      </c>
      <c r="D47" s="12" t="s">
        <v>539</v>
      </c>
      <c r="E47" t="s">
        <v>494</v>
      </c>
      <c r="F47" t="str">
        <f t="shared" ref="F47:F62" si="2">_xlfn.CONCAT("~", C47, "~, ~", A47, "~, ~", B47, "~ =&gt; ~", C47, "~    //", E47)</f>
        <v>~SPWI313~, ~Arcane~, ~3~ =&gt; ~SPWI313~    //Fiery Rain</v>
      </c>
      <c r="G47" t="str">
        <f t="shared" ref="G47:G62" si="3">_xlfn.CONCAT("~", D47, "~, ~", C47, "~, ~", A47, "~, ~", B47, "~, ~1~, ~0~ =&gt; ~", D47, "~    //", E47)</f>
        <v>~ --ignus only~, ~SPWI313~, ~Arcane~, ~3~, ~1~, ~0~ =&gt; ~ --ignus only~    //Fiery Rain</v>
      </c>
    </row>
    <row r="48" spans="1:7">
      <c r="A48" t="s">
        <v>17</v>
      </c>
      <c r="B48">
        <v>3</v>
      </c>
      <c r="C48" t="s">
        <v>107</v>
      </c>
      <c r="D48" s="6" t="s">
        <v>545</v>
      </c>
      <c r="E48" t="s">
        <v>495</v>
      </c>
      <c r="F48" t="str">
        <f t="shared" si="2"/>
        <v>~SPWI314~, ~Arcane~, ~3~ =&gt; ~SPWI314~    //Balance In All Things</v>
      </c>
      <c r="G48" t="str">
        <f t="shared" si="3"/>
        <v>~CIRCLE06~, ~SPWI314~, ~Arcane~, ~3~, ~1~, ~0~ =&gt; ~CIRCLE06~    //Balance In All Things</v>
      </c>
    </row>
    <row r="49" spans="1:7">
      <c r="F49" t="str">
        <f t="shared" si="2"/>
        <v>~~, ~~, ~~ =&gt; ~~    //</v>
      </c>
      <c r="G49" t="str">
        <f t="shared" si="3"/>
        <v>~~, ~~, ~~, ~~, ~1~, ~0~ =&gt; ~~    //</v>
      </c>
    </row>
    <row r="50" spans="1:7">
      <c r="A50" t="s">
        <v>17</v>
      </c>
      <c r="B50">
        <v>4</v>
      </c>
      <c r="C50" t="s">
        <v>126</v>
      </c>
      <c r="D50" t="s">
        <v>126</v>
      </c>
      <c r="E50" t="s">
        <v>496</v>
      </c>
      <c r="F50" t="str">
        <f t="shared" si="2"/>
        <v>~SPWI401~, ~Arcane~, ~4~ =&gt; ~SPWI401~    //Blacksphere</v>
      </c>
      <c r="G50" t="str">
        <f t="shared" si="3"/>
        <v>~SPWI401~, ~SPWI401~, ~Arcane~, ~4~, ~1~, ~0~ =&gt; ~SPWI401~    //Blacksphere</v>
      </c>
    </row>
    <row r="51" spans="1:7">
      <c r="A51" t="s">
        <v>17</v>
      </c>
      <c r="B51">
        <v>4</v>
      </c>
      <c r="C51" t="s">
        <v>128</v>
      </c>
      <c r="D51" t="s">
        <v>128</v>
      </c>
      <c r="E51" t="s">
        <v>127</v>
      </c>
      <c r="F51" t="str">
        <f t="shared" si="2"/>
        <v>~SPWI402~, ~Arcane~, ~4~ =&gt; ~SPWI402~    //Confusion</v>
      </c>
      <c r="G51" t="str">
        <f t="shared" si="3"/>
        <v>~SPWI402~, ~SPWI402~, ~Arcane~, ~4~, ~1~, ~0~ =&gt; ~SPWI402~    //Confusion</v>
      </c>
    </row>
    <row r="52" spans="1:7">
      <c r="A52" t="s">
        <v>17</v>
      </c>
      <c r="B52">
        <v>4</v>
      </c>
      <c r="C52" t="s">
        <v>131</v>
      </c>
      <c r="D52" t="s">
        <v>131</v>
      </c>
      <c r="E52" t="s">
        <v>497</v>
      </c>
      <c r="F52" t="str">
        <f t="shared" si="2"/>
        <v>~SPWI405~, ~Arcane~, ~4~ =&gt; ~SPWI405~    //Force Missiles</v>
      </c>
      <c r="G52" t="str">
        <f t="shared" si="3"/>
        <v>~SPWI405~, ~SPWI405~, ~Arcane~, ~4~, ~1~, ~0~ =&gt; ~SPWI405~    //Force Missiles</v>
      </c>
    </row>
    <row r="53" spans="1:7">
      <c r="A53" t="s">
        <v>17</v>
      </c>
      <c r="B53">
        <v>4</v>
      </c>
      <c r="C53" t="s">
        <v>132</v>
      </c>
      <c r="D53" t="s">
        <v>132</v>
      </c>
      <c r="E53" t="s">
        <v>498</v>
      </c>
      <c r="F53" t="str">
        <f t="shared" si="2"/>
        <v>~SPWI406~, ~Arcane~, ~4~ =&gt; ~SPWI406~    //Improved Strength</v>
      </c>
      <c r="G53" t="str">
        <f t="shared" si="3"/>
        <v>~SPWI406~, ~SPWI406~, ~Arcane~, ~4~, ~1~, ~0~ =&gt; ~SPWI406~    //Improved Strength</v>
      </c>
    </row>
    <row r="54" spans="1:7">
      <c r="A54" t="s">
        <v>17</v>
      </c>
      <c r="B54">
        <v>4</v>
      </c>
      <c r="C54" t="s">
        <v>134</v>
      </c>
      <c r="D54" t="s">
        <v>134</v>
      </c>
      <c r="E54" t="s">
        <v>499</v>
      </c>
      <c r="F54" t="str">
        <f t="shared" si="2"/>
        <v>~SPWI408~, ~Arcane~, ~4~ =&gt; ~SPWI408~    //Shroud of Shadows</v>
      </c>
      <c r="G54" t="str">
        <f t="shared" si="3"/>
        <v>~SPWI408~, ~SPWI408~, ~Arcane~, ~4~, ~1~, ~0~ =&gt; ~SPWI408~    //Shroud of Shadows</v>
      </c>
    </row>
    <row r="55" spans="1:7">
      <c r="A55" t="s">
        <v>17</v>
      </c>
      <c r="B55">
        <v>4</v>
      </c>
      <c r="C55" t="s">
        <v>135</v>
      </c>
      <c r="D55" t="s">
        <v>135</v>
      </c>
      <c r="E55" t="s">
        <v>149</v>
      </c>
      <c r="F55" t="str">
        <f t="shared" si="2"/>
        <v>~SPWI409~, ~Arcane~, ~4~ =&gt; ~SPWI409~    //Remove Curse</v>
      </c>
      <c r="G55" t="str">
        <f t="shared" si="3"/>
        <v>~SPWI409~, ~SPWI409~, ~Arcane~, ~4~, ~1~, ~0~ =&gt; ~SPWI409~    //Remove Curse</v>
      </c>
    </row>
    <row r="56" spans="1:7">
      <c r="A56" t="s">
        <v>17</v>
      </c>
      <c r="B56">
        <v>4</v>
      </c>
      <c r="C56" t="s">
        <v>136</v>
      </c>
      <c r="D56" s="12" t="s">
        <v>539</v>
      </c>
      <c r="E56" t="s">
        <v>500</v>
      </c>
      <c r="F56" t="str">
        <f t="shared" si="2"/>
        <v>~SPWI410~, ~Arcane~, ~4~ =&gt; ~SPWI410~    //Elemental Strike</v>
      </c>
      <c r="G56" t="str">
        <f t="shared" si="3"/>
        <v>~ --ignus only~, ~SPWI410~, ~Arcane~, ~4~, ~1~, ~0~ =&gt; ~ --ignus only~    //Elemental Strike</v>
      </c>
    </row>
    <row r="57" spans="1:7">
      <c r="F57" t="str">
        <f t="shared" si="2"/>
        <v>~~, ~~, ~~ =&gt; ~~    //</v>
      </c>
      <c r="G57" t="str">
        <f t="shared" si="3"/>
        <v>~~, ~~, ~~, ~~, ~1~, ~0~ =&gt; ~~    //</v>
      </c>
    </row>
    <row r="58" spans="1:7">
      <c r="A58" t="s">
        <v>17</v>
      </c>
      <c r="B58">
        <v>5</v>
      </c>
      <c r="C58" t="s">
        <v>156</v>
      </c>
      <c r="D58" t="s">
        <v>156</v>
      </c>
      <c r="E58" t="s">
        <v>166</v>
      </c>
      <c r="F58" t="str">
        <f t="shared" si="2"/>
        <v>~SPWI501~, ~Arcane~, ~5~ =&gt; ~SPWI501~    //Cloudkill</v>
      </c>
      <c r="G58" t="str">
        <f t="shared" si="3"/>
        <v>~SPWI501~, ~SPWI501~, ~Arcane~, ~5~, ~1~, ~0~ =&gt; ~SPWI501~    //Cloudkill</v>
      </c>
    </row>
    <row r="59" spans="1:7">
      <c r="A59" t="s">
        <v>17</v>
      </c>
      <c r="B59">
        <v>5</v>
      </c>
      <c r="C59" t="s">
        <v>157</v>
      </c>
      <c r="D59" t="s">
        <v>157</v>
      </c>
      <c r="E59" t="s">
        <v>168</v>
      </c>
      <c r="F59" t="str">
        <f t="shared" si="2"/>
        <v>~SPWI502~, ~Arcane~, ~5~ =&gt; ~SPWI502~    //Cone of Cold</v>
      </c>
      <c r="G59" t="str">
        <f t="shared" si="3"/>
        <v>~SPWI502~, ~SPWI502~, ~Arcane~, ~5~, ~1~, ~0~ =&gt; ~SPWI502~    //Cone of Cold</v>
      </c>
    </row>
    <row r="60" spans="1:7">
      <c r="A60" t="s">
        <v>17</v>
      </c>
      <c r="B60">
        <v>5</v>
      </c>
      <c r="C60" t="s">
        <v>159</v>
      </c>
      <c r="D60" t="s">
        <v>159</v>
      </c>
      <c r="E60" t="s">
        <v>501</v>
      </c>
      <c r="F60" t="str">
        <f t="shared" si="2"/>
        <v>~SPWI504~, ~Arcane~, ~5~ =&gt; ~SPWI504~    //Enoll Eva's Duplication</v>
      </c>
      <c r="G60" t="str">
        <f t="shared" si="3"/>
        <v>~SPWI504~, ~SPWI504~, ~Arcane~, ~5~, ~1~, ~0~ =&gt; ~SPWI504~    //Enoll Eva's Duplication</v>
      </c>
    </row>
    <row r="61" spans="1:7">
      <c r="A61" t="s">
        <v>17</v>
      </c>
      <c r="B61">
        <v>5</v>
      </c>
      <c r="C61" t="s">
        <v>160</v>
      </c>
      <c r="D61" t="s">
        <v>160</v>
      </c>
      <c r="E61" t="s">
        <v>502</v>
      </c>
      <c r="F61" t="str">
        <f t="shared" si="2"/>
        <v>~SPWI505~, ~Arcane~, ~5~ =&gt; ~SPWI505~    //Desert Hell</v>
      </c>
      <c r="G61" t="str">
        <f t="shared" si="3"/>
        <v>~SPWI505~, ~SPWI505~, ~Arcane~, ~5~, ~1~, ~0~ =&gt; ~SPWI505~    //Desert Hell</v>
      </c>
    </row>
    <row r="62" spans="1:7">
      <c r="A62" t="s">
        <v>17</v>
      </c>
      <c r="B62">
        <v>5</v>
      </c>
      <c r="C62" t="s">
        <v>161</v>
      </c>
      <c r="D62" t="s">
        <v>161</v>
      </c>
      <c r="E62" t="s">
        <v>503</v>
      </c>
      <c r="F62" t="str">
        <f t="shared" si="2"/>
        <v>~SPWI506~, ~Arcane~, ~5~ =&gt; ~SPWI506~    //Fire and Ice</v>
      </c>
      <c r="G62" t="str">
        <f t="shared" si="3"/>
        <v>~SPWI506~, ~SPWI506~, ~Arcane~, ~5~, ~1~, ~0~ =&gt; ~SPWI506~    //Fire and Ice</v>
      </c>
    </row>
    <row r="63" spans="1:7">
      <c r="F63" t="str">
        <f t="shared" ref="F63:F72" si="4">_xlfn.CONCAT("~", C63, "~, ~", A63, "~, ~", B63, "~ =&gt; ~", C63, "~    //", E63)</f>
        <v>~~, ~~, ~~ =&gt; ~~    //</v>
      </c>
      <c r="G63" t="str">
        <f t="shared" ref="G63:G72" si="5">_xlfn.CONCAT("~", D63, "~, ~", C63, "~, ~", A63, "~, ~", B63, "~, ~1~, ~0~ =&gt; ~", D63, "~    //", E63)</f>
        <v>~~, ~~, ~~, ~~, ~1~, ~0~ =&gt; ~~    //</v>
      </c>
    </row>
    <row r="64" spans="1:7">
      <c r="A64" t="s">
        <v>17</v>
      </c>
      <c r="B64">
        <v>6</v>
      </c>
      <c r="C64" t="s">
        <v>184</v>
      </c>
      <c r="D64" t="s">
        <v>184</v>
      </c>
      <c r="E64" t="s">
        <v>258</v>
      </c>
      <c r="F64" t="str">
        <f t="shared" si="4"/>
        <v>~SPWI601~, ~Arcane~, ~6~ =&gt; ~SPWI601~    //Antimagic Shell</v>
      </c>
      <c r="G64" t="str">
        <f t="shared" si="5"/>
        <v>~SPWI601~, ~SPWI601~, ~Arcane~, ~6~, ~1~, ~0~ =&gt; ~SPWI601~    //Antimagic Shell</v>
      </c>
    </row>
    <row r="65" spans="1:7">
      <c r="A65" t="s">
        <v>17</v>
      </c>
      <c r="B65">
        <v>6</v>
      </c>
      <c r="C65" t="s">
        <v>185</v>
      </c>
      <c r="D65" t="s">
        <v>185</v>
      </c>
      <c r="E65" t="s">
        <v>190</v>
      </c>
      <c r="F65" t="str">
        <f t="shared" si="4"/>
        <v>~SPWI602~, ~Arcane~, ~6~ =&gt; ~SPWI602~    //Globe of Invulnerability</v>
      </c>
      <c r="G65" t="str">
        <f t="shared" si="5"/>
        <v>~SPWI602~, ~SPWI602~, ~Arcane~, ~6~, ~1~, ~0~ =&gt; ~SPWI602~    //Globe of Invulnerability</v>
      </c>
    </row>
    <row r="66" spans="1:7">
      <c r="A66" t="s">
        <v>17</v>
      </c>
      <c r="B66">
        <v>6</v>
      </c>
      <c r="C66" t="s">
        <v>186</v>
      </c>
      <c r="D66" t="s">
        <v>186</v>
      </c>
      <c r="E66" t="s">
        <v>504</v>
      </c>
      <c r="F66" t="str">
        <f t="shared" si="4"/>
        <v>~SPWI603~, ~Arcane~, ~6~ =&gt; ~SPWI603~    //Howl of Pandemonium</v>
      </c>
      <c r="G66" t="str">
        <f t="shared" si="5"/>
        <v>~SPWI603~, ~SPWI603~, ~Arcane~, ~6~, ~1~, ~0~ =&gt; ~SPWI603~    //Howl of Pandemonium</v>
      </c>
    </row>
    <row r="67" spans="1:7">
      <c r="A67" t="s">
        <v>17</v>
      </c>
      <c r="B67">
        <v>6</v>
      </c>
      <c r="C67" t="s">
        <v>187</v>
      </c>
      <c r="D67" t="s">
        <v>187</v>
      </c>
      <c r="E67" t="s">
        <v>505</v>
      </c>
      <c r="F67" t="str">
        <f t="shared" si="4"/>
        <v>~SPWI604~, ~Arcane~, ~6~ =&gt; ~SPWI604~    //Chain Lightning Storm</v>
      </c>
      <c r="G67" t="str">
        <f t="shared" si="5"/>
        <v>~SPWI604~, ~SPWI604~, ~Arcane~, ~6~, ~1~, ~0~ =&gt; ~SPWI604~    //Chain Lightning Storm</v>
      </c>
    </row>
    <row r="68" spans="1:7">
      <c r="F68" t="str">
        <f t="shared" si="4"/>
        <v>~~, ~~, ~~ =&gt; ~~    //</v>
      </c>
      <c r="G68" t="str">
        <f t="shared" si="5"/>
        <v>~~, ~~, ~~, ~~, ~1~, ~0~ =&gt; ~~    //</v>
      </c>
    </row>
    <row r="69" spans="1:7">
      <c r="A69" t="s">
        <v>17</v>
      </c>
      <c r="B69">
        <v>7</v>
      </c>
      <c r="C69" t="s">
        <v>270</v>
      </c>
      <c r="D69" t="s">
        <v>270</v>
      </c>
      <c r="E69" t="s">
        <v>287</v>
      </c>
      <c r="F69" t="str">
        <f t="shared" si="4"/>
        <v>~SPWI701~, ~Arcane~, ~7~ =&gt; ~SPWI701~    //Acid Storm</v>
      </c>
      <c r="G69" t="str">
        <f t="shared" si="5"/>
        <v>~SPWI701~, ~SPWI701~, ~Arcane~, ~7~, ~1~, ~0~ =&gt; ~SPWI701~    //Acid Storm</v>
      </c>
    </row>
    <row r="70" spans="1:7">
      <c r="A70" t="s">
        <v>17</v>
      </c>
      <c r="B70">
        <v>7</v>
      </c>
      <c r="C70" t="s">
        <v>271</v>
      </c>
      <c r="D70" t="s">
        <v>271</v>
      </c>
      <c r="E70" t="s">
        <v>506</v>
      </c>
      <c r="F70" t="str">
        <f t="shared" si="4"/>
        <v>~SPWI702~, ~Arcane~, ~7~ =&gt; ~SPWI702~    //Blade Storm</v>
      </c>
      <c r="G70" t="str">
        <f t="shared" si="5"/>
        <v>~SPWI702~, ~SPWI702~, ~Arcane~, ~7~, ~1~, ~0~ =&gt; ~SPWI702~    //Blade Storm</v>
      </c>
    </row>
    <row r="71" spans="1:7">
      <c r="A71" t="s">
        <v>17</v>
      </c>
      <c r="B71">
        <v>7</v>
      </c>
      <c r="C71" t="s">
        <v>273</v>
      </c>
      <c r="D71" t="s">
        <v>273</v>
      </c>
      <c r="E71" t="s">
        <v>507</v>
      </c>
      <c r="F71" t="str">
        <f t="shared" si="4"/>
        <v>~SPWI704~, ~Arcane~, ~7~ =&gt; ~SPWI704~    //Guardian Mantle</v>
      </c>
      <c r="G71" t="str">
        <f t="shared" si="5"/>
        <v>~SPWI704~, ~SPWI704~, ~Arcane~, ~7~, ~1~, ~0~ =&gt; ~SPWI704~    //Guardian Mantle</v>
      </c>
    </row>
    <row r="72" spans="1:7">
      <c r="A72" t="s">
        <v>17</v>
      </c>
      <c r="B72">
        <v>7</v>
      </c>
      <c r="C72" t="s">
        <v>274</v>
      </c>
      <c r="D72" t="s">
        <v>274</v>
      </c>
      <c r="E72" t="s">
        <v>508</v>
      </c>
      <c r="F72" t="str">
        <f t="shared" si="4"/>
        <v>~SPWI705~, ~Arcane~, ~7~ =&gt; ~SPWI705~    //Stygian Ice Storm</v>
      </c>
      <c r="G72" t="str">
        <f t="shared" si="5"/>
        <v>~SPWI705~, ~SPWI705~, ~Arcane~, ~7~, ~1~, ~0~ =&gt; ~SPWI705~    //Stygian Ice Storm</v>
      </c>
    </row>
    <row r="73" spans="1:7">
      <c r="F73" t="str">
        <f t="shared" ref="F73:F85" si="6">_xlfn.CONCAT("~", C73, "~, ~", A73, "~, ~", B73, "~ =&gt; ~", C73, "~    //", E73)</f>
        <v>~~, ~~, ~~ =&gt; ~~    //</v>
      </c>
      <c r="G73" t="str">
        <f t="shared" ref="G73:G85" si="7">_xlfn.CONCAT("~", D73, "~, ~", C73, "~, ~", A73, "~, ~", B73, "~, ~1~, ~0~ =&gt; ~", D73, "~    //", E73)</f>
        <v>~~, ~~, ~~, ~~, ~1~, ~0~ =&gt; ~~    //</v>
      </c>
    </row>
    <row r="74" spans="1:7">
      <c r="A74" t="s">
        <v>17</v>
      </c>
      <c r="B74">
        <v>8</v>
      </c>
      <c r="C74" t="s">
        <v>292</v>
      </c>
      <c r="D74" t="s">
        <v>292</v>
      </c>
      <c r="E74" t="s">
        <v>509</v>
      </c>
      <c r="F74" t="str">
        <f t="shared" si="6"/>
        <v>~SPWI802~, ~Arcane~, ~8~ =&gt; ~SPWI802~    //Meteor Storm Bombardment</v>
      </c>
      <c r="G74" t="str">
        <f t="shared" si="7"/>
        <v>~SPWI802~, ~SPWI802~, ~Arcane~, ~8~, ~1~, ~0~ =&gt; ~SPWI802~    //Meteor Storm Bombardment</v>
      </c>
    </row>
    <row r="75" spans="1:7">
      <c r="A75" t="s">
        <v>17</v>
      </c>
      <c r="B75">
        <v>8</v>
      </c>
      <c r="C75" t="s">
        <v>293</v>
      </c>
      <c r="D75" t="s">
        <v>293</v>
      </c>
      <c r="E75" t="s">
        <v>510</v>
      </c>
      <c r="F75" t="str">
        <f t="shared" si="6"/>
        <v>~SPWI803~, ~Arcane~, ~8~ =&gt; ~SPWI803~    //Deathbolt</v>
      </c>
      <c r="G75" t="str">
        <f t="shared" si="7"/>
        <v>~SPWI803~, ~SPWI803~, ~Arcane~, ~8~, ~1~, ~0~ =&gt; ~SPWI803~    //Deathbolt</v>
      </c>
    </row>
    <row r="76" spans="1:7">
      <c r="A76" t="s">
        <v>17</v>
      </c>
      <c r="B76">
        <v>8</v>
      </c>
      <c r="C76" t="s">
        <v>294</v>
      </c>
      <c r="D76" t="s">
        <v>294</v>
      </c>
      <c r="E76" t="s">
        <v>511</v>
      </c>
      <c r="F76" t="str">
        <f t="shared" si="6"/>
        <v>~SPWI804~, ~Arcane~, ~8~ =&gt; ~SPWI804~    //Ignus' Fury</v>
      </c>
      <c r="G76" t="str">
        <f t="shared" si="7"/>
        <v>~SPWI804~, ~SPWI804~, ~Arcane~, ~8~, ~1~, ~0~ =&gt; ~SPWI804~    //Ignus' Fury</v>
      </c>
    </row>
    <row r="77" spans="1:7">
      <c r="A77" t="s">
        <v>17</v>
      </c>
      <c r="B77">
        <v>8</v>
      </c>
      <c r="C77" t="s">
        <v>295</v>
      </c>
      <c r="D77" t="s">
        <v>295</v>
      </c>
      <c r="E77" t="s">
        <v>305</v>
      </c>
      <c r="F77" t="str">
        <f t="shared" si="6"/>
        <v>~SPWI805~, ~Arcane~, ~8~ =&gt; ~SPWI805~    //Power Word, Blind</v>
      </c>
      <c r="G77" t="str">
        <f t="shared" si="7"/>
        <v>~SPWI805~, ~SPWI805~, ~Arcane~, ~8~, ~1~, ~0~ =&gt; ~SPWI805~    //Power Word, Blind</v>
      </c>
    </row>
    <row r="78" spans="1:7">
      <c r="A78" t="s">
        <v>17</v>
      </c>
      <c r="B78">
        <v>8</v>
      </c>
      <c r="C78" t="s">
        <v>297</v>
      </c>
      <c r="D78" t="s">
        <v>297</v>
      </c>
      <c r="E78" t="s">
        <v>512</v>
      </c>
      <c r="F78" t="str">
        <f t="shared" si="6"/>
        <v>~SPWI807~, ~Arcane~, ~8~ =&gt; ~SPWI807~    //Mechanus' Cannon</v>
      </c>
      <c r="G78" t="str">
        <f t="shared" si="7"/>
        <v>~SPWI807~, ~SPWI807~, ~Arcane~, ~8~, ~1~, ~0~ =&gt; ~SPWI807~    //Mechanus' Cannon</v>
      </c>
    </row>
    <row r="79" spans="1:7">
      <c r="F79" t="str">
        <f t="shared" si="6"/>
        <v>~~, ~~, ~~ =&gt; ~~    //</v>
      </c>
      <c r="G79" t="str">
        <f t="shared" si="7"/>
        <v>~~, ~~, ~~, ~~, ~1~, ~0~ =&gt; ~~    //</v>
      </c>
    </row>
    <row r="80" spans="1:7">
      <c r="A80" t="s">
        <v>17</v>
      </c>
      <c r="B80">
        <v>9</v>
      </c>
      <c r="C80" t="s">
        <v>513</v>
      </c>
      <c r="D80" t="s">
        <v>513</v>
      </c>
      <c r="E80" t="s">
        <v>527</v>
      </c>
      <c r="F80" t="str">
        <f t="shared" si="6"/>
        <v>~SPWI901~, ~Arcane~, ~9~ =&gt; ~SPWI901~    //Celestial Host</v>
      </c>
      <c r="G80" t="str">
        <f t="shared" si="7"/>
        <v>~SPWI901~, ~SPWI901~, ~Arcane~, ~9~, ~1~, ~0~ =&gt; ~SPWI901~    //Celestial Host</v>
      </c>
    </row>
    <row r="81" spans="1:7">
      <c r="A81" t="s">
        <v>17</v>
      </c>
      <c r="B81">
        <v>9</v>
      </c>
      <c r="C81" t="s">
        <v>514</v>
      </c>
      <c r="D81" t="s">
        <v>514</v>
      </c>
      <c r="E81" t="s">
        <v>528</v>
      </c>
      <c r="F81" t="str">
        <f t="shared" si="6"/>
        <v>~SPWI902~, ~Arcane~, ~9~ =&gt; ~SPWI902~    //Conflagration</v>
      </c>
      <c r="G81" t="str">
        <f t="shared" si="7"/>
        <v>~SPWI902~, ~SPWI902~, ~Arcane~, ~9~, ~1~, ~0~ =&gt; ~SPWI902~    //Conflagration</v>
      </c>
    </row>
    <row r="82" spans="1:7">
      <c r="A82" t="s">
        <v>17</v>
      </c>
      <c r="B82">
        <v>9</v>
      </c>
      <c r="C82" t="s">
        <v>517</v>
      </c>
      <c r="D82" t="s">
        <v>517</v>
      </c>
      <c r="E82" t="s">
        <v>529</v>
      </c>
      <c r="F82" t="str">
        <f t="shared" si="6"/>
        <v>~SPWI905~, ~Arcane~, ~9~ =&gt; ~SPWI905~    //Elysium's Fires</v>
      </c>
      <c r="G82" t="str">
        <f t="shared" si="7"/>
        <v>~SPWI905~, ~SPWI905~, ~Arcane~, ~9~, ~1~, ~0~ =&gt; ~SPWI905~    //Elysium's Fires</v>
      </c>
    </row>
    <row r="83" spans="1:7">
      <c r="A83" t="s">
        <v>17</v>
      </c>
      <c r="B83">
        <v>9</v>
      </c>
      <c r="C83" t="s">
        <v>521</v>
      </c>
      <c r="D83" t="s">
        <v>521</v>
      </c>
      <c r="E83" t="s">
        <v>311</v>
      </c>
      <c r="F83" t="str">
        <f t="shared" si="6"/>
        <v>~SPWI909~, ~Arcane~, ~9~ =&gt; ~SPWI909~    //Power Word, Kill</v>
      </c>
      <c r="G83" t="str">
        <f t="shared" si="7"/>
        <v>~SPWI909~, ~SPWI909~, ~Arcane~, ~9~, ~1~, ~0~ =&gt; ~SPWI909~    //Power Word, Kill</v>
      </c>
    </row>
    <row r="84" spans="1:7">
      <c r="A84" t="s">
        <v>17</v>
      </c>
      <c r="B84">
        <v>9</v>
      </c>
      <c r="C84" t="s">
        <v>524</v>
      </c>
      <c r="D84" t="s">
        <v>524</v>
      </c>
      <c r="E84" t="s">
        <v>530</v>
      </c>
      <c r="F84" t="str">
        <f t="shared" si="6"/>
        <v>~SPWI912~, ~Arcane~, ~9~ =&gt; ~SPWI912~    //Abyssal Fury</v>
      </c>
      <c r="G84" t="str">
        <f t="shared" si="7"/>
        <v>~SPWI912~, ~SPWI912~, ~Arcane~, ~9~, ~1~, ~0~ =&gt; ~SPWI912~    //Abyssal Fury</v>
      </c>
    </row>
    <row r="85" spans="1:7">
      <c r="A85" t="s">
        <v>17</v>
      </c>
      <c r="B85">
        <v>9</v>
      </c>
      <c r="C85" t="s">
        <v>526</v>
      </c>
      <c r="D85" t="s">
        <v>526</v>
      </c>
      <c r="E85" t="s">
        <v>531</v>
      </c>
      <c r="F85" t="str">
        <f t="shared" si="6"/>
        <v>~SPWI914~, ~Arcane~, ~9~ =&gt; ~SPWI914~    //Rune of Torment</v>
      </c>
      <c r="G85" t="str">
        <f t="shared" si="7"/>
        <v>~SPWI914~, ~SPWI914~, ~Arcane~, ~9~, ~1~, ~0~ =&gt; ~SPWI914~    //Rune of Torment</v>
      </c>
    </row>
  </sheetData>
  <phoneticPr fontId="5" type="noConversion"/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663FA-7A19-48F5-9205-7E8EC0237793}">
  <dimension ref="A1:BB247"/>
  <sheetViews>
    <sheetView zoomScale="90" zoomScaleNormal="90" workbookViewId="0">
      <pane xSplit="2" ySplit="2" topLeftCell="Q87" activePane="bottomRight" state="frozen"/>
      <selection pane="topRight" activeCell="C1" sqref="C1"/>
      <selection pane="bottomLeft" activeCell="A3" sqref="A3"/>
      <selection pane="bottomRight" activeCell="W99" sqref="W99:W100"/>
    </sheetView>
  </sheetViews>
  <sheetFormatPr defaultRowHeight="14.5"/>
  <cols>
    <col min="1" max="1" width="6.81640625" bestFit="1" customWidth="1"/>
    <col min="2" max="2" width="6" bestFit="1" customWidth="1"/>
    <col min="3" max="3" width="8.36328125" style="17" bestFit="1" customWidth="1"/>
    <col min="4" max="4" width="14.54296875" bestFit="1" customWidth="1"/>
    <col min="5" max="5" width="27.1796875" bestFit="1" customWidth="1"/>
    <col min="6" max="6" width="7.54296875" bestFit="1" customWidth="1"/>
    <col min="7" max="7" width="8.08984375" style="16" bestFit="1" customWidth="1"/>
    <col min="8" max="8" width="8.36328125" style="17" bestFit="1" customWidth="1"/>
    <col min="9" max="9" width="14.54296875" bestFit="1" customWidth="1"/>
    <col min="10" max="10" width="28.36328125" bestFit="1" customWidth="1"/>
    <col min="11" max="11" width="7.54296875" bestFit="1" customWidth="1"/>
    <col min="12" max="12" width="8.08984375" bestFit="1" customWidth="1"/>
    <col min="13" max="13" width="8.08984375" style="16" customWidth="1"/>
    <col min="14" max="14" width="8.36328125" style="17" bestFit="1" customWidth="1"/>
    <col min="15" max="15" width="18.7265625" bestFit="1" customWidth="1"/>
    <col min="16" max="16" width="32.6328125" style="16" bestFit="1" customWidth="1"/>
    <col min="17" max="17" width="8.36328125" style="17" bestFit="1" customWidth="1"/>
    <col min="18" max="18" width="15.1796875" bestFit="1" customWidth="1"/>
    <col min="19" max="19" width="30" bestFit="1" customWidth="1"/>
    <col min="20" max="20" width="7.54296875" bestFit="1" customWidth="1"/>
    <col min="21" max="21" width="8.08984375" bestFit="1" customWidth="1"/>
    <col min="22" max="22" width="8.08984375" style="16" customWidth="1"/>
    <col min="23" max="23" width="8.36328125" style="17" bestFit="1" customWidth="1"/>
    <col min="24" max="24" width="14.7265625" customWidth="1"/>
    <col min="25" max="25" width="30" bestFit="1" customWidth="1"/>
    <col min="26" max="26" width="7.54296875" bestFit="1" customWidth="1"/>
    <col min="27" max="27" width="8.08984375" bestFit="1" customWidth="1"/>
    <col min="28" max="28" width="8.08984375" style="16" customWidth="1"/>
    <col min="29" max="29" width="8.36328125" style="17" bestFit="1" customWidth="1"/>
    <col min="30" max="30" width="15.1796875" bestFit="1" customWidth="1"/>
    <col min="31" max="31" width="30" bestFit="1" customWidth="1"/>
    <col min="32" max="32" width="7.54296875" bestFit="1" customWidth="1"/>
    <col min="33" max="33" width="8.08984375" bestFit="1" customWidth="1"/>
    <col min="34" max="34" width="8.08984375" style="16" customWidth="1"/>
    <col min="35" max="35" width="8.36328125" style="17" bestFit="1" customWidth="1"/>
    <col min="36" max="36" width="18.7265625" bestFit="1" customWidth="1"/>
    <col min="37" max="37" width="32.6328125" style="16" bestFit="1" customWidth="1"/>
    <col min="38" max="38" width="8.36328125" style="17" bestFit="1" customWidth="1"/>
    <col min="39" max="39" width="15.1796875" bestFit="1" customWidth="1"/>
    <col min="40" max="40" width="30" bestFit="1" customWidth="1"/>
    <col min="41" max="41" width="7.54296875" bestFit="1" customWidth="1"/>
    <col min="42" max="42" width="8.08984375" bestFit="1" customWidth="1"/>
    <col min="43" max="43" width="8.08984375" style="16" customWidth="1"/>
    <col min="45" max="45" width="9.6328125" bestFit="1" customWidth="1"/>
    <col min="46" max="46" width="34" bestFit="1" customWidth="1"/>
  </cols>
  <sheetData>
    <row r="1" spans="1:54" s="5" customFormat="1">
      <c r="C1" s="32" t="s">
        <v>175</v>
      </c>
      <c r="D1" s="32"/>
      <c r="E1" s="32"/>
      <c r="F1" s="32"/>
      <c r="G1" s="32"/>
      <c r="H1" s="33" t="s">
        <v>193</v>
      </c>
      <c r="I1" s="31"/>
      <c r="J1" s="31"/>
      <c r="K1" s="31"/>
      <c r="L1" s="31"/>
      <c r="M1" s="34"/>
      <c r="N1" s="32" t="s">
        <v>316</v>
      </c>
      <c r="O1" s="32"/>
      <c r="P1" s="32"/>
      <c r="Q1" s="32" t="s">
        <v>547</v>
      </c>
      <c r="R1" s="32"/>
      <c r="S1" s="32"/>
      <c r="T1" s="32"/>
      <c r="U1" s="32"/>
      <c r="V1" s="32"/>
      <c r="W1" s="32" t="s">
        <v>819</v>
      </c>
      <c r="X1" s="32"/>
      <c r="Y1" s="32"/>
      <c r="Z1" s="32"/>
      <c r="AA1" s="32"/>
      <c r="AB1" s="32"/>
      <c r="AC1" s="32" t="s">
        <v>833</v>
      </c>
      <c r="AD1" s="32"/>
      <c r="AE1" s="32"/>
      <c r="AF1" s="32"/>
      <c r="AG1" s="32"/>
      <c r="AH1" s="32"/>
      <c r="AI1" s="32" t="s">
        <v>834</v>
      </c>
      <c r="AJ1" s="32"/>
      <c r="AK1" s="32"/>
      <c r="AL1" s="32" t="s">
        <v>835</v>
      </c>
      <c r="AM1" s="32"/>
      <c r="AN1" s="32"/>
      <c r="AO1" s="32"/>
      <c r="AP1" s="32"/>
      <c r="AQ1" s="32"/>
      <c r="AR1" s="32" t="s">
        <v>869</v>
      </c>
      <c r="AS1" s="32"/>
      <c r="AT1" s="32"/>
      <c r="AU1" s="32"/>
      <c r="AV1" s="32"/>
      <c r="AW1" s="32"/>
      <c r="AX1" s="32"/>
      <c r="AY1" s="32"/>
      <c r="AZ1" s="32"/>
      <c r="BA1" s="32"/>
      <c r="BB1" s="33"/>
    </row>
    <row r="2" spans="1:54">
      <c r="A2" s="4" t="s">
        <v>16</v>
      </c>
      <c r="B2" s="4" t="s">
        <v>55</v>
      </c>
      <c r="C2" s="15" t="s">
        <v>56</v>
      </c>
      <c r="D2" s="4" t="s">
        <v>223</v>
      </c>
      <c r="E2" s="4" t="s">
        <v>57</v>
      </c>
      <c r="F2" s="4" t="s">
        <v>1370</v>
      </c>
      <c r="G2" s="14" t="s">
        <v>1371</v>
      </c>
      <c r="H2" s="15" t="s">
        <v>56</v>
      </c>
      <c r="I2" s="4" t="s">
        <v>222</v>
      </c>
      <c r="J2" s="4" t="s">
        <v>57</v>
      </c>
      <c r="K2" s="4" t="s">
        <v>1370</v>
      </c>
      <c r="L2" s="4" t="s">
        <v>1371</v>
      </c>
      <c r="M2" s="14" t="s">
        <v>1375</v>
      </c>
      <c r="N2" s="15" t="s">
        <v>56</v>
      </c>
      <c r="O2" s="4" t="s">
        <v>222</v>
      </c>
      <c r="P2" s="14" t="s">
        <v>57</v>
      </c>
      <c r="Q2" s="15" t="s">
        <v>56</v>
      </c>
      <c r="R2" s="4" t="s">
        <v>222</v>
      </c>
      <c r="S2" s="4" t="s">
        <v>57</v>
      </c>
      <c r="T2" s="4" t="s">
        <v>1370</v>
      </c>
      <c r="U2" s="4" t="s">
        <v>1371</v>
      </c>
      <c r="V2" s="14" t="s">
        <v>1375</v>
      </c>
      <c r="W2" s="15" t="s">
        <v>56</v>
      </c>
      <c r="X2" s="4" t="s">
        <v>222</v>
      </c>
      <c r="Y2" s="4" t="s">
        <v>57</v>
      </c>
      <c r="Z2" s="4" t="s">
        <v>1370</v>
      </c>
      <c r="AA2" s="4" t="s">
        <v>1371</v>
      </c>
      <c r="AB2" s="14" t="s">
        <v>1375</v>
      </c>
      <c r="AC2" s="15" t="s">
        <v>56</v>
      </c>
      <c r="AD2" s="4" t="s">
        <v>222</v>
      </c>
      <c r="AE2" s="4" t="s">
        <v>57</v>
      </c>
      <c r="AF2" s="4" t="s">
        <v>1370</v>
      </c>
      <c r="AG2" s="4" t="s">
        <v>1371</v>
      </c>
      <c r="AH2" s="14" t="s">
        <v>1375</v>
      </c>
      <c r="AI2" s="15" t="s">
        <v>56</v>
      </c>
      <c r="AJ2" s="4" t="s">
        <v>222</v>
      </c>
      <c r="AK2" s="14" t="s">
        <v>57</v>
      </c>
      <c r="AL2" s="15" t="s">
        <v>56</v>
      </c>
      <c r="AM2" s="4" t="s">
        <v>222</v>
      </c>
      <c r="AN2" s="4" t="s">
        <v>57</v>
      </c>
      <c r="AO2" s="4" t="s">
        <v>1370</v>
      </c>
      <c r="AP2" s="4" t="s">
        <v>1371</v>
      </c>
      <c r="AQ2" s="14" t="s">
        <v>1375</v>
      </c>
      <c r="AR2" s="4" t="s">
        <v>56</v>
      </c>
      <c r="AS2" s="4" t="s">
        <v>222</v>
      </c>
      <c r="AT2" s="4" t="s">
        <v>57</v>
      </c>
      <c r="AU2" s="4" t="s">
        <v>1394</v>
      </c>
      <c r="AV2" s="4" t="s">
        <v>7</v>
      </c>
      <c r="AW2" s="4" t="s">
        <v>8</v>
      </c>
      <c r="AX2" s="4" t="s">
        <v>1395</v>
      </c>
      <c r="AY2" s="4" t="s">
        <v>1396</v>
      </c>
      <c r="AZ2" s="4" t="s">
        <v>1397</v>
      </c>
      <c r="BA2" s="4" t="s">
        <v>1398</v>
      </c>
      <c r="BB2" s="4" t="s">
        <v>1375</v>
      </c>
    </row>
    <row r="3" spans="1:54">
      <c r="A3" t="s">
        <v>939</v>
      </c>
      <c r="B3">
        <v>1</v>
      </c>
      <c r="C3" s="17" t="s">
        <v>938</v>
      </c>
      <c r="E3" t="s">
        <v>940</v>
      </c>
      <c r="F3" t="b">
        <v>1</v>
      </c>
      <c r="G3" s="16" t="b">
        <v>1</v>
      </c>
      <c r="H3" s="17" t="s">
        <v>938</v>
      </c>
      <c r="J3" t="s">
        <v>940</v>
      </c>
      <c r="K3" t="b">
        <v>1</v>
      </c>
      <c r="L3" t="b">
        <v>1</v>
      </c>
      <c r="N3" s="17" t="s">
        <v>938</v>
      </c>
      <c r="O3" t="s">
        <v>938</v>
      </c>
      <c r="P3" s="16" t="s">
        <v>1184</v>
      </c>
      <c r="Q3" s="17" t="s">
        <v>938</v>
      </c>
      <c r="S3" t="s">
        <v>940</v>
      </c>
      <c r="T3" t="b">
        <v>1</v>
      </c>
      <c r="U3" t="b">
        <v>1</v>
      </c>
      <c r="W3" s="17" t="s">
        <v>938</v>
      </c>
      <c r="Y3" t="s">
        <v>940</v>
      </c>
      <c r="Z3" t="b">
        <v>1</v>
      </c>
      <c r="AA3" t="b">
        <v>1</v>
      </c>
      <c r="AC3" s="17" t="s">
        <v>938</v>
      </c>
      <c r="AE3" t="s">
        <v>940</v>
      </c>
      <c r="AF3" t="b">
        <v>1</v>
      </c>
      <c r="AG3" t="b">
        <v>1</v>
      </c>
      <c r="AI3" s="17" t="s">
        <v>938</v>
      </c>
      <c r="AJ3" t="s">
        <v>938</v>
      </c>
      <c r="AK3" s="16" t="s">
        <v>1184</v>
      </c>
      <c r="AL3" s="17" t="s">
        <v>938</v>
      </c>
      <c r="AN3" t="s">
        <v>940</v>
      </c>
      <c r="AO3" t="b">
        <v>1</v>
      </c>
      <c r="AP3" t="b">
        <v>1</v>
      </c>
      <c r="AR3" t="s">
        <v>938</v>
      </c>
      <c r="AT3" t="s">
        <v>940</v>
      </c>
      <c r="AU3">
        <v>0</v>
      </c>
      <c r="AV3">
        <v>1</v>
      </c>
      <c r="AW3">
        <v>0</v>
      </c>
      <c r="AX3">
        <v>1</v>
      </c>
      <c r="AY3">
        <v>0</v>
      </c>
      <c r="AZ3">
        <v>0</v>
      </c>
      <c r="BA3">
        <v>0</v>
      </c>
    </row>
    <row r="4" spans="1:54">
      <c r="A4" t="s">
        <v>939</v>
      </c>
      <c r="B4">
        <v>1</v>
      </c>
      <c r="C4" s="17" t="s">
        <v>948</v>
      </c>
      <c r="E4" t="s">
        <v>941</v>
      </c>
      <c r="F4" t="b">
        <v>1</v>
      </c>
      <c r="G4" s="16" t="b">
        <v>0</v>
      </c>
      <c r="H4" s="17" t="s">
        <v>948</v>
      </c>
      <c r="J4" t="s">
        <v>941</v>
      </c>
      <c r="K4" t="b">
        <v>1</v>
      </c>
      <c r="L4" t="b">
        <v>0</v>
      </c>
      <c r="N4" s="17" t="s">
        <v>948</v>
      </c>
      <c r="O4" t="s">
        <v>948</v>
      </c>
      <c r="P4" s="16" t="s">
        <v>942</v>
      </c>
      <c r="Q4" s="17" t="s">
        <v>948</v>
      </c>
      <c r="S4" t="s">
        <v>941</v>
      </c>
      <c r="T4" t="b">
        <v>1</v>
      </c>
      <c r="U4" t="b">
        <v>0</v>
      </c>
      <c r="W4" s="17" t="s">
        <v>948</v>
      </c>
      <c r="Y4" t="s">
        <v>941</v>
      </c>
      <c r="Z4" t="b">
        <v>1</v>
      </c>
      <c r="AA4" t="b">
        <v>0</v>
      </c>
      <c r="AC4" s="17" t="s">
        <v>948</v>
      </c>
      <c r="AE4" t="s">
        <v>941</v>
      </c>
      <c r="AF4" t="b">
        <v>1</v>
      </c>
      <c r="AG4" t="b">
        <v>0</v>
      </c>
      <c r="AI4" s="17" t="s">
        <v>948</v>
      </c>
      <c r="AJ4" t="s">
        <v>948</v>
      </c>
      <c r="AK4" s="16" t="s">
        <v>942</v>
      </c>
      <c r="AL4" s="17" t="s">
        <v>948</v>
      </c>
      <c r="AN4" t="s">
        <v>941</v>
      </c>
      <c r="AO4" t="b">
        <v>1</v>
      </c>
      <c r="AP4" t="b">
        <v>0</v>
      </c>
      <c r="AR4" t="s">
        <v>948</v>
      </c>
      <c r="AT4" t="s">
        <v>941</v>
      </c>
      <c r="AU4">
        <v>0</v>
      </c>
      <c r="AV4">
        <v>1</v>
      </c>
      <c r="AW4">
        <v>0</v>
      </c>
      <c r="AX4">
        <v>0</v>
      </c>
      <c r="AY4">
        <v>0</v>
      </c>
      <c r="AZ4">
        <v>0</v>
      </c>
      <c r="BA4">
        <v>0</v>
      </c>
    </row>
    <row r="5" spans="1:54">
      <c r="A5" t="s">
        <v>939</v>
      </c>
      <c r="B5">
        <v>1</v>
      </c>
      <c r="C5" s="17" t="s">
        <v>949</v>
      </c>
      <c r="E5" t="s">
        <v>942</v>
      </c>
      <c r="F5" t="b">
        <v>1</v>
      </c>
      <c r="G5" s="16" t="b">
        <v>1</v>
      </c>
      <c r="H5" s="17" t="s">
        <v>949</v>
      </c>
      <c r="J5" t="s">
        <v>942</v>
      </c>
      <c r="K5" t="b">
        <v>1</v>
      </c>
      <c r="L5" t="b">
        <v>1</v>
      </c>
      <c r="N5" s="17" t="s">
        <v>949</v>
      </c>
      <c r="O5" t="s">
        <v>949</v>
      </c>
      <c r="P5" s="16" t="s">
        <v>1036</v>
      </c>
      <c r="Q5" s="17" t="s">
        <v>949</v>
      </c>
      <c r="S5" t="s">
        <v>942</v>
      </c>
      <c r="T5" t="b">
        <v>1</v>
      </c>
      <c r="U5" t="b">
        <v>1</v>
      </c>
      <c r="W5" s="17" t="s">
        <v>949</v>
      </c>
      <c r="Y5" t="s">
        <v>942</v>
      </c>
      <c r="Z5" t="b">
        <v>1</v>
      </c>
      <c r="AA5" t="b">
        <v>1</v>
      </c>
      <c r="AC5" s="17" t="s">
        <v>949</v>
      </c>
      <c r="AE5" t="s">
        <v>942</v>
      </c>
      <c r="AF5" t="b">
        <v>1</v>
      </c>
      <c r="AG5" t="b">
        <v>1</v>
      </c>
      <c r="AI5" s="17" t="s">
        <v>949</v>
      </c>
      <c r="AJ5" t="s">
        <v>949</v>
      </c>
      <c r="AK5" s="16" t="s">
        <v>1036</v>
      </c>
      <c r="AL5" s="17" t="s">
        <v>949</v>
      </c>
      <c r="AN5" t="s">
        <v>942</v>
      </c>
      <c r="AO5" t="b">
        <v>1</v>
      </c>
      <c r="AP5" t="b">
        <v>1</v>
      </c>
      <c r="AR5" t="s">
        <v>949</v>
      </c>
      <c r="AT5" t="s">
        <v>942</v>
      </c>
      <c r="AU5">
        <v>1</v>
      </c>
      <c r="AV5">
        <v>1</v>
      </c>
      <c r="AW5">
        <v>1</v>
      </c>
      <c r="AX5">
        <v>1</v>
      </c>
      <c r="AY5">
        <v>2</v>
      </c>
      <c r="AZ5">
        <v>0</v>
      </c>
      <c r="BA5">
        <v>0</v>
      </c>
    </row>
    <row r="6" spans="1:54">
      <c r="A6" t="s">
        <v>939</v>
      </c>
      <c r="B6">
        <v>1</v>
      </c>
      <c r="C6" s="17" t="s">
        <v>950</v>
      </c>
      <c r="E6" t="s">
        <v>78</v>
      </c>
      <c r="F6" t="b">
        <v>1</v>
      </c>
      <c r="G6" s="16" t="b">
        <v>1</v>
      </c>
      <c r="H6" s="17" t="s">
        <v>950</v>
      </c>
      <c r="J6" t="s">
        <v>78</v>
      </c>
      <c r="K6" t="b">
        <v>1</v>
      </c>
      <c r="L6" t="b">
        <v>1</v>
      </c>
      <c r="N6" s="17" t="s">
        <v>950</v>
      </c>
      <c r="O6" t="s">
        <v>950</v>
      </c>
      <c r="P6" s="16" t="s">
        <v>78</v>
      </c>
      <c r="Q6" s="17" t="s">
        <v>950</v>
      </c>
      <c r="S6" t="s">
        <v>78</v>
      </c>
      <c r="T6" t="b">
        <v>1</v>
      </c>
      <c r="U6" t="b">
        <v>1</v>
      </c>
      <c r="W6" s="17" t="s">
        <v>950</v>
      </c>
      <c r="Y6" t="s">
        <v>78</v>
      </c>
      <c r="Z6" t="b">
        <v>1</v>
      </c>
      <c r="AA6" t="b">
        <v>1</v>
      </c>
      <c r="AC6" s="17" t="s">
        <v>950</v>
      </c>
      <c r="AE6" t="s">
        <v>78</v>
      </c>
      <c r="AF6" t="b">
        <v>1</v>
      </c>
      <c r="AG6" t="b">
        <v>1</v>
      </c>
      <c r="AI6" s="17" t="s">
        <v>950</v>
      </c>
      <c r="AJ6" t="s">
        <v>950</v>
      </c>
      <c r="AK6" s="16" t="s">
        <v>78</v>
      </c>
      <c r="AL6" s="17" t="s">
        <v>950</v>
      </c>
      <c r="AN6" t="s">
        <v>78</v>
      </c>
      <c r="AO6" t="b">
        <v>1</v>
      </c>
      <c r="AP6" t="b">
        <v>1</v>
      </c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</row>
    <row r="7" spans="1:54">
      <c r="A7" t="s">
        <v>939</v>
      </c>
      <c r="B7">
        <v>1</v>
      </c>
      <c r="C7" s="17" t="s">
        <v>951</v>
      </c>
      <c r="E7" t="s">
        <v>943</v>
      </c>
      <c r="F7" t="b">
        <v>1</v>
      </c>
      <c r="G7" s="16" t="b">
        <v>1</v>
      </c>
      <c r="H7" s="17" t="s">
        <v>951</v>
      </c>
      <c r="J7" t="s">
        <v>943</v>
      </c>
      <c r="K7" s="6" t="b">
        <v>0</v>
      </c>
      <c r="L7" t="b">
        <v>1</v>
      </c>
      <c r="N7" s="17" t="s">
        <v>951</v>
      </c>
      <c r="O7" t="s">
        <v>951</v>
      </c>
      <c r="P7" s="16" t="s">
        <v>1185</v>
      </c>
      <c r="Q7" s="17" t="s">
        <v>951</v>
      </c>
      <c r="S7" t="s">
        <v>943</v>
      </c>
      <c r="T7" s="6" t="b">
        <v>0</v>
      </c>
      <c r="U7" t="b">
        <v>1</v>
      </c>
      <c r="W7" s="17" t="s">
        <v>951</v>
      </c>
      <c r="Y7" t="s">
        <v>943</v>
      </c>
      <c r="Z7" s="6" t="b">
        <v>0</v>
      </c>
      <c r="AA7" t="b">
        <v>1</v>
      </c>
      <c r="AC7" s="17" t="s">
        <v>951</v>
      </c>
      <c r="AE7" t="s">
        <v>943</v>
      </c>
      <c r="AF7" s="6" t="b">
        <v>0</v>
      </c>
      <c r="AG7" t="b">
        <v>1</v>
      </c>
      <c r="AI7" s="17" t="s">
        <v>951</v>
      </c>
      <c r="AJ7" t="s">
        <v>951</v>
      </c>
      <c r="AK7" s="16" t="s">
        <v>1185</v>
      </c>
      <c r="AL7" s="17" t="s">
        <v>951</v>
      </c>
      <c r="AN7" t="s">
        <v>943</v>
      </c>
      <c r="AO7" s="6" t="b">
        <v>0</v>
      </c>
      <c r="AP7" t="b">
        <v>1</v>
      </c>
      <c r="AR7" t="s">
        <v>951</v>
      </c>
      <c r="AT7" t="s">
        <v>943</v>
      </c>
      <c r="AU7">
        <v>0</v>
      </c>
      <c r="AV7">
        <v>0</v>
      </c>
      <c r="AW7">
        <v>1</v>
      </c>
      <c r="AX7">
        <v>0</v>
      </c>
      <c r="AY7">
        <v>1</v>
      </c>
      <c r="AZ7">
        <v>0</v>
      </c>
      <c r="BA7">
        <v>0</v>
      </c>
    </row>
    <row r="8" spans="1:54">
      <c r="A8" t="s">
        <v>939</v>
      </c>
      <c r="B8">
        <v>1</v>
      </c>
      <c r="C8" s="17" t="s">
        <v>952</v>
      </c>
      <c r="E8" t="s">
        <v>944</v>
      </c>
      <c r="F8" t="b">
        <v>1</v>
      </c>
      <c r="G8" s="16" t="b">
        <v>0</v>
      </c>
      <c r="H8" s="17" t="s">
        <v>952</v>
      </c>
      <c r="J8" t="s">
        <v>944</v>
      </c>
      <c r="K8" t="b">
        <v>1</v>
      </c>
      <c r="L8" t="b">
        <v>0</v>
      </c>
      <c r="N8" s="17" t="s">
        <v>952</v>
      </c>
      <c r="O8" t="s">
        <v>952</v>
      </c>
      <c r="P8" s="16" t="s">
        <v>945</v>
      </c>
      <c r="Q8" s="17" t="s">
        <v>952</v>
      </c>
      <c r="S8" t="s">
        <v>944</v>
      </c>
      <c r="T8" t="b">
        <v>1</v>
      </c>
      <c r="U8" t="b">
        <v>0</v>
      </c>
      <c r="W8" s="17" t="s">
        <v>952</v>
      </c>
      <c r="Y8" t="s">
        <v>944</v>
      </c>
      <c r="Z8" t="b">
        <v>1</v>
      </c>
      <c r="AA8" t="b">
        <v>0</v>
      </c>
      <c r="AC8" s="17" t="s">
        <v>952</v>
      </c>
      <c r="AE8" t="s">
        <v>944</v>
      </c>
      <c r="AF8" t="b">
        <v>1</v>
      </c>
      <c r="AG8" t="b">
        <v>0</v>
      </c>
      <c r="AI8" s="17" t="s">
        <v>952</v>
      </c>
      <c r="AJ8" t="s">
        <v>952</v>
      </c>
      <c r="AK8" s="16" t="s">
        <v>945</v>
      </c>
      <c r="AL8" s="17" t="s">
        <v>952</v>
      </c>
      <c r="AN8" t="s">
        <v>944</v>
      </c>
      <c r="AO8" t="b">
        <v>1</v>
      </c>
      <c r="AP8" t="b">
        <v>0</v>
      </c>
      <c r="AR8" t="s">
        <v>952</v>
      </c>
      <c r="AT8" t="s">
        <v>944</v>
      </c>
      <c r="AU8">
        <v>0</v>
      </c>
      <c r="AV8">
        <v>1</v>
      </c>
      <c r="AW8">
        <v>0</v>
      </c>
      <c r="AX8">
        <v>0</v>
      </c>
      <c r="AY8">
        <v>0</v>
      </c>
      <c r="AZ8">
        <v>0</v>
      </c>
      <c r="BA8">
        <v>0</v>
      </c>
    </row>
    <row r="9" spans="1:54">
      <c r="A9" t="s">
        <v>939</v>
      </c>
      <c r="B9">
        <v>1</v>
      </c>
      <c r="C9" s="17" t="s">
        <v>953</v>
      </c>
      <c r="E9" t="s">
        <v>945</v>
      </c>
      <c r="F9" t="b">
        <v>1</v>
      </c>
      <c r="G9" s="16" t="b">
        <v>0</v>
      </c>
      <c r="H9" s="17" t="s">
        <v>953</v>
      </c>
      <c r="J9" t="s">
        <v>945</v>
      </c>
      <c r="K9" t="b">
        <v>1</v>
      </c>
      <c r="L9" s="6" t="b">
        <v>1</v>
      </c>
      <c r="Q9" s="17" t="s">
        <v>953</v>
      </c>
      <c r="S9" t="s">
        <v>945</v>
      </c>
      <c r="T9" t="b">
        <v>1</v>
      </c>
      <c r="U9" t="b">
        <v>0</v>
      </c>
      <c r="W9" s="17" t="s">
        <v>953</v>
      </c>
      <c r="Y9" t="s">
        <v>945</v>
      </c>
      <c r="Z9" t="b">
        <v>1</v>
      </c>
      <c r="AA9" t="b">
        <v>0</v>
      </c>
      <c r="AC9" s="17" t="s">
        <v>953</v>
      </c>
      <c r="AE9" t="s">
        <v>945</v>
      </c>
      <c r="AF9" t="b">
        <v>1</v>
      </c>
      <c r="AG9" t="b">
        <v>0</v>
      </c>
      <c r="AL9" s="17" t="s">
        <v>953</v>
      </c>
      <c r="AN9" t="s">
        <v>945</v>
      </c>
      <c r="AO9" t="b">
        <v>1</v>
      </c>
      <c r="AP9" s="6" t="b">
        <v>1</v>
      </c>
      <c r="AR9" t="s">
        <v>953</v>
      </c>
      <c r="AT9" t="s">
        <v>945</v>
      </c>
      <c r="AU9">
        <v>1</v>
      </c>
      <c r="AV9">
        <v>1</v>
      </c>
      <c r="AW9">
        <v>0</v>
      </c>
      <c r="AX9">
        <v>1</v>
      </c>
      <c r="AY9">
        <v>0</v>
      </c>
      <c r="AZ9">
        <v>1</v>
      </c>
      <c r="BA9">
        <v>1</v>
      </c>
    </row>
    <row r="10" spans="1:54">
      <c r="A10" t="s">
        <v>939</v>
      </c>
      <c r="B10">
        <v>1</v>
      </c>
      <c r="C10" s="17" t="s">
        <v>954</v>
      </c>
      <c r="E10" t="s">
        <v>946</v>
      </c>
      <c r="F10" t="b">
        <v>1</v>
      </c>
      <c r="G10" s="16" t="b">
        <v>0</v>
      </c>
      <c r="H10" s="17" t="s">
        <v>954</v>
      </c>
      <c r="J10" t="s">
        <v>946</v>
      </c>
      <c r="K10" t="b">
        <v>1</v>
      </c>
      <c r="L10" t="b">
        <v>1</v>
      </c>
      <c r="Q10" s="17" t="s">
        <v>954</v>
      </c>
      <c r="S10" t="s">
        <v>946</v>
      </c>
      <c r="T10" t="b">
        <v>1</v>
      </c>
      <c r="U10" t="b">
        <v>0</v>
      </c>
      <c r="W10" s="17" t="s">
        <v>954</v>
      </c>
      <c r="Y10" t="s">
        <v>946</v>
      </c>
      <c r="Z10" t="b">
        <v>1</v>
      </c>
      <c r="AA10" t="b">
        <v>0</v>
      </c>
      <c r="AC10" s="17" t="s">
        <v>954</v>
      </c>
      <c r="AE10" t="s">
        <v>946</v>
      </c>
      <c r="AF10" t="b">
        <v>1</v>
      </c>
      <c r="AG10" t="b">
        <v>0</v>
      </c>
      <c r="AL10" s="17" t="s">
        <v>954</v>
      </c>
      <c r="AN10" t="s">
        <v>946</v>
      </c>
      <c r="AO10" t="b">
        <v>1</v>
      </c>
      <c r="AP10" s="6" t="b">
        <v>1</v>
      </c>
      <c r="AR10" t="s">
        <v>954</v>
      </c>
      <c r="AT10" t="s">
        <v>946</v>
      </c>
      <c r="AU10">
        <v>0</v>
      </c>
      <c r="AV10">
        <v>1</v>
      </c>
      <c r="AW10">
        <v>0</v>
      </c>
      <c r="AX10">
        <v>0</v>
      </c>
      <c r="AY10">
        <v>0</v>
      </c>
      <c r="AZ10">
        <v>0</v>
      </c>
      <c r="BA10">
        <v>0</v>
      </c>
    </row>
    <row r="11" spans="1:54">
      <c r="A11" t="s">
        <v>939</v>
      </c>
      <c r="B11">
        <v>1</v>
      </c>
      <c r="C11" s="17" t="s">
        <v>955</v>
      </c>
      <c r="E11" t="s">
        <v>947</v>
      </c>
      <c r="F11" t="b">
        <v>1</v>
      </c>
      <c r="G11" s="16" t="b">
        <v>0</v>
      </c>
      <c r="H11" s="17" t="s">
        <v>955</v>
      </c>
      <c r="J11" t="s">
        <v>947</v>
      </c>
      <c r="K11" t="b">
        <v>1</v>
      </c>
      <c r="L11" t="b">
        <v>0</v>
      </c>
      <c r="Q11" s="17" t="s">
        <v>955</v>
      </c>
      <c r="S11" t="s">
        <v>947</v>
      </c>
      <c r="T11" t="b">
        <v>1</v>
      </c>
      <c r="U11" t="b">
        <v>0</v>
      </c>
      <c r="W11" s="17" t="s">
        <v>955</v>
      </c>
      <c r="Y11" t="s">
        <v>947</v>
      </c>
      <c r="Z11" t="b">
        <v>1</v>
      </c>
      <c r="AA11" t="b">
        <v>0</v>
      </c>
      <c r="AC11" s="17" t="s">
        <v>955</v>
      </c>
      <c r="AE11" t="s">
        <v>947</v>
      </c>
      <c r="AF11" t="b">
        <v>1</v>
      </c>
      <c r="AG11" t="b">
        <v>0</v>
      </c>
      <c r="AL11" s="17" t="s">
        <v>955</v>
      </c>
      <c r="AN11" t="s">
        <v>947</v>
      </c>
      <c r="AO11" t="b">
        <v>1</v>
      </c>
      <c r="AP11" t="b">
        <v>0</v>
      </c>
      <c r="AR11" t="s">
        <v>955</v>
      </c>
      <c r="AT11" t="s">
        <v>947</v>
      </c>
      <c r="AU11">
        <v>0</v>
      </c>
      <c r="AV11">
        <v>1</v>
      </c>
      <c r="AW11">
        <v>0</v>
      </c>
      <c r="AX11">
        <v>0</v>
      </c>
      <c r="AY11">
        <v>0</v>
      </c>
      <c r="AZ11">
        <v>0</v>
      </c>
      <c r="BA11">
        <v>0</v>
      </c>
    </row>
    <row r="12" spans="1:54">
      <c r="A12" t="s">
        <v>939</v>
      </c>
      <c r="B12">
        <v>1</v>
      </c>
      <c r="C12" s="17" t="s">
        <v>958</v>
      </c>
      <c r="E12" t="s">
        <v>956</v>
      </c>
      <c r="F12" t="b">
        <v>0</v>
      </c>
      <c r="G12" s="16" t="b">
        <v>1</v>
      </c>
      <c r="H12" s="17" t="s">
        <v>958</v>
      </c>
      <c r="J12" t="s">
        <v>956</v>
      </c>
      <c r="K12" t="b">
        <v>0</v>
      </c>
      <c r="L12" t="b">
        <v>1</v>
      </c>
      <c r="Q12" s="17" t="s">
        <v>958</v>
      </c>
      <c r="S12" t="s">
        <v>956</v>
      </c>
      <c r="T12" s="6" t="b">
        <v>0</v>
      </c>
      <c r="U12" t="b">
        <v>1</v>
      </c>
      <c r="W12" s="17" t="s">
        <v>958</v>
      </c>
      <c r="Y12" t="s">
        <v>956</v>
      </c>
      <c r="Z12" s="9" t="b">
        <v>0</v>
      </c>
      <c r="AA12" t="b">
        <v>1</v>
      </c>
      <c r="AC12" s="17" t="s">
        <v>958</v>
      </c>
      <c r="AE12" t="s">
        <v>956</v>
      </c>
      <c r="AF12" s="9" t="b">
        <v>0</v>
      </c>
      <c r="AG12" t="b">
        <v>1</v>
      </c>
      <c r="AL12" s="17" t="s">
        <v>958</v>
      </c>
      <c r="AN12" t="s">
        <v>956</v>
      </c>
      <c r="AO12" s="6" t="b">
        <v>0</v>
      </c>
      <c r="AP12" t="b">
        <v>1</v>
      </c>
      <c r="AR12" t="s">
        <v>958</v>
      </c>
      <c r="AT12" t="s">
        <v>956</v>
      </c>
      <c r="AU12">
        <v>0</v>
      </c>
      <c r="AV12">
        <v>0</v>
      </c>
      <c r="AW12">
        <v>1</v>
      </c>
      <c r="AX12">
        <v>0</v>
      </c>
      <c r="AY12">
        <v>0</v>
      </c>
      <c r="AZ12">
        <v>0</v>
      </c>
      <c r="BA12">
        <v>0</v>
      </c>
    </row>
    <row r="13" spans="1:54">
      <c r="A13" t="s">
        <v>939</v>
      </c>
      <c r="B13">
        <v>1</v>
      </c>
      <c r="H13" s="17" t="s">
        <v>1039</v>
      </c>
      <c r="J13" t="s">
        <v>1036</v>
      </c>
      <c r="K13" t="b">
        <v>1</v>
      </c>
      <c r="L13" t="b">
        <v>1</v>
      </c>
      <c r="Q13" s="17" t="s">
        <v>1039</v>
      </c>
      <c r="S13" t="s">
        <v>1188</v>
      </c>
      <c r="T13" t="b">
        <v>1</v>
      </c>
      <c r="U13" t="b">
        <v>1</v>
      </c>
      <c r="W13" s="17" t="s">
        <v>1039</v>
      </c>
      <c r="Y13" t="s">
        <v>1188</v>
      </c>
      <c r="Z13" t="b">
        <v>1</v>
      </c>
      <c r="AA13" t="b">
        <v>1</v>
      </c>
      <c r="AC13" s="17" t="s">
        <v>1039</v>
      </c>
      <c r="AE13" t="s">
        <v>1188</v>
      </c>
      <c r="AF13" t="b">
        <v>1</v>
      </c>
      <c r="AG13" t="b">
        <v>1</v>
      </c>
      <c r="AL13" s="17" t="s">
        <v>1039</v>
      </c>
      <c r="AN13" t="s">
        <v>1188</v>
      </c>
      <c r="AO13" t="b">
        <v>1</v>
      </c>
      <c r="AP13" t="b">
        <v>1</v>
      </c>
      <c r="AR13" t="s">
        <v>1039</v>
      </c>
      <c r="AT13" t="s">
        <v>1307</v>
      </c>
      <c r="AU13">
        <v>0</v>
      </c>
      <c r="AV13">
        <v>1</v>
      </c>
      <c r="AW13">
        <v>0</v>
      </c>
      <c r="AX13">
        <v>0</v>
      </c>
      <c r="AY13">
        <v>0</v>
      </c>
      <c r="AZ13">
        <v>0</v>
      </c>
      <c r="BA13">
        <v>0</v>
      </c>
    </row>
    <row r="14" spans="1:54">
      <c r="A14" t="s">
        <v>939</v>
      </c>
      <c r="B14">
        <v>1</v>
      </c>
      <c r="H14" s="17" t="s">
        <v>1040</v>
      </c>
      <c r="J14" t="s">
        <v>1037</v>
      </c>
      <c r="K14" t="b">
        <v>1</v>
      </c>
      <c r="L14" t="b">
        <v>0</v>
      </c>
      <c r="M14" s="16" t="s">
        <v>1377</v>
      </c>
      <c r="Q14" s="18" t="s">
        <v>1040</v>
      </c>
      <c r="R14" s="3"/>
      <c r="S14" s="3"/>
      <c r="T14" s="3"/>
      <c r="U14" s="3"/>
      <c r="V14" s="20"/>
      <c r="W14" s="18" t="s">
        <v>1040</v>
      </c>
      <c r="X14" s="3"/>
      <c r="Y14" s="3"/>
      <c r="Z14" s="3"/>
      <c r="AA14" s="3"/>
      <c r="AB14" s="20"/>
      <c r="AC14" s="18" t="s">
        <v>1040</v>
      </c>
      <c r="AD14" s="3"/>
      <c r="AE14" s="3"/>
      <c r="AF14" s="3"/>
      <c r="AG14" s="3"/>
      <c r="AH14" s="20"/>
      <c r="AL14" s="17" t="s">
        <v>1040</v>
      </c>
      <c r="AN14" t="s">
        <v>1036</v>
      </c>
      <c r="AO14" t="b">
        <v>1</v>
      </c>
      <c r="AP14" t="b">
        <v>1</v>
      </c>
      <c r="AR14" t="s">
        <v>1040</v>
      </c>
      <c r="AT14" t="s">
        <v>1308</v>
      </c>
      <c r="AU14">
        <v>0</v>
      </c>
      <c r="AV14">
        <v>1</v>
      </c>
      <c r="AW14">
        <v>0</v>
      </c>
      <c r="AX14">
        <v>0</v>
      </c>
      <c r="AY14">
        <v>0</v>
      </c>
      <c r="AZ14">
        <v>0</v>
      </c>
      <c r="BA14">
        <v>0</v>
      </c>
    </row>
    <row r="15" spans="1:54">
      <c r="A15" t="s">
        <v>939</v>
      </c>
      <c r="B15">
        <v>1</v>
      </c>
      <c r="H15" s="17" t="s">
        <v>1041</v>
      </c>
      <c r="J15" t="s">
        <v>1038</v>
      </c>
      <c r="K15" t="b">
        <v>0</v>
      </c>
      <c r="L15" t="b">
        <v>1</v>
      </c>
      <c r="Q15" s="17" t="s">
        <v>1041</v>
      </c>
      <c r="S15" t="s">
        <v>1189</v>
      </c>
      <c r="T15" t="b">
        <v>1</v>
      </c>
      <c r="U15" t="b">
        <v>1</v>
      </c>
      <c r="W15" s="17" t="s">
        <v>1041</v>
      </c>
      <c r="Y15" t="s">
        <v>1189</v>
      </c>
      <c r="Z15" t="b">
        <v>1</v>
      </c>
      <c r="AA15" t="b">
        <v>1</v>
      </c>
      <c r="AC15" s="17" t="s">
        <v>1041</v>
      </c>
      <c r="AE15" t="s">
        <v>1189</v>
      </c>
      <c r="AF15" t="b">
        <v>1</v>
      </c>
      <c r="AG15" t="b">
        <v>1</v>
      </c>
      <c r="AL15" s="17" t="s">
        <v>1041</v>
      </c>
      <c r="AN15" t="s">
        <v>1189</v>
      </c>
      <c r="AO15" t="b">
        <v>1</v>
      </c>
      <c r="AP15" t="b">
        <v>1</v>
      </c>
      <c r="AR15" t="s">
        <v>1041</v>
      </c>
      <c r="AT15" t="s">
        <v>1038</v>
      </c>
      <c r="AU15">
        <v>0</v>
      </c>
      <c r="AV15">
        <v>0</v>
      </c>
      <c r="AW15">
        <v>1</v>
      </c>
      <c r="AX15">
        <v>0</v>
      </c>
      <c r="AY15">
        <v>1</v>
      </c>
      <c r="AZ15">
        <v>0</v>
      </c>
      <c r="BA15">
        <v>0</v>
      </c>
    </row>
    <row r="16" spans="1:54">
      <c r="A16" t="s">
        <v>939</v>
      </c>
      <c r="B16">
        <v>1</v>
      </c>
      <c r="W16" s="17" t="s">
        <v>1261</v>
      </c>
      <c r="AL16" s="17" t="s">
        <v>1261</v>
      </c>
      <c r="AN16" t="s">
        <v>1037</v>
      </c>
      <c r="AO16" t="b">
        <v>1</v>
      </c>
      <c r="AP16" t="b">
        <v>0</v>
      </c>
      <c r="AQ16" s="16" t="s">
        <v>1377</v>
      </c>
      <c r="AR16" t="s">
        <v>1261</v>
      </c>
      <c r="AT16" t="s">
        <v>1189</v>
      </c>
      <c r="AU16">
        <v>0</v>
      </c>
      <c r="AV16">
        <v>1</v>
      </c>
      <c r="AW16">
        <v>0</v>
      </c>
      <c r="AX16">
        <v>0</v>
      </c>
      <c r="AY16">
        <v>0</v>
      </c>
      <c r="AZ16">
        <v>0</v>
      </c>
      <c r="BA16">
        <v>0</v>
      </c>
    </row>
    <row r="17" spans="1:54">
      <c r="A17" t="s">
        <v>939</v>
      </c>
      <c r="B17">
        <v>1</v>
      </c>
      <c r="W17" s="17" t="s">
        <v>1262</v>
      </c>
      <c r="AL17" s="17" t="s">
        <v>1262</v>
      </c>
      <c r="AN17" t="s">
        <v>1038</v>
      </c>
      <c r="AO17" t="b">
        <v>0</v>
      </c>
      <c r="AP17" t="b">
        <v>1</v>
      </c>
      <c r="AR17" t="s">
        <v>1262</v>
      </c>
      <c r="AT17" t="s">
        <v>1188</v>
      </c>
      <c r="AU17">
        <v>0</v>
      </c>
      <c r="AV17">
        <v>1</v>
      </c>
      <c r="AW17">
        <v>0</v>
      </c>
      <c r="AX17">
        <v>0</v>
      </c>
      <c r="AY17">
        <v>0</v>
      </c>
      <c r="AZ17">
        <v>0</v>
      </c>
      <c r="BA17">
        <v>0</v>
      </c>
    </row>
    <row r="18" spans="1:54">
      <c r="A18" t="s">
        <v>939</v>
      </c>
      <c r="B18">
        <v>1</v>
      </c>
      <c r="O18" s="2"/>
      <c r="W18" s="21" t="s">
        <v>1263</v>
      </c>
      <c r="X18" s="6"/>
      <c r="Y18" s="6" t="s">
        <v>1264</v>
      </c>
      <c r="Z18" s="6" t="b">
        <v>1</v>
      </c>
      <c r="AA18" s="6" t="b">
        <v>1</v>
      </c>
      <c r="AB18" s="22"/>
      <c r="AC18" s="21" t="s">
        <v>1263</v>
      </c>
      <c r="AD18" s="6"/>
      <c r="AE18" s="6" t="s">
        <v>1264</v>
      </c>
      <c r="AF18" s="6" t="b">
        <v>1</v>
      </c>
      <c r="AG18" s="6" t="b">
        <v>1</v>
      </c>
      <c r="AH18" s="22"/>
      <c r="AJ18" s="2"/>
      <c r="AR18" t="s">
        <v>1263</v>
      </c>
      <c r="AT18" t="s">
        <v>1264</v>
      </c>
      <c r="AU18">
        <v>0</v>
      </c>
      <c r="AV18">
        <v>0</v>
      </c>
      <c r="AW18">
        <v>1</v>
      </c>
      <c r="AX18">
        <v>0</v>
      </c>
      <c r="AY18">
        <v>0</v>
      </c>
      <c r="AZ18">
        <v>0</v>
      </c>
      <c r="BA18">
        <v>0</v>
      </c>
    </row>
    <row r="19" spans="1:54">
      <c r="A19" t="s">
        <v>939</v>
      </c>
      <c r="B19">
        <v>1</v>
      </c>
      <c r="AL19" s="17" t="s">
        <v>1384</v>
      </c>
      <c r="AN19" t="s">
        <v>1385</v>
      </c>
      <c r="AO19" t="b">
        <v>1</v>
      </c>
      <c r="AP19" t="b">
        <v>1</v>
      </c>
      <c r="AR19" t="s">
        <v>1310</v>
      </c>
      <c r="AT19" t="s">
        <v>1309</v>
      </c>
      <c r="AU19">
        <v>0</v>
      </c>
      <c r="AV19">
        <v>0</v>
      </c>
      <c r="AW19">
        <v>1</v>
      </c>
      <c r="AX19">
        <v>0</v>
      </c>
      <c r="AY19">
        <v>0</v>
      </c>
      <c r="AZ19">
        <v>0</v>
      </c>
      <c r="BA19">
        <v>0</v>
      </c>
    </row>
    <row r="20" spans="1:54">
      <c r="A20" t="s">
        <v>939</v>
      </c>
      <c r="B20">
        <v>1</v>
      </c>
    </row>
    <row r="21" spans="1:54">
      <c r="A21" t="s">
        <v>939</v>
      </c>
      <c r="B21">
        <v>1</v>
      </c>
      <c r="W21" s="17" t="s">
        <v>1245</v>
      </c>
      <c r="Y21" t="s">
        <v>1246</v>
      </c>
      <c r="Z21" s="9" t="b">
        <v>0</v>
      </c>
      <c r="AA21" t="b">
        <v>1</v>
      </c>
      <c r="AC21" s="17" t="s">
        <v>1245</v>
      </c>
      <c r="AE21" t="s">
        <v>1246</v>
      </c>
      <c r="AF21" s="9" t="b">
        <v>0</v>
      </c>
      <c r="AG21" t="b">
        <v>1</v>
      </c>
      <c r="AL21" s="17" t="s">
        <v>1245</v>
      </c>
      <c r="AN21" t="s">
        <v>1246</v>
      </c>
      <c r="AO21" s="9" t="b">
        <v>0</v>
      </c>
      <c r="AP21" t="b">
        <v>1</v>
      </c>
      <c r="AR21" t="s">
        <v>1245</v>
      </c>
      <c r="AT21" t="s">
        <v>1311</v>
      </c>
      <c r="AU21">
        <v>0</v>
      </c>
      <c r="AV21">
        <v>0</v>
      </c>
      <c r="AW21">
        <v>1</v>
      </c>
      <c r="AX21">
        <v>0</v>
      </c>
      <c r="AY21">
        <v>1</v>
      </c>
      <c r="AZ21">
        <v>0</v>
      </c>
      <c r="BA21">
        <v>0</v>
      </c>
    </row>
    <row r="22" spans="1:54">
      <c r="A22" t="s">
        <v>939</v>
      </c>
    </row>
    <row r="23" spans="1:54">
      <c r="A23" t="s">
        <v>939</v>
      </c>
      <c r="B23">
        <v>2</v>
      </c>
      <c r="C23" s="17" t="s">
        <v>959</v>
      </c>
      <c r="E23" t="s">
        <v>957</v>
      </c>
      <c r="F23" t="b">
        <v>1</v>
      </c>
      <c r="G23" s="16" t="b">
        <v>0</v>
      </c>
      <c r="H23" s="17" t="s">
        <v>959</v>
      </c>
      <c r="J23" t="s">
        <v>957</v>
      </c>
      <c r="K23" t="b">
        <v>1</v>
      </c>
      <c r="L23" t="b">
        <v>0</v>
      </c>
      <c r="N23" s="17" t="s">
        <v>959</v>
      </c>
      <c r="O23" t="s">
        <v>959</v>
      </c>
      <c r="P23" s="16" t="s">
        <v>957</v>
      </c>
      <c r="Q23" s="17" t="s">
        <v>959</v>
      </c>
      <c r="S23" t="s">
        <v>957</v>
      </c>
      <c r="T23" t="b">
        <v>1</v>
      </c>
      <c r="U23" t="b">
        <v>0</v>
      </c>
      <c r="W23" s="17" t="s">
        <v>959</v>
      </c>
      <c r="Y23" t="s">
        <v>957</v>
      </c>
      <c r="Z23" t="b">
        <v>1</v>
      </c>
      <c r="AA23" t="b">
        <v>0</v>
      </c>
      <c r="AC23" s="17" t="s">
        <v>959</v>
      </c>
      <c r="AE23" t="s">
        <v>957</v>
      </c>
      <c r="AF23" t="b">
        <v>1</v>
      </c>
      <c r="AG23" t="b">
        <v>0</v>
      </c>
      <c r="AI23" s="17" t="s">
        <v>959</v>
      </c>
      <c r="AJ23" t="s">
        <v>959</v>
      </c>
      <c r="AK23" s="16" t="s">
        <v>957</v>
      </c>
      <c r="AL23" s="17" t="s">
        <v>959</v>
      </c>
      <c r="AN23" t="s">
        <v>957</v>
      </c>
      <c r="AO23" t="b">
        <v>1</v>
      </c>
      <c r="AP23" t="b">
        <v>0</v>
      </c>
      <c r="AR23" t="s">
        <v>959</v>
      </c>
      <c r="AT23" t="s">
        <v>957</v>
      </c>
      <c r="AU23">
        <v>0</v>
      </c>
      <c r="AV23">
        <v>2</v>
      </c>
      <c r="AW23">
        <v>0</v>
      </c>
      <c r="AX23">
        <v>0</v>
      </c>
      <c r="AY23">
        <v>0</v>
      </c>
      <c r="AZ23">
        <v>0</v>
      </c>
      <c r="BA23">
        <v>0</v>
      </c>
    </row>
    <row r="24" spans="1:54">
      <c r="A24" t="s">
        <v>939</v>
      </c>
      <c r="B24">
        <v>2</v>
      </c>
      <c r="C24" s="17" t="s">
        <v>969</v>
      </c>
      <c r="E24" t="s">
        <v>960</v>
      </c>
      <c r="F24" t="b">
        <v>1</v>
      </c>
      <c r="G24" s="16" t="b">
        <v>1</v>
      </c>
      <c r="H24" s="17" t="s">
        <v>969</v>
      </c>
      <c r="J24" t="s">
        <v>960</v>
      </c>
      <c r="K24" s="6" t="b">
        <v>0</v>
      </c>
      <c r="L24" t="b">
        <v>1</v>
      </c>
      <c r="N24" s="17" t="s">
        <v>969</v>
      </c>
      <c r="O24" t="s">
        <v>969</v>
      </c>
      <c r="P24" s="16" t="s">
        <v>1043</v>
      </c>
      <c r="Q24" s="17" t="s">
        <v>969</v>
      </c>
      <c r="S24" t="s">
        <v>960</v>
      </c>
      <c r="T24" t="b">
        <v>1</v>
      </c>
      <c r="U24" t="b">
        <v>1</v>
      </c>
      <c r="W24" s="17" t="s">
        <v>969</v>
      </c>
      <c r="Y24" t="s">
        <v>960</v>
      </c>
      <c r="Z24" t="b">
        <v>1</v>
      </c>
      <c r="AA24" t="b">
        <v>1</v>
      </c>
      <c r="AC24" s="17" t="s">
        <v>969</v>
      </c>
      <c r="AE24" t="s">
        <v>960</v>
      </c>
      <c r="AF24" t="b">
        <v>1</v>
      </c>
      <c r="AG24" t="b">
        <v>1</v>
      </c>
      <c r="AI24" s="17" t="s">
        <v>969</v>
      </c>
      <c r="AJ24" t="s">
        <v>969</v>
      </c>
      <c r="AK24" s="16" t="s">
        <v>1043</v>
      </c>
      <c r="AL24" s="17" t="s">
        <v>969</v>
      </c>
      <c r="AN24" t="s">
        <v>960</v>
      </c>
      <c r="AO24" s="6" t="b">
        <v>0</v>
      </c>
      <c r="AP24" t="b">
        <v>1</v>
      </c>
      <c r="AR24" t="s">
        <v>969</v>
      </c>
      <c r="AT24" t="s">
        <v>960</v>
      </c>
      <c r="AU24">
        <v>0</v>
      </c>
      <c r="AV24">
        <v>0</v>
      </c>
      <c r="AW24">
        <v>2</v>
      </c>
      <c r="AX24">
        <v>0</v>
      </c>
      <c r="AY24">
        <v>0</v>
      </c>
      <c r="AZ24">
        <v>0</v>
      </c>
      <c r="BA24">
        <v>0</v>
      </c>
    </row>
    <row r="25" spans="1:54">
      <c r="A25" t="s">
        <v>939</v>
      </c>
      <c r="B25">
        <v>2</v>
      </c>
      <c r="C25" s="17" t="s">
        <v>970</v>
      </c>
      <c r="E25" t="s">
        <v>961</v>
      </c>
      <c r="F25" t="b">
        <v>1</v>
      </c>
      <c r="G25" s="16" t="b">
        <v>0</v>
      </c>
      <c r="H25" s="17" t="s">
        <v>970</v>
      </c>
      <c r="J25" t="s">
        <v>961</v>
      </c>
      <c r="K25" t="b">
        <v>1</v>
      </c>
      <c r="L25" t="b">
        <v>0</v>
      </c>
      <c r="N25" s="18" t="s">
        <v>970</v>
      </c>
      <c r="O25" s="3"/>
      <c r="P25" s="20"/>
      <c r="Q25" s="17" t="s">
        <v>970</v>
      </c>
      <c r="S25" t="s">
        <v>961</v>
      </c>
      <c r="T25" t="b">
        <v>1</v>
      </c>
      <c r="U25" t="b">
        <v>0</v>
      </c>
      <c r="W25" s="17" t="s">
        <v>970</v>
      </c>
      <c r="Y25" t="s">
        <v>961</v>
      </c>
      <c r="Z25" t="b">
        <v>1</v>
      </c>
      <c r="AA25" t="b">
        <v>0</v>
      </c>
      <c r="AC25" s="17" t="s">
        <v>970</v>
      </c>
      <c r="AE25" t="s">
        <v>961</v>
      </c>
      <c r="AF25" t="b">
        <v>1</v>
      </c>
      <c r="AG25" t="b">
        <v>0</v>
      </c>
      <c r="AI25" s="18" t="s">
        <v>970</v>
      </c>
      <c r="AJ25" s="3"/>
      <c r="AK25" s="20"/>
      <c r="AL25" s="17" t="s">
        <v>970</v>
      </c>
      <c r="AN25" t="s">
        <v>961</v>
      </c>
      <c r="AO25" t="b">
        <v>1</v>
      </c>
      <c r="AP25" t="b">
        <v>0</v>
      </c>
      <c r="AR25" t="s">
        <v>970</v>
      </c>
      <c r="AT25" t="s">
        <v>961</v>
      </c>
      <c r="AU25">
        <v>0</v>
      </c>
      <c r="AV25">
        <v>2</v>
      </c>
      <c r="AW25">
        <v>0</v>
      </c>
      <c r="AX25">
        <v>0</v>
      </c>
      <c r="AY25">
        <v>0</v>
      </c>
      <c r="AZ25">
        <v>0</v>
      </c>
      <c r="BA25">
        <v>0</v>
      </c>
    </row>
    <row r="26" spans="1:54">
      <c r="A26" t="s">
        <v>939</v>
      </c>
      <c r="B26">
        <v>2</v>
      </c>
      <c r="C26" s="17" t="s">
        <v>971</v>
      </c>
      <c r="E26" t="s">
        <v>962</v>
      </c>
      <c r="F26" t="b">
        <v>0</v>
      </c>
      <c r="G26" s="16" t="b">
        <v>1</v>
      </c>
      <c r="H26" s="17" t="s">
        <v>971</v>
      </c>
      <c r="J26" t="s">
        <v>962</v>
      </c>
      <c r="K26" t="b">
        <v>0</v>
      </c>
      <c r="L26" t="b">
        <v>1</v>
      </c>
      <c r="N26" s="17" t="s">
        <v>971</v>
      </c>
      <c r="O26" t="s">
        <v>971</v>
      </c>
      <c r="P26" s="16" t="s">
        <v>967</v>
      </c>
      <c r="Q26" s="17" t="s">
        <v>971</v>
      </c>
      <c r="S26" t="s">
        <v>962</v>
      </c>
      <c r="T26" t="b">
        <v>0</v>
      </c>
      <c r="U26" t="b">
        <v>1</v>
      </c>
      <c r="W26" s="17" t="s">
        <v>971</v>
      </c>
      <c r="Y26" t="s">
        <v>962</v>
      </c>
      <c r="Z26" t="b">
        <v>0</v>
      </c>
      <c r="AA26" t="b">
        <v>1</v>
      </c>
      <c r="AC26" s="17" t="s">
        <v>971</v>
      </c>
      <c r="AE26" t="s">
        <v>962</v>
      </c>
      <c r="AF26" t="b">
        <v>0</v>
      </c>
      <c r="AG26" t="b">
        <v>1</v>
      </c>
      <c r="AI26" s="17" t="s">
        <v>971</v>
      </c>
      <c r="AJ26" t="s">
        <v>971</v>
      </c>
      <c r="AK26" s="16" t="s">
        <v>967</v>
      </c>
      <c r="AL26" s="17" t="s">
        <v>971</v>
      </c>
      <c r="AN26" t="s">
        <v>962</v>
      </c>
      <c r="AO26" t="b">
        <v>0</v>
      </c>
      <c r="AP26" t="b">
        <v>1</v>
      </c>
      <c r="AR26" t="s">
        <v>971</v>
      </c>
      <c r="AT26" t="s">
        <v>962</v>
      </c>
      <c r="AU26">
        <v>0</v>
      </c>
      <c r="AV26">
        <v>0</v>
      </c>
      <c r="AW26">
        <v>2</v>
      </c>
      <c r="AX26">
        <v>0</v>
      </c>
      <c r="AY26">
        <v>0</v>
      </c>
      <c r="AZ26">
        <v>0</v>
      </c>
      <c r="BA26">
        <v>0</v>
      </c>
    </row>
    <row r="27" spans="1:54">
      <c r="A27" t="s">
        <v>939</v>
      </c>
      <c r="B27">
        <v>2</v>
      </c>
      <c r="C27" s="17" t="s">
        <v>972</v>
      </c>
      <c r="E27" t="s">
        <v>963</v>
      </c>
      <c r="F27" t="b">
        <v>1</v>
      </c>
      <c r="G27" s="16" t="b">
        <v>1</v>
      </c>
      <c r="H27" s="17" t="s">
        <v>972</v>
      </c>
      <c r="J27" t="s">
        <v>963</v>
      </c>
      <c r="K27" t="b">
        <v>1</v>
      </c>
      <c r="L27" t="b">
        <v>1</v>
      </c>
      <c r="Q27" s="17" t="s">
        <v>972</v>
      </c>
      <c r="S27" t="s">
        <v>963</v>
      </c>
      <c r="T27" t="b">
        <v>1</v>
      </c>
      <c r="U27" t="b">
        <v>1</v>
      </c>
      <c r="W27" s="17" t="s">
        <v>972</v>
      </c>
      <c r="Y27" t="s">
        <v>963</v>
      </c>
      <c r="Z27" t="b">
        <v>1</v>
      </c>
      <c r="AA27" t="b">
        <v>1</v>
      </c>
      <c r="AC27" s="17" t="s">
        <v>972</v>
      </c>
      <c r="AE27" t="s">
        <v>963</v>
      </c>
      <c r="AF27" t="b">
        <v>1</v>
      </c>
      <c r="AG27" t="b">
        <v>1</v>
      </c>
      <c r="AL27" s="17" t="s">
        <v>972</v>
      </c>
      <c r="AN27" t="s">
        <v>963</v>
      </c>
      <c r="AO27" t="b">
        <v>1</v>
      </c>
      <c r="AP27" t="b">
        <v>1</v>
      </c>
      <c r="AR27" t="s">
        <v>972</v>
      </c>
      <c r="AT27" t="s">
        <v>963</v>
      </c>
      <c r="AU27">
        <v>0</v>
      </c>
      <c r="AV27">
        <v>2</v>
      </c>
      <c r="AW27">
        <v>0</v>
      </c>
      <c r="AX27">
        <v>0</v>
      </c>
      <c r="AY27">
        <v>0</v>
      </c>
      <c r="AZ27">
        <v>0</v>
      </c>
      <c r="BA27">
        <v>0</v>
      </c>
    </row>
    <row r="28" spans="1:54">
      <c r="A28" t="s">
        <v>939</v>
      </c>
      <c r="B28">
        <v>2</v>
      </c>
      <c r="C28" s="17" t="s">
        <v>973</v>
      </c>
      <c r="E28" t="s">
        <v>981</v>
      </c>
      <c r="F28" t="b">
        <v>1</v>
      </c>
      <c r="G28" s="16" t="b">
        <v>1</v>
      </c>
      <c r="H28" s="17" t="s">
        <v>973</v>
      </c>
      <c r="J28" t="s">
        <v>981</v>
      </c>
      <c r="K28" s="6" t="b">
        <v>0</v>
      </c>
      <c r="L28" t="b">
        <v>1</v>
      </c>
      <c r="Q28" s="17" t="s">
        <v>973</v>
      </c>
      <c r="S28" t="s">
        <v>981</v>
      </c>
      <c r="T28" t="b">
        <v>1</v>
      </c>
      <c r="U28" t="b">
        <v>1</v>
      </c>
      <c r="W28" s="17" t="s">
        <v>973</v>
      </c>
      <c r="Y28" t="s">
        <v>981</v>
      </c>
      <c r="Z28" t="b">
        <v>1</v>
      </c>
      <c r="AA28" t="b">
        <v>1</v>
      </c>
      <c r="AC28" s="17" t="s">
        <v>973</v>
      </c>
      <c r="AE28" t="s">
        <v>981</v>
      </c>
      <c r="AF28" t="b">
        <v>1</v>
      </c>
      <c r="AG28" t="b">
        <v>1</v>
      </c>
      <c r="AL28" s="17" t="s">
        <v>973</v>
      </c>
      <c r="AN28" t="s">
        <v>981</v>
      </c>
      <c r="AO28" s="6" t="b">
        <v>0</v>
      </c>
      <c r="AP28" t="b">
        <v>1</v>
      </c>
      <c r="AR28" t="s">
        <v>973</v>
      </c>
      <c r="AT28" t="s">
        <v>981</v>
      </c>
      <c r="AU28">
        <v>0</v>
      </c>
      <c r="AV28">
        <v>0</v>
      </c>
      <c r="AW28">
        <v>2</v>
      </c>
      <c r="AX28">
        <v>0</v>
      </c>
      <c r="AY28">
        <v>0</v>
      </c>
      <c r="AZ28">
        <v>0</v>
      </c>
      <c r="BA28">
        <v>0</v>
      </c>
    </row>
    <row r="29" spans="1:54">
      <c r="A29" t="s">
        <v>939</v>
      </c>
      <c r="B29">
        <v>2</v>
      </c>
      <c r="C29" s="17" t="s">
        <v>974</v>
      </c>
      <c r="E29" t="s">
        <v>964</v>
      </c>
      <c r="F29" t="b">
        <v>0</v>
      </c>
      <c r="G29" s="16" t="b">
        <v>1</v>
      </c>
      <c r="H29" s="17" t="s">
        <v>974</v>
      </c>
      <c r="J29" t="s">
        <v>1376</v>
      </c>
      <c r="K29" t="b">
        <v>0</v>
      </c>
      <c r="L29" t="b">
        <v>1</v>
      </c>
      <c r="Q29" s="17" t="s">
        <v>974</v>
      </c>
      <c r="S29" t="s">
        <v>964</v>
      </c>
      <c r="T29" t="b">
        <v>0</v>
      </c>
      <c r="U29" t="b">
        <v>1</v>
      </c>
      <c r="W29" s="17" t="s">
        <v>974</v>
      </c>
      <c r="Y29" t="s">
        <v>1305</v>
      </c>
      <c r="Z29" t="b">
        <v>0</v>
      </c>
      <c r="AA29" t="b">
        <v>1</v>
      </c>
      <c r="AC29" s="17" t="s">
        <v>974</v>
      </c>
      <c r="AE29" t="s">
        <v>1305</v>
      </c>
      <c r="AF29" t="b">
        <v>0</v>
      </c>
      <c r="AG29" t="b">
        <v>1</v>
      </c>
      <c r="AL29" s="18" t="s">
        <v>974</v>
      </c>
      <c r="AM29" s="3"/>
      <c r="AN29" s="3" t="s">
        <v>1305</v>
      </c>
      <c r="AO29" s="3" t="b">
        <v>0</v>
      </c>
      <c r="AP29" s="3" t="b">
        <v>1</v>
      </c>
      <c r="AQ29" s="20"/>
      <c r="AR29" t="s">
        <v>974</v>
      </c>
      <c r="AT29" t="s">
        <v>964</v>
      </c>
      <c r="AU29">
        <v>0</v>
      </c>
      <c r="AV29">
        <v>0</v>
      </c>
      <c r="AW29">
        <v>1</v>
      </c>
      <c r="AX29">
        <v>0</v>
      </c>
      <c r="AY29">
        <v>0</v>
      </c>
      <c r="AZ29">
        <v>0</v>
      </c>
      <c r="BA29">
        <v>0</v>
      </c>
    </row>
    <row r="30" spans="1:54">
      <c r="A30" t="s">
        <v>939</v>
      </c>
      <c r="B30">
        <v>2</v>
      </c>
      <c r="C30" s="17" t="s">
        <v>975</v>
      </c>
      <c r="E30" t="s">
        <v>115</v>
      </c>
      <c r="F30" t="b">
        <v>1</v>
      </c>
      <c r="G30" s="16" t="b">
        <v>0</v>
      </c>
      <c r="H30" s="17" t="s">
        <v>975</v>
      </c>
      <c r="J30" t="s">
        <v>115</v>
      </c>
      <c r="K30" t="b">
        <v>1</v>
      </c>
      <c r="L30" t="b">
        <v>0</v>
      </c>
      <c r="Q30" s="17" t="s">
        <v>975</v>
      </c>
      <c r="S30" t="s">
        <v>115</v>
      </c>
      <c r="T30" t="b">
        <v>1</v>
      </c>
      <c r="U30" t="b">
        <v>0</v>
      </c>
      <c r="W30" s="17" t="s">
        <v>975</v>
      </c>
      <c r="Y30" t="s">
        <v>115</v>
      </c>
      <c r="Z30" t="b">
        <v>1</v>
      </c>
      <c r="AA30" t="b">
        <v>0</v>
      </c>
      <c r="AC30" s="17" t="s">
        <v>975</v>
      </c>
      <c r="AE30" t="s">
        <v>115</v>
      </c>
      <c r="AF30" t="b">
        <v>1</v>
      </c>
      <c r="AG30" t="b">
        <v>0</v>
      </c>
      <c r="AL30" s="17" t="s">
        <v>975</v>
      </c>
      <c r="AN30" t="s">
        <v>115</v>
      </c>
      <c r="AO30" t="b">
        <v>1</v>
      </c>
      <c r="AP30" t="b">
        <v>0</v>
      </c>
      <c r="AR30" t="s">
        <v>975</v>
      </c>
      <c r="AT30" t="s">
        <v>115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</row>
    <row r="31" spans="1:54">
      <c r="A31" t="s">
        <v>939</v>
      </c>
      <c r="B31">
        <v>2</v>
      </c>
      <c r="C31" s="17" t="s">
        <v>976</v>
      </c>
      <c r="E31" t="s">
        <v>83</v>
      </c>
      <c r="F31" t="b">
        <v>1</v>
      </c>
      <c r="G31" s="16" t="b">
        <v>1</v>
      </c>
      <c r="H31" s="17" t="s">
        <v>976</v>
      </c>
      <c r="J31" t="s">
        <v>83</v>
      </c>
      <c r="K31" t="b">
        <v>1</v>
      </c>
      <c r="L31" t="b">
        <v>1</v>
      </c>
      <c r="Q31" s="17" t="s">
        <v>976</v>
      </c>
      <c r="S31" t="s">
        <v>83</v>
      </c>
      <c r="T31" t="b">
        <v>1</v>
      </c>
      <c r="U31" t="b">
        <v>1</v>
      </c>
      <c r="W31" s="17" t="s">
        <v>976</v>
      </c>
      <c r="Y31" t="s">
        <v>83</v>
      </c>
      <c r="Z31" t="b">
        <v>1</v>
      </c>
      <c r="AA31" t="b">
        <v>1</v>
      </c>
      <c r="AC31" s="17" t="s">
        <v>976</v>
      </c>
      <c r="AE31" t="s">
        <v>83</v>
      </c>
      <c r="AF31" t="b">
        <v>1</v>
      </c>
      <c r="AG31" t="b">
        <v>1</v>
      </c>
      <c r="AL31" s="17" t="s">
        <v>976</v>
      </c>
      <c r="AN31" t="s">
        <v>83</v>
      </c>
      <c r="AO31" t="b">
        <v>1</v>
      </c>
      <c r="AP31" t="b">
        <v>1</v>
      </c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</row>
    <row r="32" spans="1:54">
      <c r="A32" t="s">
        <v>939</v>
      </c>
      <c r="B32">
        <v>2</v>
      </c>
      <c r="C32" s="17" t="s">
        <v>977</v>
      </c>
      <c r="E32" t="s">
        <v>965</v>
      </c>
      <c r="F32" t="b">
        <v>1</v>
      </c>
      <c r="G32" s="16" t="b">
        <v>1</v>
      </c>
      <c r="H32" s="17" t="s">
        <v>977</v>
      </c>
      <c r="J32" t="s">
        <v>965</v>
      </c>
      <c r="K32" t="b">
        <v>1</v>
      </c>
      <c r="L32" s="6" t="b">
        <v>0</v>
      </c>
      <c r="Q32" s="17" t="s">
        <v>977</v>
      </c>
      <c r="S32" t="s">
        <v>965</v>
      </c>
      <c r="T32" t="b">
        <v>1</v>
      </c>
      <c r="U32" t="b">
        <v>1</v>
      </c>
      <c r="W32" s="17" t="s">
        <v>977</v>
      </c>
      <c r="Y32" t="s">
        <v>965</v>
      </c>
      <c r="Z32" t="b">
        <v>1</v>
      </c>
      <c r="AA32" t="b">
        <v>1</v>
      </c>
      <c r="AC32" s="17" t="s">
        <v>977</v>
      </c>
      <c r="AE32" t="s">
        <v>965</v>
      </c>
      <c r="AF32" t="b">
        <v>1</v>
      </c>
      <c r="AG32" t="b">
        <v>1</v>
      </c>
      <c r="AL32" s="18" t="s">
        <v>977</v>
      </c>
      <c r="AM32" s="3"/>
      <c r="AN32" s="3" t="s">
        <v>1267</v>
      </c>
      <c r="AO32" s="3" t="b">
        <v>1</v>
      </c>
      <c r="AP32" s="3" t="b">
        <v>1</v>
      </c>
      <c r="AQ32" s="20"/>
      <c r="AR32" t="s">
        <v>977</v>
      </c>
      <c r="AT32" t="s">
        <v>1312</v>
      </c>
      <c r="AU32">
        <v>0</v>
      </c>
      <c r="AV32">
        <v>2</v>
      </c>
      <c r="AW32">
        <v>2</v>
      </c>
      <c r="AX32">
        <v>2</v>
      </c>
      <c r="AY32">
        <v>1</v>
      </c>
      <c r="AZ32">
        <v>2</v>
      </c>
      <c r="BA32">
        <v>2</v>
      </c>
    </row>
    <row r="33" spans="1:54">
      <c r="A33" t="s">
        <v>939</v>
      </c>
      <c r="B33">
        <v>2</v>
      </c>
      <c r="C33" s="17" t="s">
        <v>978</v>
      </c>
      <c r="E33" t="s">
        <v>966</v>
      </c>
      <c r="F33" t="b">
        <v>1</v>
      </c>
      <c r="G33" s="16" t="b">
        <v>0</v>
      </c>
      <c r="H33" s="17" t="s">
        <v>978</v>
      </c>
      <c r="J33" t="s">
        <v>966</v>
      </c>
      <c r="K33" t="b">
        <v>1</v>
      </c>
      <c r="L33" t="b">
        <v>0</v>
      </c>
      <c r="Q33" s="17" t="s">
        <v>978</v>
      </c>
      <c r="S33" t="s">
        <v>966</v>
      </c>
      <c r="T33" t="b">
        <v>1</v>
      </c>
      <c r="U33" t="b">
        <v>0</v>
      </c>
      <c r="W33" s="17" t="s">
        <v>978</v>
      </c>
      <c r="Y33" t="s">
        <v>966</v>
      </c>
      <c r="Z33" t="b">
        <v>1</v>
      </c>
      <c r="AA33" t="b">
        <v>0</v>
      </c>
      <c r="AC33" s="17" t="s">
        <v>978</v>
      </c>
      <c r="AE33" t="s">
        <v>966</v>
      </c>
      <c r="AF33" t="b">
        <v>1</v>
      </c>
      <c r="AG33" t="b">
        <v>0</v>
      </c>
      <c r="AL33" s="17" t="s">
        <v>978</v>
      </c>
      <c r="AN33" t="s">
        <v>966</v>
      </c>
      <c r="AO33" t="b">
        <v>1</v>
      </c>
      <c r="AP33" t="b">
        <v>0</v>
      </c>
      <c r="AR33" t="s">
        <v>978</v>
      </c>
      <c r="AT33" t="s">
        <v>1313</v>
      </c>
      <c r="AU33">
        <v>2</v>
      </c>
      <c r="AV33">
        <v>2</v>
      </c>
      <c r="AW33">
        <v>0</v>
      </c>
      <c r="AX33">
        <v>0</v>
      </c>
      <c r="AY33">
        <v>0</v>
      </c>
      <c r="AZ33">
        <v>0</v>
      </c>
      <c r="BA33">
        <v>0</v>
      </c>
    </row>
    <row r="34" spans="1:54">
      <c r="A34" t="s">
        <v>939</v>
      </c>
      <c r="B34">
        <v>2</v>
      </c>
      <c r="C34" s="17" t="s">
        <v>979</v>
      </c>
      <c r="E34" t="s">
        <v>1316</v>
      </c>
      <c r="F34" t="b">
        <v>1</v>
      </c>
      <c r="G34" s="16" t="b">
        <v>1</v>
      </c>
      <c r="H34" s="17" t="s">
        <v>979</v>
      </c>
      <c r="J34" t="s">
        <v>1316</v>
      </c>
      <c r="K34" t="b">
        <v>1</v>
      </c>
      <c r="L34" s="6" t="b">
        <v>0</v>
      </c>
      <c r="Q34" s="17" t="s">
        <v>979</v>
      </c>
      <c r="S34" t="s">
        <v>1316</v>
      </c>
      <c r="T34" t="b">
        <v>1</v>
      </c>
      <c r="U34" t="b">
        <v>1</v>
      </c>
      <c r="W34" s="17" t="s">
        <v>979</v>
      </c>
      <c r="Y34" t="s">
        <v>1316</v>
      </c>
      <c r="Z34" t="b">
        <v>1</v>
      </c>
      <c r="AA34" t="b">
        <v>1</v>
      </c>
      <c r="AC34" s="17" t="s">
        <v>979</v>
      </c>
      <c r="AE34" t="s">
        <v>1316</v>
      </c>
      <c r="AF34" t="b">
        <v>1</v>
      </c>
      <c r="AG34" t="b">
        <v>1</v>
      </c>
      <c r="AL34" s="17" t="s">
        <v>979</v>
      </c>
      <c r="AN34" t="s">
        <v>1316</v>
      </c>
      <c r="AO34" t="b">
        <v>1</v>
      </c>
      <c r="AP34" s="6" t="b">
        <v>0</v>
      </c>
      <c r="AR34" t="s">
        <v>979</v>
      </c>
      <c r="AT34" t="s">
        <v>1314</v>
      </c>
      <c r="AU34">
        <v>2</v>
      </c>
      <c r="AV34">
        <v>2</v>
      </c>
      <c r="AW34">
        <v>2</v>
      </c>
      <c r="AX34">
        <v>2</v>
      </c>
      <c r="AY34">
        <v>1</v>
      </c>
      <c r="AZ34">
        <v>0</v>
      </c>
      <c r="BA34">
        <v>0</v>
      </c>
    </row>
    <row r="35" spans="1:54">
      <c r="A35" t="s">
        <v>939</v>
      </c>
      <c r="B35">
        <v>2</v>
      </c>
      <c r="C35" s="17" t="s">
        <v>980</v>
      </c>
      <c r="E35" t="s">
        <v>967</v>
      </c>
      <c r="F35" t="b">
        <v>1</v>
      </c>
      <c r="G35" s="16" t="b">
        <v>0</v>
      </c>
      <c r="H35" s="17" t="s">
        <v>980</v>
      </c>
      <c r="J35" t="s">
        <v>967</v>
      </c>
      <c r="K35" t="b">
        <v>1</v>
      </c>
      <c r="L35" t="b">
        <v>0</v>
      </c>
      <c r="Q35" s="17" t="s">
        <v>980</v>
      </c>
      <c r="S35" t="s">
        <v>967</v>
      </c>
      <c r="T35" t="b">
        <v>1</v>
      </c>
      <c r="U35" t="b">
        <v>0</v>
      </c>
      <c r="W35" s="17" t="s">
        <v>980</v>
      </c>
      <c r="Y35" t="s">
        <v>967</v>
      </c>
      <c r="Z35" t="b">
        <v>1</v>
      </c>
      <c r="AA35" t="b">
        <v>0</v>
      </c>
      <c r="AC35" s="17" t="s">
        <v>980</v>
      </c>
      <c r="AE35" t="s">
        <v>967</v>
      </c>
      <c r="AF35" t="b">
        <v>1</v>
      </c>
      <c r="AG35" t="b">
        <v>0</v>
      </c>
      <c r="AL35" s="17" t="s">
        <v>980</v>
      </c>
      <c r="AN35" t="s">
        <v>967</v>
      </c>
      <c r="AO35" t="b">
        <v>1</v>
      </c>
      <c r="AP35" t="b">
        <v>0</v>
      </c>
      <c r="AR35" t="s">
        <v>980</v>
      </c>
      <c r="AT35" t="s">
        <v>1315</v>
      </c>
      <c r="AU35">
        <v>0</v>
      </c>
      <c r="AV35">
        <v>2</v>
      </c>
      <c r="AW35">
        <v>0</v>
      </c>
      <c r="AX35">
        <v>0</v>
      </c>
      <c r="AY35">
        <v>0</v>
      </c>
      <c r="AZ35">
        <v>0</v>
      </c>
      <c r="BA35">
        <v>0</v>
      </c>
    </row>
    <row r="36" spans="1:54">
      <c r="A36" t="s">
        <v>939</v>
      </c>
      <c r="B36">
        <v>2</v>
      </c>
      <c r="C36" s="17" t="s">
        <v>982</v>
      </c>
      <c r="E36" t="s">
        <v>968</v>
      </c>
      <c r="F36" t="b">
        <v>1</v>
      </c>
      <c r="G36" s="16" t="b">
        <v>0</v>
      </c>
      <c r="H36" s="17" t="s">
        <v>982</v>
      </c>
      <c r="J36" t="s">
        <v>1043</v>
      </c>
      <c r="K36" t="b">
        <v>1</v>
      </c>
      <c r="L36" t="b">
        <v>1</v>
      </c>
      <c r="Q36" s="17" t="s">
        <v>982</v>
      </c>
      <c r="S36" t="s">
        <v>968</v>
      </c>
      <c r="T36" t="b">
        <v>1</v>
      </c>
      <c r="U36" t="b">
        <v>0</v>
      </c>
      <c r="W36" s="17" t="s">
        <v>982</v>
      </c>
      <c r="Y36" t="s">
        <v>968</v>
      </c>
      <c r="Z36" t="b">
        <v>1</v>
      </c>
      <c r="AA36" t="b">
        <v>0</v>
      </c>
      <c r="AC36" s="17" t="s">
        <v>982</v>
      </c>
      <c r="AE36" t="s">
        <v>968</v>
      </c>
      <c r="AF36" t="b">
        <v>1</v>
      </c>
      <c r="AG36" t="b">
        <v>0</v>
      </c>
      <c r="AL36" s="17" t="s">
        <v>982</v>
      </c>
      <c r="AN36" t="s">
        <v>968</v>
      </c>
      <c r="AO36" t="b">
        <v>1</v>
      </c>
      <c r="AP36" t="b">
        <v>0</v>
      </c>
      <c r="AR36" t="s">
        <v>982</v>
      </c>
      <c r="AT36" t="s">
        <v>1043</v>
      </c>
      <c r="AU36">
        <v>2</v>
      </c>
      <c r="AV36">
        <v>2</v>
      </c>
      <c r="AW36">
        <v>3</v>
      </c>
      <c r="AX36">
        <v>3</v>
      </c>
      <c r="AY36">
        <v>3</v>
      </c>
      <c r="AZ36">
        <v>0</v>
      </c>
      <c r="BA36">
        <v>0</v>
      </c>
    </row>
    <row r="37" spans="1:54">
      <c r="A37" t="s">
        <v>939</v>
      </c>
      <c r="B37">
        <v>2</v>
      </c>
      <c r="H37" s="17" t="s">
        <v>1042</v>
      </c>
      <c r="J37" t="s">
        <v>968</v>
      </c>
      <c r="K37" t="b">
        <v>1</v>
      </c>
      <c r="L37" t="b">
        <v>0</v>
      </c>
      <c r="AL37" s="17" t="s">
        <v>1042</v>
      </c>
      <c r="AN37" t="s">
        <v>1305</v>
      </c>
      <c r="AO37" t="b">
        <v>0</v>
      </c>
      <c r="AP37" t="b">
        <v>1</v>
      </c>
      <c r="AR37" t="s">
        <v>1042</v>
      </c>
      <c r="AT37" t="s">
        <v>968</v>
      </c>
      <c r="AU37">
        <v>0</v>
      </c>
      <c r="AV37">
        <v>2</v>
      </c>
      <c r="AW37">
        <v>0</v>
      </c>
      <c r="AX37">
        <v>2</v>
      </c>
      <c r="AY37">
        <v>0</v>
      </c>
      <c r="AZ37">
        <v>0</v>
      </c>
      <c r="BA37">
        <v>0</v>
      </c>
    </row>
    <row r="38" spans="1:54">
      <c r="A38" t="s">
        <v>1265</v>
      </c>
      <c r="B38">
        <v>2</v>
      </c>
      <c r="H38" s="17" t="s">
        <v>1047</v>
      </c>
      <c r="J38" t="s">
        <v>1044</v>
      </c>
      <c r="K38" t="b">
        <v>0</v>
      </c>
      <c r="L38" t="b">
        <v>1</v>
      </c>
      <c r="AL38" s="17" t="s">
        <v>1047</v>
      </c>
      <c r="AN38" t="s">
        <v>965</v>
      </c>
      <c r="AO38" t="b">
        <v>1</v>
      </c>
      <c r="AP38" t="b">
        <v>0</v>
      </c>
      <c r="AR38" t="s">
        <v>1047</v>
      </c>
      <c r="AT38" t="s">
        <v>1044</v>
      </c>
      <c r="AU38">
        <v>0</v>
      </c>
      <c r="AV38">
        <v>0</v>
      </c>
      <c r="AW38">
        <v>2</v>
      </c>
      <c r="AX38">
        <v>0</v>
      </c>
      <c r="AY38">
        <v>2</v>
      </c>
      <c r="AZ38">
        <v>0</v>
      </c>
      <c r="BA38">
        <v>0</v>
      </c>
    </row>
    <row r="39" spans="1:54">
      <c r="A39" t="s">
        <v>939</v>
      </c>
      <c r="B39">
        <v>2</v>
      </c>
      <c r="H39" s="17" t="s">
        <v>1048</v>
      </c>
      <c r="J39" t="s">
        <v>1045</v>
      </c>
      <c r="K39" t="b">
        <v>0</v>
      </c>
      <c r="L39" t="b">
        <v>1</v>
      </c>
      <c r="AL39" s="17" t="s">
        <v>1048</v>
      </c>
      <c r="AN39" t="s">
        <v>1043</v>
      </c>
      <c r="AO39" t="b">
        <v>1</v>
      </c>
      <c r="AP39" t="b">
        <v>1</v>
      </c>
      <c r="AR39" t="s">
        <v>1048</v>
      </c>
      <c r="AT39" t="s">
        <v>1045</v>
      </c>
      <c r="AU39">
        <v>0</v>
      </c>
      <c r="AV39">
        <v>0</v>
      </c>
      <c r="AW39">
        <v>2</v>
      </c>
      <c r="AX39">
        <v>0</v>
      </c>
      <c r="AY39">
        <v>2</v>
      </c>
      <c r="AZ39">
        <v>0</v>
      </c>
      <c r="BA39">
        <v>0</v>
      </c>
    </row>
    <row r="40" spans="1:54">
      <c r="A40" t="s">
        <v>939</v>
      </c>
      <c r="B40">
        <v>2</v>
      </c>
      <c r="H40" s="17" t="s">
        <v>1049</v>
      </c>
      <c r="J40" t="s">
        <v>1046</v>
      </c>
      <c r="K40" t="b">
        <v>1</v>
      </c>
      <c r="L40" t="b">
        <v>0</v>
      </c>
      <c r="M40" s="16" t="s">
        <v>1377</v>
      </c>
      <c r="AL40" s="17" t="s">
        <v>1049</v>
      </c>
      <c r="AN40" t="s">
        <v>1044</v>
      </c>
      <c r="AO40" t="b">
        <v>0</v>
      </c>
      <c r="AP40" t="b">
        <v>1</v>
      </c>
      <c r="AR40" t="s">
        <v>1049</v>
      </c>
      <c r="AT40" t="s">
        <v>1317</v>
      </c>
      <c r="AU40">
        <v>0</v>
      </c>
      <c r="AV40">
        <v>2</v>
      </c>
      <c r="AW40">
        <v>0</v>
      </c>
      <c r="AX40">
        <v>0</v>
      </c>
      <c r="AY40">
        <v>0</v>
      </c>
      <c r="AZ40">
        <v>0</v>
      </c>
      <c r="BA40">
        <v>0</v>
      </c>
    </row>
    <row r="41" spans="1:54">
      <c r="A41" t="s">
        <v>939</v>
      </c>
      <c r="B41">
        <v>2</v>
      </c>
      <c r="AL41" s="17" t="s">
        <v>1266</v>
      </c>
      <c r="AN41" t="s">
        <v>1045</v>
      </c>
      <c r="AO41" t="b">
        <v>0</v>
      </c>
      <c r="AP41" t="b">
        <v>1</v>
      </c>
      <c r="AR41" t="s">
        <v>1266</v>
      </c>
      <c r="AT41" t="s">
        <v>597</v>
      </c>
      <c r="AU41">
        <v>0</v>
      </c>
      <c r="AV41">
        <v>2</v>
      </c>
      <c r="AW41">
        <v>0</v>
      </c>
      <c r="AX41">
        <v>0</v>
      </c>
      <c r="AY41">
        <v>0</v>
      </c>
      <c r="AZ41">
        <v>0</v>
      </c>
      <c r="BA41">
        <v>0</v>
      </c>
    </row>
    <row r="42" spans="1:54">
      <c r="A42" t="s">
        <v>939</v>
      </c>
      <c r="B42">
        <v>2</v>
      </c>
      <c r="AL42" s="17" t="s">
        <v>1268</v>
      </c>
      <c r="AN42" t="s">
        <v>1046</v>
      </c>
      <c r="AO42" t="b">
        <v>1</v>
      </c>
      <c r="AP42" t="b">
        <v>0</v>
      </c>
      <c r="AQ42" s="16" t="s">
        <v>1377</v>
      </c>
      <c r="AR42" t="s">
        <v>1268</v>
      </c>
      <c r="AT42" t="s">
        <v>1318</v>
      </c>
      <c r="AU42">
        <v>0</v>
      </c>
      <c r="AV42">
        <v>2</v>
      </c>
      <c r="AW42">
        <v>0</v>
      </c>
      <c r="AX42">
        <v>0</v>
      </c>
      <c r="AY42">
        <v>0</v>
      </c>
      <c r="AZ42">
        <v>0</v>
      </c>
      <c r="BA42">
        <v>0</v>
      </c>
    </row>
    <row r="43" spans="1:54">
      <c r="A43" t="s">
        <v>939</v>
      </c>
      <c r="B43">
        <v>2</v>
      </c>
      <c r="AR43" t="s">
        <v>1322</v>
      </c>
      <c r="AT43" t="s">
        <v>1319</v>
      </c>
      <c r="AU43">
        <v>0</v>
      </c>
      <c r="AV43">
        <v>0</v>
      </c>
      <c r="AW43">
        <v>2</v>
      </c>
      <c r="AX43">
        <v>0</v>
      </c>
      <c r="AY43">
        <v>3</v>
      </c>
      <c r="AZ43">
        <v>0</v>
      </c>
      <c r="BA43">
        <v>0</v>
      </c>
    </row>
    <row r="44" spans="1:54">
      <c r="A44" t="s">
        <v>939</v>
      </c>
      <c r="B44">
        <v>2</v>
      </c>
      <c r="AR44" t="s">
        <v>1323</v>
      </c>
      <c r="AT44" t="s">
        <v>1320</v>
      </c>
      <c r="AU44">
        <v>0</v>
      </c>
      <c r="AV44">
        <v>0</v>
      </c>
      <c r="AW44">
        <v>3</v>
      </c>
      <c r="AX44">
        <v>0</v>
      </c>
      <c r="AY44">
        <v>0</v>
      </c>
      <c r="AZ44">
        <v>0</v>
      </c>
      <c r="BA44">
        <v>0</v>
      </c>
    </row>
    <row r="45" spans="1:54">
      <c r="A45" t="s">
        <v>939</v>
      </c>
      <c r="B45">
        <v>2</v>
      </c>
      <c r="AR45" s="3" t="s">
        <v>1324</v>
      </c>
      <c r="AS45" s="3"/>
      <c r="AT45" s="3"/>
      <c r="AU45" s="3"/>
      <c r="AV45" s="3"/>
      <c r="AW45" s="3"/>
      <c r="AX45" s="3"/>
      <c r="AY45" s="3"/>
      <c r="AZ45" s="3"/>
      <c r="BA45" s="3"/>
      <c r="BB45" s="3"/>
    </row>
    <row r="46" spans="1:54">
      <c r="A46" t="s">
        <v>939</v>
      </c>
      <c r="B46">
        <v>2</v>
      </c>
      <c r="W46" s="17" t="s">
        <v>1247</v>
      </c>
      <c r="Y46" t="s">
        <v>1248</v>
      </c>
      <c r="Z46" s="9" t="b">
        <v>0</v>
      </c>
      <c r="AA46" t="b">
        <v>1</v>
      </c>
      <c r="AC46" s="17" t="s">
        <v>1247</v>
      </c>
      <c r="AE46" t="s">
        <v>1248</v>
      </c>
      <c r="AF46" s="9" t="b">
        <v>0</v>
      </c>
      <c r="AG46" t="b">
        <v>1</v>
      </c>
      <c r="AL46" s="17" t="s">
        <v>1247</v>
      </c>
      <c r="AN46" t="s">
        <v>1248</v>
      </c>
      <c r="AO46" s="9" t="b">
        <v>0</v>
      </c>
      <c r="AP46" t="b">
        <v>1</v>
      </c>
      <c r="AR46" s="3" t="s">
        <v>1325</v>
      </c>
      <c r="AS46" s="3"/>
      <c r="AT46" s="3"/>
      <c r="AU46" s="3"/>
      <c r="AV46" s="3"/>
      <c r="AW46" s="3"/>
      <c r="AX46" s="3"/>
      <c r="AY46" s="3"/>
      <c r="AZ46" s="3"/>
      <c r="BA46" s="3"/>
      <c r="BB46" s="3"/>
    </row>
    <row r="47" spans="1:54">
      <c r="A47" t="s">
        <v>939</v>
      </c>
      <c r="B47">
        <v>2</v>
      </c>
      <c r="AR47" s="3" t="s">
        <v>1326</v>
      </c>
      <c r="AS47" s="3"/>
      <c r="AT47" s="3"/>
      <c r="AU47" s="3"/>
      <c r="AV47" s="3"/>
      <c r="AW47" s="3"/>
      <c r="AX47" s="3"/>
      <c r="AY47" s="3"/>
      <c r="AZ47" s="3"/>
      <c r="BA47" s="3"/>
      <c r="BB47" s="3"/>
    </row>
    <row r="48" spans="1:54">
      <c r="A48" t="s">
        <v>939</v>
      </c>
      <c r="B48">
        <v>2</v>
      </c>
      <c r="AR48" t="s">
        <v>1327</v>
      </c>
      <c r="AT48" t="s">
        <v>1328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</row>
    <row r="49" spans="1:53">
      <c r="A49" t="s">
        <v>939</v>
      </c>
      <c r="B49">
        <v>2</v>
      </c>
    </row>
    <row r="50" spans="1:53">
      <c r="A50" t="s">
        <v>939</v>
      </c>
      <c r="B50">
        <v>2</v>
      </c>
      <c r="AR50" t="s">
        <v>1247</v>
      </c>
      <c r="AT50" t="s">
        <v>1321</v>
      </c>
      <c r="AU50">
        <v>0</v>
      </c>
      <c r="AV50">
        <v>0</v>
      </c>
      <c r="AW50">
        <v>2</v>
      </c>
      <c r="AX50">
        <v>0</v>
      </c>
      <c r="AY50">
        <v>2</v>
      </c>
      <c r="AZ50">
        <v>0</v>
      </c>
      <c r="BA50">
        <v>0</v>
      </c>
    </row>
    <row r="51" spans="1:53">
      <c r="A51" t="s">
        <v>939</v>
      </c>
      <c r="B51">
        <v>2</v>
      </c>
    </row>
    <row r="52" spans="1:53">
      <c r="A52" t="s">
        <v>939</v>
      </c>
      <c r="B52">
        <v>2</v>
      </c>
    </row>
    <row r="53" spans="1:53">
      <c r="A53" t="s">
        <v>939</v>
      </c>
    </row>
    <row r="54" spans="1:53">
      <c r="A54" t="s">
        <v>939</v>
      </c>
      <c r="B54">
        <v>3</v>
      </c>
      <c r="C54" s="17" t="s">
        <v>991</v>
      </c>
      <c r="E54" t="s">
        <v>165</v>
      </c>
      <c r="F54" t="b">
        <v>1</v>
      </c>
      <c r="G54" s="16" t="b">
        <v>0</v>
      </c>
      <c r="H54" s="17" t="s">
        <v>991</v>
      </c>
      <c r="J54" t="s">
        <v>165</v>
      </c>
      <c r="K54" t="b">
        <v>1</v>
      </c>
      <c r="L54" t="b">
        <v>0</v>
      </c>
      <c r="N54" s="17" t="s">
        <v>991</v>
      </c>
      <c r="O54" t="s">
        <v>991</v>
      </c>
      <c r="P54" s="16" t="s">
        <v>983</v>
      </c>
      <c r="Q54" s="17" t="s">
        <v>991</v>
      </c>
      <c r="S54" t="s">
        <v>165</v>
      </c>
      <c r="T54" t="b">
        <v>1</v>
      </c>
      <c r="U54" t="b">
        <v>0</v>
      </c>
      <c r="W54" s="17" t="s">
        <v>991</v>
      </c>
      <c r="Y54" t="s">
        <v>165</v>
      </c>
      <c r="Z54" t="b">
        <v>1</v>
      </c>
      <c r="AA54" t="b">
        <v>0</v>
      </c>
      <c r="AC54" s="17" t="s">
        <v>991</v>
      </c>
      <c r="AE54" t="s">
        <v>165</v>
      </c>
      <c r="AF54" t="b">
        <v>1</v>
      </c>
      <c r="AG54" t="b">
        <v>0</v>
      </c>
      <c r="AI54" s="17" t="s">
        <v>991</v>
      </c>
      <c r="AJ54" t="s">
        <v>991</v>
      </c>
      <c r="AK54" s="16" t="s">
        <v>983</v>
      </c>
      <c r="AL54" s="17" t="s">
        <v>991</v>
      </c>
      <c r="AN54" t="s">
        <v>165</v>
      </c>
      <c r="AO54" t="b">
        <v>1</v>
      </c>
      <c r="AP54" t="b">
        <v>0</v>
      </c>
      <c r="AR54" t="s">
        <v>991</v>
      </c>
      <c r="AT54" t="s">
        <v>165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</row>
    <row r="55" spans="1:53">
      <c r="A55" t="s">
        <v>939</v>
      </c>
      <c r="B55">
        <v>3</v>
      </c>
      <c r="C55" s="17" t="s">
        <v>992</v>
      </c>
      <c r="E55" t="s">
        <v>983</v>
      </c>
      <c r="F55" t="b">
        <v>0</v>
      </c>
      <c r="G55" s="16" t="b">
        <v>1</v>
      </c>
      <c r="H55" s="17" t="s">
        <v>992</v>
      </c>
      <c r="J55" t="s">
        <v>983</v>
      </c>
      <c r="K55" t="b">
        <v>0</v>
      </c>
      <c r="L55" t="b">
        <v>1</v>
      </c>
      <c r="N55" s="17" t="s">
        <v>992</v>
      </c>
      <c r="O55" t="s">
        <v>992</v>
      </c>
      <c r="P55" s="16" t="s">
        <v>1186</v>
      </c>
      <c r="Q55" s="17" t="s">
        <v>992</v>
      </c>
      <c r="S55" t="s">
        <v>983</v>
      </c>
      <c r="T55" t="b">
        <v>0</v>
      </c>
      <c r="U55" t="b">
        <v>1</v>
      </c>
      <c r="W55" s="17" t="s">
        <v>992</v>
      </c>
      <c r="Y55" t="s">
        <v>983</v>
      </c>
      <c r="Z55" t="b">
        <v>0</v>
      </c>
      <c r="AA55" t="b">
        <v>1</v>
      </c>
      <c r="AC55" s="17" t="s">
        <v>992</v>
      </c>
      <c r="AE55" t="s">
        <v>983</v>
      </c>
      <c r="AF55" t="b">
        <v>0</v>
      </c>
      <c r="AG55" t="b">
        <v>1</v>
      </c>
      <c r="AI55" s="17" t="s">
        <v>992</v>
      </c>
      <c r="AJ55" t="s">
        <v>992</v>
      </c>
      <c r="AK55" s="16" t="s">
        <v>1186</v>
      </c>
      <c r="AL55" s="17" t="s">
        <v>992</v>
      </c>
      <c r="AN55" t="s">
        <v>983</v>
      </c>
      <c r="AO55" t="b">
        <v>0</v>
      </c>
      <c r="AP55" t="b">
        <v>1</v>
      </c>
      <c r="AR55" t="s">
        <v>992</v>
      </c>
      <c r="AT55" t="s">
        <v>983</v>
      </c>
      <c r="AU55">
        <v>0</v>
      </c>
      <c r="AV55">
        <v>0</v>
      </c>
      <c r="AW55">
        <v>3</v>
      </c>
      <c r="AX55">
        <v>0</v>
      </c>
      <c r="AY55">
        <v>4</v>
      </c>
      <c r="AZ55">
        <v>0</v>
      </c>
      <c r="BA55">
        <v>0</v>
      </c>
    </row>
    <row r="56" spans="1:53">
      <c r="A56" t="s">
        <v>939</v>
      </c>
      <c r="B56">
        <v>3</v>
      </c>
      <c r="C56" s="17" t="s">
        <v>993</v>
      </c>
      <c r="E56" t="s">
        <v>112</v>
      </c>
      <c r="F56" t="b">
        <v>1</v>
      </c>
      <c r="G56" s="16" t="b">
        <v>0</v>
      </c>
      <c r="H56" s="17" t="s">
        <v>993</v>
      </c>
      <c r="J56" t="s">
        <v>112</v>
      </c>
      <c r="K56" t="b">
        <v>1</v>
      </c>
      <c r="L56" t="b">
        <v>0</v>
      </c>
      <c r="N56" s="17" t="s">
        <v>993</v>
      </c>
      <c r="O56" t="s">
        <v>993</v>
      </c>
      <c r="P56" s="16" t="s">
        <v>1050</v>
      </c>
      <c r="Q56" s="17" t="s">
        <v>993</v>
      </c>
      <c r="S56" t="s">
        <v>112</v>
      </c>
      <c r="T56" t="b">
        <v>1</v>
      </c>
      <c r="U56" s="6" t="b">
        <v>1</v>
      </c>
      <c r="W56" s="17" t="s">
        <v>993</v>
      </c>
      <c r="Y56" t="s">
        <v>112</v>
      </c>
      <c r="Z56" t="b">
        <v>1</v>
      </c>
      <c r="AA56" s="6" t="b">
        <v>1</v>
      </c>
      <c r="AC56" s="17" t="s">
        <v>993</v>
      </c>
      <c r="AE56" t="s">
        <v>112</v>
      </c>
      <c r="AF56" t="b">
        <v>1</v>
      </c>
      <c r="AG56" s="6" t="b">
        <v>1</v>
      </c>
      <c r="AI56" s="17" t="s">
        <v>993</v>
      </c>
      <c r="AJ56" t="s">
        <v>993</v>
      </c>
      <c r="AK56" s="16" t="s">
        <v>1050</v>
      </c>
      <c r="AL56" s="17" t="s">
        <v>993</v>
      </c>
      <c r="AN56" t="s">
        <v>112</v>
      </c>
      <c r="AO56" t="b">
        <v>1</v>
      </c>
      <c r="AP56" s="6" t="b">
        <v>0</v>
      </c>
      <c r="AR56" t="s">
        <v>993</v>
      </c>
      <c r="AT56" t="s">
        <v>112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</row>
    <row r="57" spans="1:53">
      <c r="A57" t="s">
        <v>939</v>
      </c>
      <c r="B57">
        <v>3</v>
      </c>
      <c r="C57" s="17" t="s">
        <v>994</v>
      </c>
      <c r="E57" t="s">
        <v>984</v>
      </c>
      <c r="F57" t="b">
        <v>1</v>
      </c>
      <c r="G57" s="16" t="b">
        <v>0</v>
      </c>
      <c r="H57" s="17" t="s">
        <v>994</v>
      </c>
      <c r="J57" t="s">
        <v>984</v>
      </c>
      <c r="K57" t="b">
        <v>1</v>
      </c>
      <c r="L57" t="b">
        <v>0</v>
      </c>
      <c r="N57" s="17" t="s">
        <v>994</v>
      </c>
      <c r="O57" t="s">
        <v>994</v>
      </c>
      <c r="P57" s="16" t="s">
        <v>1187</v>
      </c>
      <c r="Q57" s="17" t="s">
        <v>994</v>
      </c>
      <c r="S57" t="s">
        <v>984</v>
      </c>
      <c r="T57" t="b">
        <v>1</v>
      </c>
      <c r="U57" t="b">
        <v>0</v>
      </c>
      <c r="W57" s="17" t="s">
        <v>994</v>
      </c>
      <c r="Y57" t="s">
        <v>984</v>
      </c>
      <c r="Z57" t="b">
        <v>1</v>
      </c>
      <c r="AA57" t="b">
        <v>0</v>
      </c>
      <c r="AC57" s="17" t="s">
        <v>994</v>
      </c>
      <c r="AE57" t="s">
        <v>984</v>
      </c>
      <c r="AF57" t="b">
        <v>1</v>
      </c>
      <c r="AG57" t="b">
        <v>0</v>
      </c>
      <c r="AI57" s="17" t="s">
        <v>994</v>
      </c>
      <c r="AJ57" t="s">
        <v>994</v>
      </c>
      <c r="AK57" s="16" t="s">
        <v>1187</v>
      </c>
      <c r="AL57" s="17" t="s">
        <v>994</v>
      </c>
      <c r="AN57" t="s">
        <v>984</v>
      </c>
      <c r="AO57" t="b">
        <v>1</v>
      </c>
      <c r="AP57" t="b">
        <v>0</v>
      </c>
      <c r="AR57" t="s">
        <v>994</v>
      </c>
      <c r="AT57" t="s">
        <v>984</v>
      </c>
      <c r="AU57">
        <v>0</v>
      </c>
      <c r="AV57">
        <v>3</v>
      </c>
      <c r="AW57">
        <v>0</v>
      </c>
      <c r="AX57">
        <v>0</v>
      </c>
      <c r="AY57">
        <v>0</v>
      </c>
      <c r="AZ57">
        <v>0</v>
      </c>
      <c r="BA57">
        <v>0</v>
      </c>
    </row>
    <row r="58" spans="1:53">
      <c r="A58" t="s">
        <v>939</v>
      </c>
      <c r="B58">
        <v>3</v>
      </c>
      <c r="C58" s="17" t="s">
        <v>995</v>
      </c>
      <c r="E58" t="s">
        <v>985</v>
      </c>
      <c r="F58" t="b">
        <v>0</v>
      </c>
      <c r="G58" s="16" t="b">
        <v>1</v>
      </c>
      <c r="H58" s="17" t="s">
        <v>995</v>
      </c>
      <c r="J58" t="s">
        <v>985</v>
      </c>
      <c r="K58" t="b">
        <v>0</v>
      </c>
      <c r="L58" t="b">
        <v>1</v>
      </c>
      <c r="N58" s="18" t="s">
        <v>995</v>
      </c>
      <c r="O58" s="3"/>
      <c r="P58" s="20"/>
      <c r="Q58" s="17" t="s">
        <v>995</v>
      </c>
      <c r="S58" t="s">
        <v>985</v>
      </c>
      <c r="T58" t="b">
        <v>0</v>
      </c>
      <c r="U58" t="b">
        <v>1</v>
      </c>
      <c r="W58" s="17" t="s">
        <v>995</v>
      </c>
      <c r="Y58" t="s">
        <v>985</v>
      </c>
      <c r="Z58" t="b">
        <v>0</v>
      </c>
      <c r="AA58" t="b">
        <v>1</v>
      </c>
      <c r="AC58" s="17" t="s">
        <v>995</v>
      </c>
      <c r="AE58" t="s">
        <v>985</v>
      </c>
      <c r="AF58" t="b">
        <v>0</v>
      </c>
      <c r="AG58" t="b">
        <v>1</v>
      </c>
      <c r="AI58" s="18" t="s">
        <v>995</v>
      </c>
      <c r="AJ58" s="3"/>
      <c r="AK58" s="20"/>
      <c r="AL58" s="17" t="s">
        <v>995</v>
      </c>
      <c r="AN58" t="s">
        <v>985</v>
      </c>
      <c r="AO58" t="b">
        <v>0</v>
      </c>
      <c r="AP58" t="b">
        <v>1</v>
      </c>
      <c r="AR58" t="s">
        <v>995</v>
      </c>
      <c r="AT58" t="s">
        <v>985</v>
      </c>
      <c r="AU58">
        <v>0</v>
      </c>
      <c r="AV58">
        <v>0</v>
      </c>
      <c r="AW58">
        <v>2</v>
      </c>
      <c r="AX58">
        <v>0</v>
      </c>
      <c r="AY58">
        <v>2</v>
      </c>
      <c r="AZ58">
        <v>0</v>
      </c>
      <c r="BA58">
        <v>0</v>
      </c>
    </row>
    <row r="59" spans="1:53">
      <c r="A59" t="s">
        <v>939</v>
      </c>
      <c r="B59">
        <v>3</v>
      </c>
      <c r="C59" s="17" t="s">
        <v>996</v>
      </c>
      <c r="E59" t="s">
        <v>562</v>
      </c>
      <c r="F59" t="b">
        <v>1</v>
      </c>
      <c r="G59" s="16" t="b">
        <v>1</v>
      </c>
      <c r="H59" s="17" t="s">
        <v>996</v>
      </c>
      <c r="J59" t="s">
        <v>562</v>
      </c>
      <c r="K59" t="b">
        <v>1</v>
      </c>
      <c r="L59" t="b">
        <v>1</v>
      </c>
      <c r="N59" s="18" t="s">
        <v>996</v>
      </c>
      <c r="O59" s="3"/>
      <c r="P59" s="20"/>
      <c r="Q59" s="17" t="s">
        <v>996</v>
      </c>
      <c r="S59" t="s">
        <v>562</v>
      </c>
      <c r="T59" t="b">
        <v>1</v>
      </c>
      <c r="U59" t="b">
        <v>1</v>
      </c>
      <c r="W59" s="17" t="s">
        <v>996</v>
      </c>
      <c r="Y59" t="s">
        <v>562</v>
      </c>
      <c r="Z59" t="b">
        <v>1</v>
      </c>
      <c r="AA59" t="b">
        <v>1</v>
      </c>
      <c r="AC59" s="17" t="s">
        <v>996</v>
      </c>
      <c r="AE59" t="s">
        <v>562</v>
      </c>
      <c r="AF59" t="b">
        <v>1</v>
      </c>
      <c r="AG59" t="b">
        <v>1</v>
      </c>
      <c r="AI59" s="18" t="s">
        <v>996</v>
      </c>
      <c r="AJ59" s="3"/>
      <c r="AK59" s="20"/>
      <c r="AL59" s="17" t="s">
        <v>996</v>
      </c>
      <c r="AN59" t="s">
        <v>562</v>
      </c>
      <c r="AO59" t="b">
        <v>1</v>
      </c>
      <c r="AP59" t="b">
        <v>1</v>
      </c>
      <c r="AR59" t="s">
        <v>996</v>
      </c>
      <c r="AT59" t="s">
        <v>562</v>
      </c>
      <c r="AU59">
        <v>0</v>
      </c>
      <c r="AV59">
        <v>3</v>
      </c>
      <c r="AW59">
        <v>3</v>
      </c>
      <c r="AX59">
        <v>0</v>
      </c>
      <c r="AY59">
        <v>2</v>
      </c>
      <c r="AZ59">
        <v>3</v>
      </c>
      <c r="BA59">
        <v>3</v>
      </c>
    </row>
    <row r="60" spans="1:53">
      <c r="A60" t="s">
        <v>939</v>
      </c>
      <c r="B60">
        <v>3</v>
      </c>
      <c r="C60" s="17" t="s">
        <v>997</v>
      </c>
      <c r="E60" t="s">
        <v>149</v>
      </c>
      <c r="F60" t="b">
        <v>1</v>
      </c>
      <c r="G60" s="16" t="b">
        <v>0</v>
      </c>
      <c r="H60" s="17" t="s">
        <v>997</v>
      </c>
      <c r="J60" t="s">
        <v>149</v>
      </c>
      <c r="K60" t="b">
        <v>1</v>
      </c>
      <c r="L60" t="b">
        <v>0</v>
      </c>
      <c r="N60" s="17" t="s">
        <v>997</v>
      </c>
      <c r="O60" t="s">
        <v>997</v>
      </c>
      <c r="P60" s="16" t="s">
        <v>149</v>
      </c>
      <c r="Q60" s="17" t="s">
        <v>997</v>
      </c>
      <c r="S60" t="s">
        <v>149</v>
      </c>
      <c r="T60" t="b">
        <v>1</v>
      </c>
      <c r="U60" t="b">
        <v>0</v>
      </c>
      <c r="W60" s="17" t="s">
        <v>997</v>
      </c>
      <c r="Y60" t="s">
        <v>149</v>
      </c>
      <c r="Z60" t="b">
        <v>1</v>
      </c>
      <c r="AA60" t="b">
        <v>0</v>
      </c>
      <c r="AC60" s="17" t="s">
        <v>997</v>
      </c>
      <c r="AE60" t="s">
        <v>149</v>
      </c>
      <c r="AF60" t="b">
        <v>1</v>
      </c>
      <c r="AG60" t="b">
        <v>0</v>
      </c>
      <c r="AI60" s="17" t="s">
        <v>997</v>
      </c>
      <c r="AJ60" t="s">
        <v>997</v>
      </c>
      <c r="AK60" s="16" t="s">
        <v>149</v>
      </c>
      <c r="AL60" s="17" t="s">
        <v>997</v>
      </c>
      <c r="AN60" t="s">
        <v>149</v>
      </c>
      <c r="AO60" t="b">
        <v>1</v>
      </c>
      <c r="AP60" t="b">
        <v>0</v>
      </c>
      <c r="AR60" t="s">
        <v>997</v>
      </c>
      <c r="AT60" t="s">
        <v>149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</row>
    <row r="61" spans="1:53">
      <c r="A61" t="s">
        <v>939</v>
      </c>
      <c r="B61">
        <v>3</v>
      </c>
      <c r="C61" s="17" t="s">
        <v>998</v>
      </c>
      <c r="E61" t="s">
        <v>986</v>
      </c>
      <c r="F61" t="b">
        <v>1</v>
      </c>
      <c r="G61" s="16" t="b">
        <v>0</v>
      </c>
      <c r="H61" s="17" t="s">
        <v>998</v>
      </c>
      <c r="J61" t="s">
        <v>986</v>
      </c>
      <c r="K61" t="b">
        <v>1</v>
      </c>
      <c r="L61" t="b">
        <v>0</v>
      </c>
      <c r="Q61" s="17" t="s">
        <v>998</v>
      </c>
      <c r="S61" t="s">
        <v>986</v>
      </c>
      <c r="T61" t="b">
        <v>1</v>
      </c>
      <c r="U61" t="b">
        <v>0</v>
      </c>
      <c r="W61" s="17" t="s">
        <v>998</v>
      </c>
      <c r="Y61" t="s">
        <v>986</v>
      </c>
      <c r="Z61" t="b">
        <v>1</v>
      </c>
      <c r="AA61" t="b">
        <v>0</v>
      </c>
      <c r="AC61" s="17" t="s">
        <v>998</v>
      </c>
      <c r="AE61" t="s">
        <v>986</v>
      </c>
      <c r="AF61" t="b">
        <v>1</v>
      </c>
      <c r="AG61" t="b">
        <v>0</v>
      </c>
      <c r="AL61" s="17" t="s">
        <v>998</v>
      </c>
      <c r="AN61" t="s">
        <v>986</v>
      </c>
      <c r="AO61" t="b">
        <v>1</v>
      </c>
      <c r="AP61" t="b">
        <v>0</v>
      </c>
      <c r="AR61" t="s">
        <v>998</v>
      </c>
      <c r="AT61" t="s">
        <v>986</v>
      </c>
      <c r="AU61">
        <v>0</v>
      </c>
      <c r="AV61">
        <v>2</v>
      </c>
      <c r="AW61">
        <v>0</v>
      </c>
      <c r="AX61">
        <v>2</v>
      </c>
      <c r="AY61">
        <v>0</v>
      </c>
      <c r="AZ61">
        <v>0</v>
      </c>
      <c r="BA61">
        <v>0</v>
      </c>
    </row>
    <row r="62" spans="1:53">
      <c r="A62" t="s">
        <v>939</v>
      </c>
      <c r="B62">
        <v>3</v>
      </c>
      <c r="C62" s="17" t="s">
        <v>999</v>
      </c>
      <c r="E62" t="s">
        <v>987</v>
      </c>
      <c r="F62" t="b">
        <v>1</v>
      </c>
      <c r="G62" s="16" t="b">
        <v>1</v>
      </c>
      <c r="H62" s="17" t="s">
        <v>999</v>
      </c>
      <c r="J62" t="s">
        <v>987</v>
      </c>
      <c r="K62" t="b">
        <v>1</v>
      </c>
      <c r="L62" t="b">
        <v>1</v>
      </c>
      <c r="Q62" s="17" t="s">
        <v>999</v>
      </c>
      <c r="S62" t="s">
        <v>987</v>
      </c>
      <c r="T62" t="b">
        <v>1</v>
      </c>
      <c r="U62" t="b">
        <v>1</v>
      </c>
      <c r="W62" s="17" t="s">
        <v>999</v>
      </c>
      <c r="Y62" t="s">
        <v>987</v>
      </c>
      <c r="Z62" t="b">
        <v>1</v>
      </c>
      <c r="AA62" t="b">
        <v>1</v>
      </c>
      <c r="AC62" s="17" t="s">
        <v>999</v>
      </c>
      <c r="AE62" t="s">
        <v>987</v>
      </c>
      <c r="AF62" t="b">
        <v>1</v>
      </c>
      <c r="AG62" t="b">
        <v>1</v>
      </c>
      <c r="AL62" s="17" t="s">
        <v>999</v>
      </c>
      <c r="AN62" t="s">
        <v>987</v>
      </c>
      <c r="AO62" t="b">
        <v>1</v>
      </c>
      <c r="AP62" t="b">
        <v>1</v>
      </c>
      <c r="AR62" t="s">
        <v>999</v>
      </c>
      <c r="AT62" t="s">
        <v>987</v>
      </c>
      <c r="AU62">
        <v>0</v>
      </c>
      <c r="AV62">
        <v>3</v>
      </c>
      <c r="AW62">
        <v>0</v>
      </c>
      <c r="AX62">
        <v>0</v>
      </c>
      <c r="AY62">
        <v>0</v>
      </c>
      <c r="AZ62">
        <v>0</v>
      </c>
      <c r="BA62">
        <v>0</v>
      </c>
    </row>
    <row r="63" spans="1:53">
      <c r="A63" t="s">
        <v>939</v>
      </c>
      <c r="B63">
        <v>3</v>
      </c>
      <c r="C63" s="17" t="s">
        <v>1000</v>
      </c>
      <c r="E63" t="s">
        <v>988</v>
      </c>
      <c r="F63" t="b">
        <v>1</v>
      </c>
      <c r="G63" s="16" t="b">
        <v>1</v>
      </c>
      <c r="H63" s="17" t="s">
        <v>1000</v>
      </c>
      <c r="J63" t="s">
        <v>988</v>
      </c>
      <c r="K63" t="b">
        <v>1</v>
      </c>
      <c r="L63" s="6" t="b">
        <v>0</v>
      </c>
      <c r="Q63" s="17" t="s">
        <v>1000</v>
      </c>
      <c r="S63" t="s">
        <v>988</v>
      </c>
      <c r="T63" t="b">
        <v>1</v>
      </c>
      <c r="U63" t="b">
        <v>1</v>
      </c>
      <c r="W63" s="17" t="s">
        <v>1000</v>
      </c>
      <c r="Y63" t="s">
        <v>988</v>
      </c>
      <c r="Z63" t="b">
        <v>1</v>
      </c>
      <c r="AA63" t="b">
        <v>1</v>
      </c>
      <c r="AC63" s="17" t="s">
        <v>1000</v>
      </c>
      <c r="AE63" t="s">
        <v>988</v>
      </c>
      <c r="AF63" t="b">
        <v>1</v>
      </c>
      <c r="AG63" t="b">
        <v>1</v>
      </c>
      <c r="AL63" s="17" t="s">
        <v>1000</v>
      </c>
      <c r="AN63" t="s">
        <v>988</v>
      </c>
      <c r="AO63" t="b">
        <v>1</v>
      </c>
      <c r="AP63" s="6" t="b">
        <v>0</v>
      </c>
      <c r="AR63" t="s">
        <v>1000</v>
      </c>
      <c r="AT63" t="s">
        <v>988</v>
      </c>
      <c r="AU63">
        <v>0</v>
      </c>
      <c r="AV63">
        <v>3</v>
      </c>
      <c r="AW63">
        <v>0</v>
      </c>
      <c r="AX63">
        <v>0</v>
      </c>
      <c r="AY63">
        <v>0</v>
      </c>
      <c r="AZ63">
        <v>0</v>
      </c>
      <c r="BA63">
        <v>0</v>
      </c>
    </row>
    <row r="64" spans="1:53">
      <c r="A64" t="s">
        <v>939</v>
      </c>
      <c r="B64">
        <v>3</v>
      </c>
      <c r="C64" s="17" t="s">
        <v>1001</v>
      </c>
      <c r="E64" t="s">
        <v>989</v>
      </c>
      <c r="F64" t="b">
        <v>1</v>
      </c>
      <c r="G64" s="16" t="b">
        <v>0</v>
      </c>
      <c r="H64" s="17" t="s">
        <v>1001</v>
      </c>
      <c r="J64" t="s">
        <v>989</v>
      </c>
      <c r="K64" t="b">
        <v>1</v>
      </c>
      <c r="L64" t="b">
        <v>0</v>
      </c>
      <c r="Q64" s="17" t="s">
        <v>1001</v>
      </c>
      <c r="S64" t="s">
        <v>989</v>
      </c>
      <c r="T64" t="b">
        <v>1</v>
      </c>
      <c r="U64" s="6" t="b">
        <v>1</v>
      </c>
      <c r="W64" s="17" t="s">
        <v>1001</v>
      </c>
      <c r="Y64" t="s">
        <v>989</v>
      </c>
      <c r="Z64" t="b">
        <v>1</v>
      </c>
      <c r="AA64" s="6" t="b">
        <v>1</v>
      </c>
      <c r="AC64" s="17" t="s">
        <v>1001</v>
      </c>
      <c r="AE64" t="s">
        <v>989</v>
      </c>
      <c r="AF64" t="b">
        <v>1</v>
      </c>
      <c r="AG64" s="6" t="b">
        <v>1</v>
      </c>
      <c r="AL64" s="17" t="s">
        <v>1001</v>
      </c>
      <c r="AN64" t="s">
        <v>989</v>
      </c>
      <c r="AO64" t="b">
        <v>1</v>
      </c>
      <c r="AP64" s="6" t="b">
        <v>0</v>
      </c>
      <c r="AR64" t="s">
        <v>1001</v>
      </c>
      <c r="AT64" t="s">
        <v>989</v>
      </c>
      <c r="AU64">
        <v>0</v>
      </c>
      <c r="AV64">
        <v>3</v>
      </c>
      <c r="AW64">
        <v>0</v>
      </c>
      <c r="AX64">
        <v>0</v>
      </c>
      <c r="AY64">
        <v>0</v>
      </c>
      <c r="AZ64">
        <v>0</v>
      </c>
      <c r="BA64">
        <v>0</v>
      </c>
    </row>
    <row r="65" spans="1:54">
      <c r="A65" t="s">
        <v>939</v>
      </c>
      <c r="B65">
        <v>3</v>
      </c>
      <c r="C65" s="17" t="s">
        <v>1002</v>
      </c>
      <c r="E65" t="s">
        <v>990</v>
      </c>
      <c r="F65" t="b">
        <v>1</v>
      </c>
      <c r="G65" s="16" t="b">
        <v>0</v>
      </c>
      <c r="H65" s="17" t="s">
        <v>1002</v>
      </c>
      <c r="J65" t="s">
        <v>990</v>
      </c>
      <c r="K65" t="b">
        <v>1</v>
      </c>
      <c r="L65" t="b">
        <v>0</v>
      </c>
      <c r="Q65" s="17" t="s">
        <v>1002</v>
      </c>
      <c r="S65" t="s">
        <v>990</v>
      </c>
      <c r="T65" t="b">
        <v>1</v>
      </c>
      <c r="U65" s="6" t="b">
        <v>1</v>
      </c>
      <c r="W65" s="17" t="s">
        <v>1002</v>
      </c>
      <c r="Y65" t="s">
        <v>990</v>
      </c>
      <c r="Z65" t="b">
        <v>1</v>
      </c>
      <c r="AA65" s="6" t="b">
        <v>1</v>
      </c>
      <c r="AC65" s="17" t="s">
        <v>1002</v>
      </c>
      <c r="AE65" t="s">
        <v>990</v>
      </c>
      <c r="AF65" t="b">
        <v>1</v>
      </c>
      <c r="AG65" s="6" t="b">
        <v>1</v>
      </c>
      <c r="AL65" s="17" t="s">
        <v>1002</v>
      </c>
      <c r="AN65" t="s">
        <v>990</v>
      </c>
      <c r="AO65" t="b">
        <v>1</v>
      </c>
      <c r="AP65" s="6" t="b">
        <v>0</v>
      </c>
      <c r="AR65" t="s">
        <v>1002</v>
      </c>
      <c r="AT65" t="s">
        <v>990</v>
      </c>
      <c r="AU65">
        <v>0</v>
      </c>
      <c r="AV65">
        <v>3</v>
      </c>
      <c r="AW65">
        <v>0</v>
      </c>
      <c r="AX65">
        <v>3</v>
      </c>
      <c r="AY65">
        <v>0</v>
      </c>
      <c r="AZ65">
        <v>0</v>
      </c>
      <c r="BA65">
        <v>0</v>
      </c>
    </row>
    <row r="66" spans="1:54">
      <c r="A66" t="s">
        <v>939</v>
      </c>
      <c r="B66">
        <v>3</v>
      </c>
      <c r="H66" s="17" t="s">
        <v>1062</v>
      </c>
      <c r="J66" t="s">
        <v>1050</v>
      </c>
      <c r="K66" t="b">
        <v>1</v>
      </c>
      <c r="L66" t="b">
        <v>0</v>
      </c>
      <c r="O66" s="2"/>
      <c r="Q66" s="17" t="s">
        <v>1062</v>
      </c>
      <c r="S66" t="s">
        <v>1060</v>
      </c>
      <c r="T66" t="b">
        <v>1</v>
      </c>
      <c r="U66" t="b">
        <v>0</v>
      </c>
      <c r="V66" s="16" t="s">
        <v>1381</v>
      </c>
      <c r="W66" s="17" t="s">
        <v>1062</v>
      </c>
      <c r="Y66" t="s">
        <v>1060</v>
      </c>
      <c r="Z66" t="b">
        <v>1</v>
      </c>
      <c r="AA66" t="b">
        <v>0</v>
      </c>
      <c r="AB66" s="16" t="s">
        <v>1381</v>
      </c>
      <c r="AC66" s="17" t="s">
        <v>1062</v>
      </c>
      <c r="AE66" t="s">
        <v>1060</v>
      </c>
      <c r="AF66" t="b">
        <v>1</v>
      </c>
      <c r="AG66" t="b">
        <v>0</v>
      </c>
      <c r="AH66" s="16" t="s">
        <v>1381</v>
      </c>
      <c r="AJ66" s="2"/>
      <c r="AL66" s="17" t="s">
        <v>1062</v>
      </c>
      <c r="AN66" t="s">
        <v>1060</v>
      </c>
      <c r="AO66" t="b">
        <v>1</v>
      </c>
      <c r="AP66" t="b">
        <v>0</v>
      </c>
      <c r="AQ66" s="16" t="s">
        <v>1381</v>
      </c>
      <c r="AR66" t="s">
        <v>1062</v>
      </c>
      <c r="AT66" t="s">
        <v>1050</v>
      </c>
      <c r="AU66">
        <v>0</v>
      </c>
      <c r="AV66">
        <v>3</v>
      </c>
      <c r="AW66">
        <v>0</v>
      </c>
      <c r="AX66">
        <v>3</v>
      </c>
      <c r="AY66">
        <v>0</v>
      </c>
      <c r="AZ66">
        <v>0</v>
      </c>
      <c r="BA66">
        <v>0</v>
      </c>
    </row>
    <row r="67" spans="1:54">
      <c r="A67" t="s">
        <v>939</v>
      </c>
      <c r="B67">
        <v>3</v>
      </c>
      <c r="H67" s="17" t="s">
        <v>1063</v>
      </c>
      <c r="J67" t="s">
        <v>1051</v>
      </c>
      <c r="K67" t="b">
        <v>1</v>
      </c>
      <c r="L67" t="b">
        <v>0</v>
      </c>
      <c r="Q67" s="17" t="s">
        <v>1063</v>
      </c>
      <c r="S67" t="s">
        <v>1061</v>
      </c>
      <c r="T67" t="b">
        <v>1</v>
      </c>
      <c r="U67" t="b">
        <v>0</v>
      </c>
      <c r="V67" s="16" t="s">
        <v>1377</v>
      </c>
      <c r="W67" s="17" t="s">
        <v>1063</v>
      </c>
      <c r="Y67" t="s">
        <v>1061</v>
      </c>
      <c r="Z67" t="b">
        <v>1</v>
      </c>
      <c r="AA67" t="b">
        <v>0</v>
      </c>
      <c r="AB67" s="16" t="s">
        <v>1377</v>
      </c>
      <c r="AC67" s="17" t="s">
        <v>1063</v>
      </c>
      <c r="AE67" t="s">
        <v>1061</v>
      </c>
      <c r="AF67" t="b">
        <v>1</v>
      </c>
      <c r="AG67" t="b">
        <v>0</v>
      </c>
      <c r="AH67" s="16" t="s">
        <v>1377</v>
      </c>
      <c r="AL67" s="17" t="s">
        <v>1063</v>
      </c>
      <c r="AN67" t="s">
        <v>1061</v>
      </c>
      <c r="AO67" t="b">
        <v>1</v>
      </c>
      <c r="AP67" t="b">
        <v>0</v>
      </c>
      <c r="AQ67" s="16" t="s">
        <v>1377</v>
      </c>
      <c r="AR67" t="s">
        <v>1063</v>
      </c>
      <c r="AT67" t="s">
        <v>1329</v>
      </c>
      <c r="AU67">
        <v>3</v>
      </c>
      <c r="AV67">
        <v>3</v>
      </c>
      <c r="AW67">
        <v>3</v>
      </c>
      <c r="AX67">
        <v>0</v>
      </c>
      <c r="AY67">
        <v>3</v>
      </c>
      <c r="AZ67">
        <v>0</v>
      </c>
      <c r="BA67">
        <v>0</v>
      </c>
    </row>
    <row r="68" spans="1:54">
      <c r="A68" t="s">
        <v>939</v>
      </c>
      <c r="B68">
        <v>3</v>
      </c>
      <c r="H68" s="17" t="s">
        <v>1064</v>
      </c>
      <c r="J68" t="s">
        <v>1052</v>
      </c>
      <c r="K68" t="b">
        <v>1</v>
      </c>
      <c r="L68" t="b">
        <v>0</v>
      </c>
      <c r="Q68" s="17" t="s">
        <v>1064</v>
      </c>
      <c r="S68" t="s">
        <v>1190</v>
      </c>
      <c r="T68" t="b">
        <v>1</v>
      </c>
      <c r="U68" t="b">
        <v>1</v>
      </c>
      <c r="W68" s="17" t="s">
        <v>1064</v>
      </c>
      <c r="Y68" t="s">
        <v>1190</v>
      </c>
      <c r="Z68" t="b">
        <v>1</v>
      </c>
      <c r="AA68" t="b">
        <v>1</v>
      </c>
      <c r="AC68" s="17" t="s">
        <v>1064</v>
      </c>
      <c r="AE68" t="s">
        <v>1190</v>
      </c>
      <c r="AF68" t="b">
        <v>1</v>
      </c>
      <c r="AG68" t="b">
        <v>1</v>
      </c>
      <c r="AL68" s="17" t="s">
        <v>1064</v>
      </c>
      <c r="AN68" t="s">
        <v>1190</v>
      </c>
      <c r="AO68" t="b">
        <v>1</v>
      </c>
      <c r="AP68" t="b">
        <v>1</v>
      </c>
      <c r="AR68" t="s">
        <v>1064</v>
      </c>
      <c r="AT68" t="s">
        <v>806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</row>
    <row r="69" spans="1:54">
      <c r="A69" t="s">
        <v>939</v>
      </c>
      <c r="B69">
        <v>3</v>
      </c>
      <c r="H69" s="17" t="s">
        <v>1065</v>
      </c>
      <c r="J69" t="s">
        <v>1053</v>
      </c>
      <c r="K69" t="b">
        <v>1</v>
      </c>
      <c r="L69" t="b">
        <v>0</v>
      </c>
      <c r="Q69" s="18" t="s">
        <v>1065</v>
      </c>
      <c r="R69" s="3"/>
      <c r="S69" s="3"/>
      <c r="T69" s="3"/>
      <c r="U69" s="3"/>
      <c r="V69" s="20"/>
      <c r="W69" s="18" t="s">
        <v>1065</v>
      </c>
      <c r="X69" s="3"/>
      <c r="Y69" s="3"/>
      <c r="Z69" s="3"/>
      <c r="AA69" s="3"/>
      <c r="AB69" s="20"/>
      <c r="AC69" s="18" t="s">
        <v>1065</v>
      </c>
      <c r="AD69" s="3"/>
      <c r="AE69" s="3"/>
      <c r="AF69" s="3"/>
      <c r="AG69" s="3"/>
      <c r="AH69" s="20"/>
      <c r="AL69" s="17" t="s">
        <v>1065</v>
      </c>
      <c r="AN69" t="s">
        <v>1050</v>
      </c>
      <c r="AO69" t="b">
        <v>1</v>
      </c>
      <c r="AP69" t="b">
        <v>0</v>
      </c>
      <c r="AR69" t="s">
        <v>1065</v>
      </c>
      <c r="AT69" t="s">
        <v>1053</v>
      </c>
      <c r="AU69">
        <v>0</v>
      </c>
      <c r="AV69">
        <v>3</v>
      </c>
      <c r="AW69">
        <v>0</v>
      </c>
      <c r="AX69">
        <v>0</v>
      </c>
      <c r="AY69">
        <v>0</v>
      </c>
      <c r="AZ69">
        <v>0</v>
      </c>
      <c r="BA69">
        <v>0</v>
      </c>
    </row>
    <row r="70" spans="1:54">
      <c r="A70" t="s">
        <v>939</v>
      </c>
      <c r="B70">
        <v>3</v>
      </c>
      <c r="H70" s="18" t="s">
        <v>1066</v>
      </c>
      <c r="I70" s="3"/>
      <c r="J70" s="3"/>
      <c r="K70" s="3"/>
      <c r="L70" s="3"/>
      <c r="M70" s="20"/>
      <c r="Q70" s="17" t="s">
        <v>1066</v>
      </c>
      <c r="S70" t="s">
        <v>1051</v>
      </c>
      <c r="T70" t="b">
        <v>1</v>
      </c>
      <c r="U70" s="6" t="b">
        <v>1</v>
      </c>
      <c r="W70" s="17" t="s">
        <v>1066</v>
      </c>
      <c r="Y70" t="s">
        <v>1051</v>
      </c>
      <c r="Z70" t="b">
        <v>1</v>
      </c>
      <c r="AA70" s="6" t="b">
        <v>1</v>
      </c>
      <c r="AC70" s="17" t="s">
        <v>1066</v>
      </c>
      <c r="AE70" t="s">
        <v>1051</v>
      </c>
      <c r="AF70" t="b">
        <v>1</v>
      </c>
      <c r="AG70" s="6" t="b">
        <v>1</v>
      </c>
      <c r="AL70" s="17" t="s">
        <v>1066</v>
      </c>
      <c r="AN70" t="s">
        <v>1051</v>
      </c>
      <c r="AO70" t="b">
        <v>1</v>
      </c>
      <c r="AP70" s="6" t="b">
        <v>1</v>
      </c>
      <c r="AR70" s="3" t="s">
        <v>1066</v>
      </c>
      <c r="AS70" s="3"/>
      <c r="AT70" s="3"/>
      <c r="AU70" s="3"/>
      <c r="AV70" s="3"/>
      <c r="AW70" s="3"/>
      <c r="AX70" s="3"/>
      <c r="AY70" s="3"/>
      <c r="AZ70" s="3"/>
      <c r="BA70" s="3"/>
      <c r="BB70" s="3"/>
    </row>
    <row r="71" spans="1:54">
      <c r="A71" t="s">
        <v>939</v>
      </c>
      <c r="B71">
        <v>3</v>
      </c>
      <c r="H71" s="17" t="s">
        <v>1067</v>
      </c>
      <c r="J71" t="s">
        <v>1054</v>
      </c>
      <c r="K71" t="b">
        <v>0</v>
      </c>
      <c r="L71" t="b">
        <v>1</v>
      </c>
      <c r="Q71" s="17" t="s">
        <v>1067</v>
      </c>
      <c r="S71" t="s">
        <v>1191</v>
      </c>
      <c r="T71" t="b">
        <v>1</v>
      </c>
      <c r="U71" t="b">
        <v>0</v>
      </c>
      <c r="W71" s="17" t="s">
        <v>1067</v>
      </c>
      <c r="Y71" t="s">
        <v>1191</v>
      </c>
      <c r="Z71" t="b">
        <v>1</v>
      </c>
      <c r="AA71" t="b">
        <v>0</v>
      </c>
      <c r="AC71" s="17" t="s">
        <v>1067</v>
      </c>
      <c r="AE71" t="s">
        <v>1191</v>
      </c>
      <c r="AF71" t="b">
        <v>1</v>
      </c>
      <c r="AG71" t="b">
        <v>0</v>
      </c>
      <c r="AL71" s="17" t="s">
        <v>1067</v>
      </c>
      <c r="AN71" t="s">
        <v>1191</v>
      </c>
      <c r="AO71" t="b">
        <v>1</v>
      </c>
      <c r="AP71" t="b">
        <v>0</v>
      </c>
      <c r="AR71" t="s">
        <v>1067</v>
      </c>
      <c r="AT71" t="s">
        <v>1054</v>
      </c>
      <c r="AU71">
        <v>0</v>
      </c>
      <c r="AV71">
        <v>0</v>
      </c>
      <c r="AW71">
        <v>3</v>
      </c>
      <c r="AX71">
        <v>0</v>
      </c>
      <c r="AY71">
        <v>0</v>
      </c>
      <c r="AZ71">
        <v>0</v>
      </c>
      <c r="BA71">
        <v>0</v>
      </c>
    </row>
    <row r="72" spans="1:54">
      <c r="A72" t="s">
        <v>939</v>
      </c>
      <c r="B72">
        <v>3</v>
      </c>
      <c r="H72" s="17" t="s">
        <v>1068</v>
      </c>
      <c r="J72" t="s">
        <v>1055</v>
      </c>
      <c r="K72" t="b">
        <v>1</v>
      </c>
      <c r="L72" t="b">
        <v>0</v>
      </c>
      <c r="Q72" s="17" t="s">
        <v>1068</v>
      </c>
      <c r="S72" t="s">
        <v>1192</v>
      </c>
      <c r="T72" t="b">
        <v>0</v>
      </c>
      <c r="U72" t="b">
        <v>1</v>
      </c>
      <c r="W72" s="17" t="s">
        <v>1068</v>
      </c>
      <c r="Y72" t="s">
        <v>1192</v>
      </c>
      <c r="Z72" t="b">
        <v>0</v>
      </c>
      <c r="AA72" t="b">
        <v>1</v>
      </c>
      <c r="AC72" s="17" t="s">
        <v>1068</v>
      </c>
      <c r="AE72" t="s">
        <v>1192</v>
      </c>
      <c r="AF72" t="b">
        <v>0</v>
      </c>
      <c r="AG72" t="b">
        <v>1</v>
      </c>
      <c r="AL72" s="17" t="s">
        <v>1068</v>
      </c>
      <c r="AN72" t="s">
        <v>1192</v>
      </c>
      <c r="AO72" t="b">
        <v>0</v>
      </c>
      <c r="AP72" t="b">
        <v>1</v>
      </c>
      <c r="AR72" t="s">
        <v>1068</v>
      </c>
      <c r="AT72" t="s">
        <v>1055</v>
      </c>
      <c r="AU72">
        <v>0</v>
      </c>
      <c r="AV72">
        <v>3</v>
      </c>
      <c r="AW72">
        <v>0</v>
      </c>
      <c r="AX72">
        <v>0</v>
      </c>
      <c r="AY72">
        <v>0</v>
      </c>
      <c r="AZ72">
        <v>0</v>
      </c>
      <c r="BA72">
        <v>0</v>
      </c>
    </row>
    <row r="73" spans="1:54">
      <c r="A73" t="s">
        <v>939</v>
      </c>
      <c r="B73">
        <v>3</v>
      </c>
      <c r="H73" s="17" t="s">
        <v>1069</v>
      </c>
      <c r="J73" t="s">
        <v>1056</v>
      </c>
      <c r="K73" t="b">
        <v>0</v>
      </c>
      <c r="L73" t="b">
        <v>1</v>
      </c>
      <c r="AL73" s="17" t="s">
        <v>1069</v>
      </c>
      <c r="AN73" t="s">
        <v>1052</v>
      </c>
      <c r="AO73" t="b">
        <v>1</v>
      </c>
      <c r="AP73" t="b">
        <v>0</v>
      </c>
      <c r="AQ73" s="16" t="s">
        <v>1377</v>
      </c>
      <c r="AR73" t="s">
        <v>1069</v>
      </c>
      <c r="AT73" t="s">
        <v>1056</v>
      </c>
      <c r="AU73">
        <v>0</v>
      </c>
      <c r="AV73">
        <v>0</v>
      </c>
      <c r="AW73">
        <v>3</v>
      </c>
      <c r="AX73">
        <v>0</v>
      </c>
      <c r="AY73">
        <v>0</v>
      </c>
      <c r="AZ73">
        <v>0</v>
      </c>
      <c r="BA73">
        <v>0</v>
      </c>
    </row>
    <row r="74" spans="1:54">
      <c r="A74" t="s">
        <v>939</v>
      </c>
      <c r="B74">
        <v>3</v>
      </c>
      <c r="H74" s="17" t="s">
        <v>1070</v>
      </c>
      <c r="J74" t="s">
        <v>1057</v>
      </c>
      <c r="K74" t="b">
        <v>0</v>
      </c>
      <c r="L74" t="b">
        <v>1</v>
      </c>
      <c r="AL74" s="17" t="s">
        <v>1070</v>
      </c>
      <c r="AN74" t="s">
        <v>1053</v>
      </c>
      <c r="AO74" t="b">
        <v>1</v>
      </c>
      <c r="AP74" t="b">
        <v>0</v>
      </c>
      <c r="AR74" s="3" t="s">
        <v>1070</v>
      </c>
      <c r="AS74" s="3"/>
      <c r="AT74" s="3"/>
      <c r="AU74" s="3"/>
      <c r="AV74" s="3"/>
      <c r="AW74" s="3"/>
      <c r="AX74" s="3"/>
      <c r="AY74" s="3"/>
      <c r="AZ74" s="3"/>
      <c r="BA74" s="3"/>
      <c r="BB74" s="3"/>
    </row>
    <row r="75" spans="1:54">
      <c r="A75" t="s">
        <v>939</v>
      </c>
      <c r="B75">
        <v>3</v>
      </c>
      <c r="H75" s="17" t="s">
        <v>1071</v>
      </c>
      <c r="J75" t="s">
        <v>1058</v>
      </c>
      <c r="K75" t="b">
        <v>0</v>
      </c>
      <c r="L75" t="b">
        <v>1</v>
      </c>
      <c r="AL75" s="17" t="s">
        <v>1071</v>
      </c>
      <c r="AN75" t="s">
        <v>1054</v>
      </c>
      <c r="AO75" t="b">
        <v>0</v>
      </c>
      <c r="AP75" t="b">
        <v>1</v>
      </c>
      <c r="AR75" t="s">
        <v>1071</v>
      </c>
      <c r="AT75" t="s">
        <v>1058</v>
      </c>
      <c r="AU75">
        <v>0</v>
      </c>
      <c r="AV75">
        <v>0</v>
      </c>
      <c r="AW75">
        <v>3</v>
      </c>
      <c r="AX75">
        <v>0</v>
      </c>
      <c r="AY75">
        <v>0</v>
      </c>
      <c r="AZ75">
        <v>0</v>
      </c>
      <c r="BA75">
        <v>0</v>
      </c>
    </row>
    <row r="76" spans="1:54">
      <c r="A76" t="s">
        <v>939</v>
      </c>
      <c r="B76">
        <v>3</v>
      </c>
      <c r="H76" s="17" t="s">
        <v>1072</v>
      </c>
      <c r="J76" t="s">
        <v>1059</v>
      </c>
      <c r="K76" t="b">
        <v>0</v>
      </c>
      <c r="L76" t="b">
        <v>1</v>
      </c>
      <c r="AL76" s="17" t="s">
        <v>1072</v>
      </c>
      <c r="AN76" t="s">
        <v>1055</v>
      </c>
      <c r="AO76" t="b">
        <v>1</v>
      </c>
      <c r="AP76" t="b">
        <v>0</v>
      </c>
      <c r="AQ76" s="16" t="s">
        <v>1377</v>
      </c>
      <c r="AR76" t="s">
        <v>1072</v>
      </c>
      <c r="AT76" t="s">
        <v>1059</v>
      </c>
      <c r="AU76">
        <v>0</v>
      </c>
      <c r="AV76">
        <v>0</v>
      </c>
      <c r="AW76">
        <v>3</v>
      </c>
      <c r="AX76">
        <v>0</v>
      </c>
      <c r="AY76">
        <v>3</v>
      </c>
      <c r="AZ76">
        <v>0</v>
      </c>
      <c r="BA76">
        <v>0</v>
      </c>
    </row>
    <row r="77" spans="1:54">
      <c r="A77" t="s">
        <v>939</v>
      </c>
      <c r="B77">
        <v>3</v>
      </c>
      <c r="H77" s="17" t="s">
        <v>1073</v>
      </c>
      <c r="J77" t="s">
        <v>1060</v>
      </c>
      <c r="K77" t="b">
        <v>1</v>
      </c>
      <c r="L77" t="b">
        <v>0</v>
      </c>
      <c r="AL77" s="17" t="s">
        <v>1073</v>
      </c>
      <c r="AN77" t="s">
        <v>1056</v>
      </c>
      <c r="AO77" t="b">
        <v>0</v>
      </c>
      <c r="AP77" t="b">
        <v>1</v>
      </c>
      <c r="AR77" t="s">
        <v>1073</v>
      </c>
      <c r="AT77" t="s">
        <v>1060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</row>
    <row r="78" spans="1:54">
      <c r="A78" t="s">
        <v>939</v>
      </c>
      <c r="B78">
        <v>3</v>
      </c>
      <c r="H78" s="17" t="s">
        <v>1074</v>
      </c>
      <c r="J78" t="s">
        <v>1061</v>
      </c>
      <c r="K78" t="b">
        <v>1</v>
      </c>
      <c r="L78" t="b">
        <v>0</v>
      </c>
      <c r="M78" s="16" t="s">
        <v>1377</v>
      </c>
      <c r="AL78" s="17" t="s">
        <v>1074</v>
      </c>
      <c r="AN78" t="s">
        <v>1057</v>
      </c>
      <c r="AO78" t="b">
        <v>0</v>
      </c>
      <c r="AP78" t="b">
        <v>1</v>
      </c>
      <c r="AR78" t="s">
        <v>1074</v>
      </c>
      <c r="AT78" t="s">
        <v>1061</v>
      </c>
      <c r="AU78">
        <v>0</v>
      </c>
      <c r="AV78">
        <v>4</v>
      </c>
      <c r="AW78">
        <v>0</v>
      </c>
      <c r="AX78">
        <v>0</v>
      </c>
      <c r="AY78">
        <v>0</v>
      </c>
      <c r="AZ78">
        <v>0</v>
      </c>
      <c r="BA78">
        <v>0</v>
      </c>
    </row>
    <row r="79" spans="1:54">
      <c r="A79" t="s">
        <v>939</v>
      </c>
      <c r="B79">
        <v>3</v>
      </c>
      <c r="AL79" s="17" t="s">
        <v>1269</v>
      </c>
      <c r="AN79" t="s">
        <v>1058</v>
      </c>
      <c r="AO79" t="b">
        <v>0</v>
      </c>
      <c r="AP79" t="b">
        <v>1</v>
      </c>
      <c r="AR79" t="s">
        <v>1269</v>
      </c>
      <c r="AT79" t="s">
        <v>1330</v>
      </c>
      <c r="AU79">
        <v>0</v>
      </c>
      <c r="AV79">
        <v>3</v>
      </c>
      <c r="AW79">
        <v>0</v>
      </c>
      <c r="AX79">
        <v>0</v>
      </c>
      <c r="AY79">
        <v>0</v>
      </c>
      <c r="AZ79">
        <v>0</v>
      </c>
      <c r="BA79">
        <v>0</v>
      </c>
    </row>
    <row r="80" spans="1:54">
      <c r="A80" t="s">
        <v>939</v>
      </c>
      <c r="B80">
        <v>3</v>
      </c>
      <c r="AL80" s="17" t="s">
        <v>1270</v>
      </c>
      <c r="AN80" t="s">
        <v>1059</v>
      </c>
      <c r="AO80" t="b">
        <v>0</v>
      </c>
      <c r="AP80" t="b">
        <v>1</v>
      </c>
      <c r="AR80" s="3" t="s">
        <v>1270</v>
      </c>
      <c r="AS80" s="3"/>
      <c r="AT80" s="3" t="s">
        <v>114</v>
      </c>
      <c r="AU80" s="3"/>
      <c r="AV80" s="3"/>
      <c r="AW80" s="3"/>
      <c r="AX80" s="3"/>
      <c r="AY80" s="3"/>
      <c r="AZ80" s="3"/>
      <c r="BA80" s="3"/>
      <c r="BB80" s="3"/>
    </row>
    <row r="81" spans="1:53">
      <c r="A81" t="s">
        <v>939</v>
      </c>
      <c r="B81">
        <v>3</v>
      </c>
      <c r="AL81" s="18" t="s">
        <v>1273</v>
      </c>
      <c r="AM81" s="3"/>
      <c r="AN81" s="3" t="s">
        <v>1277</v>
      </c>
      <c r="AO81" s="3" t="b">
        <v>1</v>
      </c>
      <c r="AP81" s="3" t="b">
        <v>1</v>
      </c>
      <c r="AQ81" s="20"/>
      <c r="AR81" t="s">
        <v>1273</v>
      </c>
      <c r="AT81" t="s">
        <v>882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</row>
    <row r="82" spans="1:53">
      <c r="A82" t="s">
        <v>939</v>
      </c>
      <c r="B82">
        <v>3</v>
      </c>
      <c r="AL82" s="18" t="s">
        <v>1274</v>
      </c>
      <c r="AM82" s="3"/>
      <c r="AN82" s="3" t="s">
        <v>1278</v>
      </c>
      <c r="AO82" s="3" t="b">
        <v>1</v>
      </c>
      <c r="AP82" s="3" t="b">
        <v>1</v>
      </c>
      <c r="AQ82" s="20"/>
    </row>
    <row r="83" spans="1:53">
      <c r="A83" t="s">
        <v>939</v>
      </c>
      <c r="B83">
        <v>3</v>
      </c>
      <c r="AL83" s="17" t="s">
        <v>1275</v>
      </c>
      <c r="AN83" t="s">
        <v>1271</v>
      </c>
      <c r="AO83" t="b">
        <v>1</v>
      </c>
      <c r="AP83" t="b">
        <v>0</v>
      </c>
      <c r="AQ83" s="16" t="s">
        <v>1377</v>
      </c>
    </row>
    <row r="84" spans="1:53">
      <c r="A84" t="s">
        <v>939</v>
      </c>
      <c r="B84">
        <v>3</v>
      </c>
      <c r="AL84" s="17" t="s">
        <v>1276</v>
      </c>
      <c r="AN84" t="s">
        <v>1272</v>
      </c>
      <c r="AO84" t="b">
        <v>1</v>
      </c>
      <c r="AP84" t="b">
        <v>0</v>
      </c>
      <c r="AQ84" s="16" t="s">
        <v>1381</v>
      </c>
    </row>
    <row r="85" spans="1:53">
      <c r="A85" t="s">
        <v>939</v>
      </c>
      <c r="B85">
        <v>3</v>
      </c>
    </row>
    <row r="86" spans="1:53">
      <c r="A86" t="s">
        <v>939</v>
      </c>
      <c r="B86">
        <v>3</v>
      </c>
      <c r="W86" s="17" t="s">
        <v>1249</v>
      </c>
      <c r="Y86" t="s">
        <v>1250</v>
      </c>
      <c r="Z86" s="9" t="b">
        <v>0</v>
      </c>
      <c r="AA86" t="b">
        <v>1</v>
      </c>
      <c r="AC86" s="17" t="s">
        <v>1249</v>
      </c>
      <c r="AE86" t="s">
        <v>1250</v>
      </c>
      <c r="AF86" s="9" t="b">
        <v>0</v>
      </c>
      <c r="AG86" t="b">
        <v>1</v>
      </c>
      <c r="AL86" s="17" t="s">
        <v>1249</v>
      </c>
      <c r="AN86" t="s">
        <v>1250</v>
      </c>
      <c r="AO86" s="9" t="b">
        <v>0</v>
      </c>
      <c r="AP86" t="b">
        <v>1</v>
      </c>
      <c r="AR86" t="s">
        <v>1249</v>
      </c>
      <c r="AT86" t="s">
        <v>1331</v>
      </c>
      <c r="AU86">
        <v>0</v>
      </c>
      <c r="AV86">
        <v>0</v>
      </c>
      <c r="AW86">
        <v>3</v>
      </c>
      <c r="AX86">
        <v>0</v>
      </c>
      <c r="AY86">
        <v>3</v>
      </c>
      <c r="AZ86">
        <v>0</v>
      </c>
      <c r="BA86">
        <v>0</v>
      </c>
    </row>
    <row r="87" spans="1:53">
      <c r="A87" t="s">
        <v>939</v>
      </c>
    </row>
    <row r="88" spans="1:53">
      <c r="A88" t="s">
        <v>939</v>
      </c>
      <c r="B88">
        <v>4</v>
      </c>
      <c r="C88" s="19" t="s">
        <v>1004</v>
      </c>
      <c r="D88" t="s">
        <v>1235</v>
      </c>
      <c r="E88" t="s">
        <v>1003</v>
      </c>
      <c r="F88" t="b">
        <v>1</v>
      </c>
      <c r="G88" s="16" t="b">
        <v>1</v>
      </c>
      <c r="H88" s="19" t="s">
        <v>1004</v>
      </c>
      <c r="I88" t="s">
        <v>1235</v>
      </c>
      <c r="J88" t="s">
        <v>1003</v>
      </c>
      <c r="K88" t="b">
        <v>1</v>
      </c>
      <c r="L88" t="b">
        <v>1</v>
      </c>
      <c r="N88" s="19" t="s">
        <v>1004</v>
      </c>
      <c r="O88" s="13" t="s">
        <v>1004</v>
      </c>
      <c r="P88" s="16" t="s">
        <v>1003</v>
      </c>
      <c r="Q88" s="19" t="s">
        <v>1004</v>
      </c>
      <c r="R88" t="s">
        <v>1235</v>
      </c>
      <c r="S88" t="s">
        <v>1003</v>
      </c>
      <c r="T88" t="b">
        <v>1</v>
      </c>
      <c r="U88" t="b">
        <v>1</v>
      </c>
      <c r="W88" s="19" t="s">
        <v>1004</v>
      </c>
      <c r="X88" t="s">
        <v>1235</v>
      </c>
      <c r="Y88" t="s">
        <v>1003</v>
      </c>
      <c r="Z88" t="b">
        <v>1</v>
      </c>
      <c r="AA88" t="b">
        <v>1</v>
      </c>
      <c r="AC88" s="19" t="s">
        <v>1004</v>
      </c>
      <c r="AD88" t="s">
        <v>1235</v>
      </c>
      <c r="AE88" t="s">
        <v>1003</v>
      </c>
      <c r="AF88" t="b">
        <v>1</v>
      </c>
      <c r="AG88" t="b">
        <v>1</v>
      </c>
      <c r="AI88" s="19" t="s">
        <v>1004</v>
      </c>
      <c r="AJ88" s="13" t="s">
        <v>1004</v>
      </c>
      <c r="AK88" s="16" t="s">
        <v>1003</v>
      </c>
      <c r="AL88" s="19" t="s">
        <v>1004</v>
      </c>
      <c r="AM88" t="s">
        <v>1235</v>
      </c>
      <c r="AN88" t="s">
        <v>1003</v>
      </c>
      <c r="AO88" t="b">
        <v>1</v>
      </c>
      <c r="AP88" t="b">
        <v>1</v>
      </c>
      <c r="AR88" s="13" t="s">
        <v>1004</v>
      </c>
      <c r="AT88" t="s">
        <v>1003</v>
      </c>
      <c r="AU88">
        <v>3</v>
      </c>
      <c r="AV88">
        <v>3</v>
      </c>
      <c r="AW88">
        <v>4</v>
      </c>
      <c r="AX88">
        <v>4</v>
      </c>
      <c r="AY88">
        <v>4</v>
      </c>
      <c r="AZ88">
        <v>0</v>
      </c>
      <c r="BA88">
        <v>0</v>
      </c>
    </row>
    <row r="89" spans="1:53">
      <c r="A89" t="s">
        <v>939</v>
      </c>
      <c r="B89">
        <v>4</v>
      </c>
      <c r="C89" s="19" t="s">
        <v>1010</v>
      </c>
      <c r="E89" t="s">
        <v>1005</v>
      </c>
      <c r="F89" t="b">
        <v>1</v>
      </c>
      <c r="G89" s="16" t="b">
        <v>1</v>
      </c>
      <c r="H89" s="19" t="s">
        <v>1010</v>
      </c>
      <c r="J89" t="s">
        <v>1005</v>
      </c>
      <c r="K89" s="6" t="b">
        <v>0</v>
      </c>
      <c r="L89" t="b">
        <v>1</v>
      </c>
      <c r="N89" s="19"/>
      <c r="Q89" s="19" t="s">
        <v>1010</v>
      </c>
      <c r="S89" t="s">
        <v>1005</v>
      </c>
      <c r="T89" t="b">
        <v>1</v>
      </c>
      <c r="U89" t="b">
        <v>1</v>
      </c>
      <c r="W89" s="19" t="s">
        <v>1010</v>
      </c>
      <c r="Y89" t="s">
        <v>1005</v>
      </c>
      <c r="Z89" t="b">
        <v>1</v>
      </c>
      <c r="AA89" t="b">
        <v>1</v>
      </c>
      <c r="AC89" s="19" t="s">
        <v>1010</v>
      </c>
      <c r="AE89" t="s">
        <v>1005</v>
      </c>
      <c r="AF89" t="b">
        <v>1</v>
      </c>
      <c r="AG89" t="b">
        <v>1</v>
      </c>
      <c r="AI89" s="19"/>
      <c r="AL89" s="19" t="s">
        <v>1010</v>
      </c>
      <c r="AN89" t="s">
        <v>1005</v>
      </c>
      <c r="AO89" s="6" t="b">
        <v>0</v>
      </c>
      <c r="AP89" t="b">
        <v>1</v>
      </c>
      <c r="AR89" s="13" t="s">
        <v>1010</v>
      </c>
      <c r="AT89" t="s">
        <v>1332</v>
      </c>
      <c r="AU89">
        <v>0</v>
      </c>
      <c r="AV89">
        <v>0</v>
      </c>
      <c r="AW89">
        <v>4</v>
      </c>
      <c r="AX89">
        <v>0</v>
      </c>
      <c r="AY89">
        <v>4</v>
      </c>
      <c r="AZ89">
        <v>0</v>
      </c>
      <c r="BA89">
        <v>0</v>
      </c>
    </row>
    <row r="90" spans="1:53">
      <c r="A90" t="s">
        <v>939</v>
      </c>
      <c r="B90">
        <v>4</v>
      </c>
      <c r="C90" s="19" t="s">
        <v>1011</v>
      </c>
      <c r="D90" t="s">
        <v>1236</v>
      </c>
      <c r="E90" t="s">
        <v>1006</v>
      </c>
      <c r="F90" t="b">
        <v>1</v>
      </c>
      <c r="G90" s="16" t="b">
        <v>0</v>
      </c>
      <c r="H90" s="19" t="s">
        <v>1011</v>
      </c>
      <c r="I90" t="s">
        <v>1236</v>
      </c>
      <c r="J90" t="s">
        <v>1006</v>
      </c>
      <c r="K90" t="b">
        <v>1</v>
      </c>
      <c r="L90" t="b">
        <v>0</v>
      </c>
      <c r="N90" s="19"/>
      <c r="Q90" s="19" t="s">
        <v>1011</v>
      </c>
      <c r="R90" t="s">
        <v>1236</v>
      </c>
      <c r="S90" t="s">
        <v>1006</v>
      </c>
      <c r="T90" t="b">
        <v>1</v>
      </c>
      <c r="U90" t="b">
        <v>0</v>
      </c>
      <c r="W90" s="19" t="s">
        <v>1011</v>
      </c>
      <c r="X90" t="s">
        <v>1236</v>
      </c>
      <c r="Y90" t="s">
        <v>1006</v>
      </c>
      <c r="Z90" t="b">
        <v>1</v>
      </c>
      <c r="AA90" t="b">
        <v>0</v>
      </c>
      <c r="AC90" s="19" t="s">
        <v>1011</v>
      </c>
      <c r="AD90" t="s">
        <v>1236</v>
      </c>
      <c r="AE90" t="s">
        <v>1006</v>
      </c>
      <c r="AF90" t="b">
        <v>1</v>
      </c>
      <c r="AG90" t="b">
        <v>0</v>
      </c>
      <c r="AI90" s="19"/>
      <c r="AL90" s="19" t="s">
        <v>1011</v>
      </c>
      <c r="AM90" t="s">
        <v>1236</v>
      </c>
      <c r="AN90" t="s">
        <v>1006</v>
      </c>
      <c r="AO90" t="b">
        <v>1</v>
      </c>
      <c r="AP90" t="b">
        <v>0</v>
      </c>
      <c r="AR90" s="13" t="s">
        <v>1011</v>
      </c>
      <c r="AT90" t="s">
        <v>1333</v>
      </c>
      <c r="AU90">
        <v>0</v>
      </c>
      <c r="AV90">
        <v>4</v>
      </c>
      <c r="AW90">
        <v>4</v>
      </c>
      <c r="AX90">
        <v>4</v>
      </c>
      <c r="AY90">
        <v>4</v>
      </c>
      <c r="AZ90">
        <v>0</v>
      </c>
      <c r="BA90">
        <v>0</v>
      </c>
    </row>
    <row r="91" spans="1:53">
      <c r="A91" t="s">
        <v>939</v>
      </c>
      <c r="B91">
        <v>4</v>
      </c>
      <c r="C91" s="19" t="s">
        <v>1012</v>
      </c>
      <c r="D91" t="s">
        <v>1237</v>
      </c>
      <c r="E91" t="s">
        <v>1007</v>
      </c>
      <c r="F91" t="b">
        <v>1</v>
      </c>
      <c r="G91" s="16" t="b">
        <v>1</v>
      </c>
      <c r="H91" s="19" t="s">
        <v>1012</v>
      </c>
      <c r="I91" t="s">
        <v>1237</v>
      </c>
      <c r="J91" t="s">
        <v>1007</v>
      </c>
      <c r="K91" t="b">
        <v>1</v>
      </c>
      <c r="L91" s="6" t="b">
        <v>0</v>
      </c>
      <c r="N91" s="19"/>
      <c r="Q91" s="19" t="s">
        <v>1012</v>
      </c>
      <c r="R91" t="s">
        <v>1237</v>
      </c>
      <c r="S91" t="s">
        <v>1007</v>
      </c>
      <c r="T91" t="b">
        <v>1</v>
      </c>
      <c r="U91" t="b">
        <v>1</v>
      </c>
      <c r="W91" s="19" t="s">
        <v>1012</v>
      </c>
      <c r="X91" t="s">
        <v>1237</v>
      </c>
      <c r="Y91" t="s">
        <v>1007</v>
      </c>
      <c r="Z91" t="b">
        <v>1</v>
      </c>
      <c r="AA91" t="b">
        <v>1</v>
      </c>
      <c r="AC91" s="19" t="s">
        <v>1012</v>
      </c>
      <c r="AD91" t="s">
        <v>1237</v>
      </c>
      <c r="AE91" t="s">
        <v>1007</v>
      </c>
      <c r="AF91" t="b">
        <v>1</v>
      </c>
      <c r="AG91" t="b">
        <v>1</v>
      </c>
      <c r="AI91" s="19"/>
      <c r="AL91" s="19" t="s">
        <v>1012</v>
      </c>
      <c r="AM91" t="s">
        <v>1237</v>
      </c>
      <c r="AN91" t="s">
        <v>1007</v>
      </c>
      <c r="AO91" t="b">
        <v>1</v>
      </c>
      <c r="AP91" s="6" t="b">
        <v>0</v>
      </c>
      <c r="AR91" s="13" t="s">
        <v>1012</v>
      </c>
      <c r="AT91" t="s">
        <v>1007</v>
      </c>
      <c r="AU91">
        <v>4</v>
      </c>
      <c r="AV91">
        <v>4</v>
      </c>
      <c r="AW91">
        <v>3</v>
      </c>
      <c r="AX91">
        <v>4</v>
      </c>
      <c r="AY91">
        <v>3</v>
      </c>
      <c r="AZ91">
        <v>0</v>
      </c>
      <c r="BA91">
        <v>0</v>
      </c>
    </row>
    <row r="92" spans="1:53">
      <c r="A92" t="s">
        <v>939</v>
      </c>
      <c r="B92">
        <v>4</v>
      </c>
      <c r="C92" s="19" t="s">
        <v>1013</v>
      </c>
      <c r="D92" t="s">
        <v>1238</v>
      </c>
      <c r="E92" t="s">
        <v>1008</v>
      </c>
      <c r="F92" t="b">
        <v>1</v>
      </c>
      <c r="G92" s="16" t="b">
        <v>0</v>
      </c>
      <c r="H92" s="19" t="s">
        <v>1013</v>
      </c>
      <c r="J92" t="s">
        <v>1008</v>
      </c>
      <c r="K92" t="b">
        <v>1</v>
      </c>
      <c r="L92" t="b">
        <v>0</v>
      </c>
      <c r="N92" s="19"/>
      <c r="Q92" s="19" t="s">
        <v>1013</v>
      </c>
      <c r="R92" t="s">
        <v>1238</v>
      </c>
      <c r="S92" t="s">
        <v>1008</v>
      </c>
      <c r="T92" t="b">
        <v>1</v>
      </c>
      <c r="U92" t="b">
        <v>0</v>
      </c>
      <c r="W92" s="19" t="s">
        <v>1013</v>
      </c>
      <c r="X92" t="s">
        <v>1238</v>
      </c>
      <c r="Y92" t="s">
        <v>1008</v>
      </c>
      <c r="Z92" t="b">
        <v>1</v>
      </c>
      <c r="AA92" t="b">
        <v>0</v>
      </c>
      <c r="AC92" s="19" t="s">
        <v>1013</v>
      </c>
      <c r="AD92" t="s">
        <v>1238</v>
      </c>
      <c r="AE92" t="s">
        <v>1008</v>
      </c>
      <c r="AF92" t="b">
        <v>1</v>
      </c>
      <c r="AG92" t="b">
        <v>0</v>
      </c>
      <c r="AI92" s="19"/>
      <c r="AL92" s="19" t="s">
        <v>1013</v>
      </c>
      <c r="AM92" t="s">
        <v>1238</v>
      </c>
      <c r="AN92" t="s">
        <v>1008</v>
      </c>
      <c r="AO92" t="b">
        <v>1</v>
      </c>
      <c r="AP92" t="b">
        <v>0</v>
      </c>
      <c r="AR92" s="13" t="s">
        <v>1013</v>
      </c>
      <c r="AT92" t="s">
        <v>1008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</row>
    <row r="93" spans="1:53">
      <c r="A93" t="s">
        <v>939</v>
      </c>
      <c r="B93">
        <v>4</v>
      </c>
      <c r="C93" s="19" t="s">
        <v>1014</v>
      </c>
      <c r="D93" t="s">
        <v>1239</v>
      </c>
      <c r="E93" t="s">
        <v>1009</v>
      </c>
      <c r="F93" t="b">
        <v>1</v>
      </c>
      <c r="G93" s="16" t="b">
        <v>1</v>
      </c>
      <c r="H93" s="19" t="s">
        <v>1014</v>
      </c>
      <c r="J93" t="s">
        <v>1009</v>
      </c>
      <c r="K93" t="b">
        <v>1</v>
      </c>
      <c r="L93" s="6" t="b">
        <v>0</v>
      </c>
      <c r="N93" s="19"/>
      <c r="Q93" s="19" t="s">
        <v>1014</v>
      </c>
      <c r="R93" t="s">
        <v>1239</v>
      </c>
      <c r="S93" t="s">
        <v>1009</v>
      </c>
      <c r="T93" t="b">
        <v>1</v>
      </c>
      <c r="U93" t="b">
        <v>1</v>
      </c>
      <c r="W93" s="19" t="s">
        <v>1014</v>
      </c>
      <c r="X93" t="s">
        <v>1239</v>
      </c>
      <c r="Y93" t="s">
        <v>1009</v>
      </c>
      <c r="Z93" t="b">
        <v>1</v>
      </c>
      <c r="AA93" t="b">
        <v>1</v>
      </c>
      <c r="AC93" s="19" t="s">
        <v>1014</v>
      </c>
      <c r="AD93" t="s">
        <v>1239</v>
      </c>
      <c r="AE93" t="s">
        <v>1009</v>
      </c>
      <c r="AF93" t="b">
        <v>1</v>
      </c>
      <c r="AG93" t="b">
        <v>1</v>
      </c>
      <c r="AI93" s="19"/>
      <c r="AL93" s="19" t="s">
        <v>1014</v>
      </c>
      <c r="AM93" t="s">
        <v>1239</v>
      </c>
      <c r="AN93" t="s">
        <v>1009</v>
      </c>
      <c r="AO93" t="b">
        <v>1</v>
      </c>
      <c r="AP93" s="6" t="b">
        <v>0</v>
      </c>
      <c r="AR93" s="13" t="s">
        <v>1014</v>
      </c>
      <c r="AT93" t="s">
        <v>1009</v>
      </c>
      <c r="AU93">
        <v>0</v>
      </c>
      <c r="AV93">
        <v>4</v>
      </c>
      <c r="AW93">
        <v>0</v>
      </c>
      <c r="AX93">
        <v>4</v>
      </c>
      <c r="AY93">
        <v>0</v>
      </c>
      <c r="AZ93">
        <v>0</v>
      </c>
      <c r="BA93">
        <v>0</v>
      </c>
    </row>
    <row r="94" spans="1:53">
      <c r="A94" t="s">
        <v>939</v>
      </c>
      <c r="B94">
        <v>4</v>
      </c>
      <c r="C94" s="19" t="s">
        <v>1015</v>
      </c>
      <c r="D94" t="s">
        <v>1240</v>
      </c>
      <c r="E94" t="s">
        <v>1017</v>
      </c>
      <c r="F94" t="b">
        <v>1</v>
      </c>
      <c r="G94" s="16" t="b">
        <v>1</v>
      </c>
      <c r="H94" s="19" t="s">
        <v>1015</v>
      </c>
      <c r="J94" t="s">
        <v>1017</v>
      </c>
      <c r="K94" t="b">
        <v>1</v>
      </c>
      <c r="L94" t="b">
        <v>1</v>
      </c>
      <c r="N94" s="19"/>
      <c r="Q94" s="19" t="s">
        <v>1015</v>
      </c>
      <c r="R94" t="s">
        <v>1240</v>
      </c>
      <c r="S94" t="s">
        <v>1017</v>
      </c>
      <c r="T94" t="b">
        <v>1</v>
      </c>
      <c r="U94" t="b">
        <v>1</v>
      </c>
      <c r="W94" s="19" t="s">
        <v>1015</v>
      </c>
      <c r="X94" t="s">
        <v>1240</v>
      </c>
      <c r="Y94" t="s">
        <v>1017</v>
      </c>
      <c r="Z94" t="b">
        <v>1</v>
      </c>
      <c r="AA94" t="b">
        <v>1</v>
      </c>
      <c r="AC94" s="19" t="s">
        <v>1015</v>
      </c>
      <c r="AD94" t="s">
        <v>1240</v>
      </c>
      <c r="AE94" t="s">
        <v>1017</v>
      </c>
      <c r="AF94" t="b">
        <v>1</v>
      </c>
      <c r="AG94" t="b">
        <v>1</v>
      </c>
      <c r="AI94" s="19"/>
      <c r="AL94" s="19" t="s">
        <v>1015</v>
      </c>
      <c r="AM94" t="s">
        <v>1240</v>
      </c>
      <c r="AN94" t="s">
        <v>1017</v>
      </c>
      <c r="AO94" t="b">
        <v>1</v>
      </c>
      <c r="AP94" t="b">
        <v>1</v>
      </c>
      <c r="AR94" s="13" t="s">
        <v>1015</v>
      </c>
      <c r="AT94" t="s">
        <v>1017</v>
      </c>
      <c r="AU94">
        <v>0</v>
      </c>
      <c r="AV94">
        <v>4</v>
      </c>
      <c r="AW94">
        <v>4</v>
      </c>
      <c r="AX94">
        <v>0</v>
      </c>
      <c r="AY94">
        <v>3</v>
      </c>
      <c r="AZ94">
        <v>4</v>
      </c>
      <c r="BA94">
        <v>4</v>
      </c>
    </row>
    <row r="95" spans="1:53">
      <c r="A95" t="s">
        <v>939</v>
      </c>
      <c r="B95">
        <v>4</v>
      </c>
      <c r="C95" s="19" t="s">
        <v>1016</v>
      </c>
      <c r="D95" t="s">
        <v>1241</v>
      </c>
      <c r="E95" t="s">
        <v>1018</v>
      </c>
      <c r="F95" t="b">
        <v>1</v>
      </c>
      <c r="G95" s="16" t="b">
        <v>0</v>
      </c>
      <c r="H95" s="19" t="s">
        <v>1016</v>
      </c>
      <c r="J95" t="s">
        <v>1018</v>
      </c>
      <c r="K95" t="b">
        <v>1</v>
      </c>
      <c r="L95" t="b">
        <v>0</v>
      </c>
      <c r="N95" s="19"/>
      <c r="Q95" s="19" t="s">
        <v>1016</v>
      </c>
      <c r="R95" t="s">
        <v>1241</v>
      </c>
      <c r="S95" t="s">
        <v>1018</v>
      </c>
      <c r="T95" t="b">
        <v>1</v>
      </c>
      <c r="U95" t="b">
        <v>0</v>
      </c>
      <c r="W95" s="19" t="s">
        <v>1016</v>
      </c>
      <c r="X95" t="s">
        <v>1241</v>
      </c>
      <c r="Y95" t="s">
        <v>1018</v>
      </c>
      <c r="Z95" t="b">
        <v>1</v>
      </c>
      <c r="AA95" t="b">
        <v>0</v>
      </c>
      <c r="AC95" s="19" t="s">
        <v>1016</v>
      </c>
      <c r="AD95" t="s">
        <v>1241</v>
      </c>
      <c r="AE95" t="s">
        <v>1018</v>
      </c>
      <c r="AF95" t="b">
        <v>1</v>
      </c>
      <c r="AG95" t="b">
        <v>0</v>
      </c>
      <c r="AI95" s="19"/>
      <c r="AL95" s="19" t="s">
        <v>1016</v>
      </c>
      <c r="AM95" t="s">
        <v>1241</v>
      </c>
      <c r="AN95" t="s">
        <v>1018</v>
      </c>
      <c r="AO95" t="b">
        <v>1</v>
      </c>
      <c r="AP95" t="b">
        <v>0</v>
      </c>
      <c r="AR95" s="13" t="s">
        <v>1016</v>
      </c>
      <c r="AT95" t="s">
        <v>1334</v>
      </c>
      <c r="AU95">
        <v>3</v>
      </c>
      <c r="AV95">
        <v>3</v>
      </c>
      <c r="AW95">
        <v>0</v>
      </c>
      <c r="AX95">
        <v>3</v>
      </c>
      <c r="AY95">
        <v>0</v>
      </c>
      <c r="AZ95">
        <v>3</v>
      </c>
      <c r="BA95">
        <v>3</v>
      </c>
    </row>
    <row r="96" spans="1:53">
      <c r="A96" t="s">
        <v>939</v>
      </c>
      <c r="B96">
        <v>4</v>
      </c>
      <c r="H96" s="19" t="s">
        <v>1089</v>
      </c>
      <c r="J96" t="s">
        <v>1075</v>
      </c>
      <c r="K96" t="b">
        <v>1</v>
      </c>
      <c r="L96" t="b">
        <v>0</v>
      </c>
      <c r="Q96" s="19" t="s">
        <v>1089</v>
      </c>
      <c r="S96" t="s">
        <v>1193</v>
      </c>
      <c r="T96" t="b">
        <v>1</v>
      </c>
      <c r="U96" t="b">
        <v>1</v>
      </c>
      <c r="W96" s="19" t="s">
        <v>1089</v>
      </c>
      <c r="Y96" t="s">
        <v>1193</v>
      </c>
      <c r="Z96" t="b">
        <v>1</v>
      </c>
      <c r="AA96" t="b">
        <v>1</v>
      </c>
      <c r="AC96" s="19" t="s">
        <v>1089</v>
      </c>
      <c r="AE96" t="s">
        <v>1193</v>
      </c>
      <c r="AF96" t="b">
        <v>1</v>
      </c>
      <c r="AG96" t="b">
        <v>1</v>
      </c>
      <c r="AL96" s="19" t="s">
        <v>1089</v>
      </c>
      <c r="AN96" t="s">
        <v>1193</v>
      </c>
      <c r="AO96" t="b">
        <v>1</v>
      </c>
      <c r="AP96" t="b">
        <v>1</v>
      </c>
      <c r="AR96" s="13" t="s">
        <v>1089</v>
      </c>
      <c r="AT96" t="s">
        <v>1075</v>
      </c>
      <c r="AU96">
        <v>0</v>
      </c>
      <c r="AV96">
        <v>4</v>
      </c>
      <c r="AW96">
        <v>0</v>
      </c>
      <c r="AX96">
        <v>0</v>
      </c>
      <c r="AY96">
        <v>0</v>
      </c>
      <c r="AZ96">
        <v>0</v>
      </c>
      <c r="BA96">
        <v>0</v>
      </c>
    </row>
    <row r="97" spans="1:54">
      <c r="A97" t="s">
        <v>939</v>
      </c>
      <c r="B97">
        <v>4</v>
      </c>
      <c r="H97" s="19" t="s">
        <v>1090</v>
      </c>
      <c r="J97" t="s">
        <v>1076</v>
      </c>
      <c r="K97" t="b">
        <v>0</v>
      </c>
      <c r="L97" t="b">
        <v>1</v>
      </c>
      <c r="O97" s="2"/>
      <c r="Q97" s="19" t="s">
        <v>1090</v>
      </c>
      <c r="S97" t="s">
        <v>1194</v>
      </c>
      <c r="T97" t="b">
        <v>0</v>
      </c>
      <c r="U97" t="b">
        <v>1</v>
      </c>
      <c r="W97" s="19" t="s">
        <v>1090</v>
      </c>
      <c r="Y97" t="s">
        <v>1194</v>
      </c>
      <c r="Z97" t="b">
        <v>0</v>
      </c>
      <c r="AA97" t="b">
        <v>1</v>
      </c>
      <c r="AC97" s="19" t="s">
        <v>1090</v>
      </c>
      <c r="AE97" t="s">
        <v>1194</v>
      </c>
      <c r="AF97" t="b">
        <v>0</v>
      </c>
      <c r="AG97" t="b">
        <v>1</v>
      </c>
      <c r="AJ97" s="2"/>
      <c r="AL97" s="19" t="s">
        <v>1090</v>
      </c>
      <c r="AN97" t="s">
        <v>1194</v>
      </c>
      <c r="AO97" t="b">
        <v>0</v>
      </c>
      <c r="AP97" t="b">
        <v>1</v>
      </c>
      <c r="AR97" s="13" t="s">
        <v>1090</v>
      </c>
      <c r="AT97" t="s">
        <v>1335</v>
      </c>
      <c r="AU97">
        <v>0</v>
      </c>
      <c r="AV97">
        <v>4</v>
      </c>
      <c r="AW97">
        <v>4</v>
      </c>
      <c r="AX97">
        <v>0</v>
      </c>
      <c r="AY97">
        <v>4</v>
      </c>
      <c r="AZ97">
        <v>0</v>
      </c>
      <c r="BA97">
        <v>0</v>
      </c>
    </row>
    <row r="98" spans="1:54">
      <c r="A98" t="s">
        <v>939</v>
      </c>
      <c r="B98">
        <v>4</v>
      </c>
      <c r="H98" s="19" t="s">
        <v>1091</v>
      </c>
      <c r="J98" t="s">
        <v>1077</v>
      </c>
      <c r="K98" t="b">
        <v>0</v>
      </c>
      <c r="L98" t="b">
        <v>1</v>
      </c>
      <c r="Q98" s="19" t="s">
        <v>1091</v>
      </c>
      <c r="S98" t="s">
        <v>1083</v>
      </c>
      <c r="T98" t="b">
        <v>1</v>
      </c>
      <c r="U98" s="6" t="b">
        <v>1</v>
      </c>
      <c r="W98" s="19" t="s">
        <v>1091</v>
      </c>
      <c r="Y98" t="s">
        <v>1083</v>
      </c>
      <c r="Z98" t="b">
        <v>1</v>
      </c>
      <c r="AA98" s="6" t="b">
        <v>1</v>
      </c>
      <c r="AC98" s="19" t="s">
        <v>1091</v>
      </c>
      <c r="AE98" t="s">
        <v>1083</v>
      </c>
      <c r="AF98" t="b">
        <v>1</v>
      </c>
      <c r="AG98" s="6" t="b">
        <v>1</v>
      </c>
      <c r="AL98" s="19" t="s">
        <v>1091</v>
      </c>
      <c r="AN98" t="s">
        <v>1083</v>
      </c>
      <c r="AO98" t="b">
        <v>1</v>
      </c>
      <c r="AP98" s="6" t="b">
        <v>0</v>
      </c>
      <c r="AQ98" s="16" t="s">
        <v>1387</v>
      </c>
      <c r="AR98" s="13" t="s">
        <v>1091</v>
      </c>
      <c r="AT98" t="s">
        <v>1077</v>
      </c>
    </row>
    <row r="99" spans="1:54">
      <c r="A99" t="s">
        <v>939</v>
      </c>
      <c r="B99">
        <v>4</v>
      </c>
      <c r="H99" s="19" t="s">
        <v>1092</v>
      </c>
      <c r="J99" t="s">
        <v>1078</v>
      </c>
      <c r="K99" t="b">
        <v>0</v>
      </c>
      <c r="L99" t="b">
        <v>1</v>
      </c>
      <c r="Q99" s="19" t="s">
        <v>1092</v>
      </c>
      <c r="S99" t="s">
        <v>1195</v>
      </c>
      <c r="T99" t="b">
        <v>1</v>
      </c>
      <c r="U99" t="b">
        <v>0</v>
      </c>
      <c r="W99" s="19" t="s">
        <v>1092</v>
      </c>
      <c r="Y99" t="s">
        <v>1195</v>
      </c>
      <c r="Z99" t="b">
        <v>1</v>
      </c>
      <c r="AA99" t="b">
        <v>0</v>
      </c>
      <c r="AC99" s="19" t="s">
        <v>1092</v>
      </c>
      <c r="AE99" t="s">
        <v>1195</v>
      </c>
      <c r="AF99" t="b">
        <v>1</v>
      </c>
      <c r="AG99" t="b">
        <v>0</v>
      </c>
      <c r="AL99" s="19" t="s">
        <v>1092</v>
      </c>
      <c r="AN99" t="s">
        <v>1195</v>
      </c>
      <c r="AO99" t="b">
        <v>1</v>
      </c>
      <c r="AP99" t="b">
        <v>0</v>
      </c>
      <c r="AR99" s="3" t="s">
        <v>1092</v>
      </c>
      <c r="AS99" s="3"/>
      <c r="AT99" s="3"/>
      <c r="AU99" s="3"/>
      <c r="AV99" s="3"/>
      <c r="AW99" s="3"/>
      <c r="AX99" s="3"/>
      <c r="AY99" s="3"/>
      <c r="AZ99" s="3"/>
      <c r="BA99" s="3"/>
      <c r="BB99" s="3"/>
    </row>
    <row r="100" spans="1:54">
      <c r="A100" t="s">
        <v>939</v>
      </c>
      <c r="B100">
        <v>4</v>
      </c>
      <c r="H100" s="18" t="s">
        <v>1093</v>
      </c>
      <c r="I100" s="3"/>
      <c r="J100" s="3"/>
      <c r="K100" s="3"/>
      <c r="L100" s="3"/>
      <c r="M100" s="20"/>
      <c r="Q100" s="19" t="s">
        <v>1093</v>
      </c>
      <c r="S100" t="s">
        <v>1196</v>
      </c>
      <c r="T100" t="b">
        <v>1</v>
      </c>
      <c r="U100" t="b">
        <v>1</v>
      </c>
      <c r="W100" s="19" t="s">
        <v>1093</v>
      </c>
      <c r="Y100" t="s">
        <v>1196</v>
      </c>
      <c r="Z100" t="b">
        <v>1</v>
      </c>
      <c r="AA100" t="b">
        <v>1</v>
      </c>
      <c r="AC100" s="19" t="s">
        <v>1093</v>
      </c>
      <c r="AE100" t="s">
        <v>1196</v>
      </c>
      <c r="AF100" t="b">
        <v>1</v>
      </c>
      <c r="AG100" t="b">
        <v>1</v>
      </c>
      <c r="AL100" s="19" t="s">
        <v>1093</v>
      </c>
      <c r="AN100" t="s">
        <v>1196</v>
      </c>
      <c r="AO100" t="b">
        <v>1</v>
      </c>
      <c r="AP100" t="b">
        <v>1</v>
      </c>
      <c r="AR100" s="3" t="s">
        <v>1093</v>
      </c>
      <c r="AS100" s="3"/>
      <c r="AT100" s="3"/>
      <c r="AU100" s="3"/>
      <c r="AV100" s="3"/>
      <c r="AW100" s="3"/>
      <c r="AX100" s="3"/>
      <c r="AY100" s="3"/>
      <c r="AZ100" s="3"/>
      <c r="BA100" s="3"/>
      <c r="BB100" s="3"/>
    </row>
    <row r="101" spans="1:54">
      <c r="A101" t="s">
        <v>939</v>
      </c>
      <c r="B101">
        <v>4</v>
      </c>
      <c r="H101" s="19" t="s">
        <v>1094</v>
      </c>
      <c r="J101" t="s">
        <v>1079</v>
      </c>
      <c r="K101" t="b">
        <v>1</v>
      </c>
      <c r="L101" t="b">
        <v>0</v>
      </c>
      <c r="Q101" s="19" t="s">
        <v>1094</v>
      </c>
      <c r="S101" t="s">
        <v>1081</v>
      </c>
      <c r="T101" t="b">
        <v>1</v>
      </c>
      <c r="U101" t="b">
        <v>1</v>
      </c>
      <c r="W101" s="19" t="s">
        <v>1094</v>
      </c>
      <c r="Y101" t="s">
        <v>1081</v>
      </c>
      <c r="Z101" t="b">
        <v>1</v>
      </c>
      <c r="AA101" t="b">
        <v>1</v>
      </c>
      <c r="AC101" s="19" t="s">
        <v>1094</v>
      </c>
      <c r="AE101" t="s">
        <v>1081</v>
      </c>
      <c r="AF101" t="b">
        <v>1</v>
      </c>
      <c r="AG101" t="b">
        <v>1</v>
      </c>
      <c r="AL101" s="19" t="s">
        <v>1094</v>
      </c>
      <c r="AN101" t="s">
        <v>1081</v>
      </c>
      <c r="AO101" t="b">
        <v>1</v>
      </c>
      <c r="AP101" s="6" t="b">
        <v>0</v>
      </c>
      <c r="AQ101" s="16" t="s">
        <v>1386</v>
      </c>
      <c r="AR101" s="13" t="s">
        <v>1094</v>
      </c>
      <c r="AT101" t="s">
        <v>1079</v>
      </c>
      <c r="AU101">
        <v>0</v>
      </c>
      <c r="AV101">
        <v>4</v>
      </c>
      <c r="AW101">
        <v>0</v>
      </c>
      <c r="AX101">
        <v>4</v>
      </c>
      <c r="AY101">
        <v>0</v>
      </c>
      <c r="AZ101">
        <v>0</v>
      </c>
      <c r="BA101">
        <v>0</v>
      </c>
    </row>
    <row r="102" spans="1:54">
      <c r="A102" t="s">
        <v>939</v>
      </c>
      <c r="B102">
        <v>4</v>
      </c>
      <c r="H102" s="19" t="s">
        <v>1095</v>
      </c>
      <c r="J102" t="s">
        <v>1080</v>
      </c>
      <c r="K102" t="b">
        <v>1</v>
      </c>
      <c r="L102" t="b">
        <v>0</v>
      </c>
      <c r="M102" s="16" t="s">
        <v>1378</v>
      </c>
      <c r="Q102" s="19" t="s">
        <v>1095</v>
      </c>
      <c r="S102" t="s">
        <v>583</v>
      </c>
      <c r="T102" t="b">
        <v>1</v>
      </c>
      <c r="U102" t="b">
        <v>1</v>
      </c>
      <c r="W102" s="19" t="s">
        <v>1095</v>
      </c>
      <c r="Y102" t="s">
        <v>583</v>
      </c>
      <c r="Z102" t="b">
        <v>1</v>
      </c>
      <c r="AA102" t="b">
        <v>1</v>
      </c>
      <c r="AC102" s="19" t="s">
        <v>1095</v>
      </c>
      <c r="AE102" t="s">
        <v>583</v>
      </c>
      <c r="AF102" t="b">
        <v>1</v>
      </c>
      <c r="AG102" t="b">
        <v>1</v>
      </c>
      <c r="AL102" s="19" t="s">
        <v>1095</v>
      </c>
      <c r="AN102" t="s">
        <v>583</v>
      </c>
      <c r="AO102" t="b">
        <v>1</v>
      </c>
      <c r="AP102" t="b">
        <v>1</v>
      </c>
      <c r="AR102" s="13" t="s">
        <v>1095</v>
      </c>
      <c r="AT102" t="s">
        <v>1080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4</v>
      </c>
      <c r="BA102">
        <v>4</v>
      </c>
    </row>
    <row r="103" spans="1:54">
      <c r="A103" t="s">
        <v>939</v>
      </c>
      <c r="B103">
        <v>4</v>
      </c>
      <c r="H103" s="19" t="s">
        <v>1096</v>
      </c>
      <c r="J103" t="s">
        <v>1081</v>
      </c>
      <c r="K103" t="b">
        <v>1</v>
      </c>
      <c r="L103" t="b">
        <v>0</v>
      </c>
      <c r="M103" s="16" t="s">
        <v>1377</v>
      </c>
      <c r="Q103" s="19" t="s">
        <v>1096</v>
      </c>
      <c r="S103" t="s">
        <v>1075</v>
      </c>
      <c r="T103" t="b">
        <v>1</v>
      </c>
      <c r="U103" t="b">
        <v>1</v>
      </c>
      <c r="W103" s="19" t="s">
        <v>1096</v>
      </c>
      <c r="Y103" t="s">
        <v>1075</v>
      </c>
      <c r="Z103" t="b">
        <v>1</v>
      </c>
      <c r="AA103" t="b">
        <v>1</v>
      </c>
      <c r="AC103" s="19" t="s">
        <v>1096</v>
      </c>
      <c r="AE103" t="s">
        <v>1075</v>
      </c>
      <c r="AF103" t="b">
        <v>1</v>
      </c>
      <c r="AG103" t="b">
        <v>1</v>
      </c>
      <c r="AL103" s="19" t="s">
        <v>1096</v>
      </c>
      <c r="AN103" t="s">
        <v>1075</v>
      </c>
      <c r="AO103" t="b">
        <v>1</v>
      </c>
      <c r="AP103" s="6" t="b">
        <v>0</v>
      </c>
      <c r="AR103" s="13" t="s">
        <v>1096</v>
      </c>
      <c r="AT103" t="s">
        <v>1336</v>
      </c>
      <c r="AU103">
        <v>0</v>
      </c>
      <c r="AV103">
        <v>3</v>
      </c>
      <c r="AW103">
        <v>0</v>
      </c>
      <c r="AX103">
        <v>0</v>
      </c>
      <c r="AY103">
        <v>0</v>
      </c>
      <c r="AZ103">
        <v>0</v>
      </c>
      <c r="BA103">
        <v>0</v>
      </c>
    </row>
    <row r="104" spans="1:54">
      <c r="A104" t="s">
        <v>939</v>
      </c>
      <c r="B104">
        <v>4</v>
      </c>
      <c r="H104" s="19" t="s">
        <v>1097</v>
      </c>
      <c r="J104" t="s">
        <v>1082</v>
      </c>
      <c r="K104" t="b">
        <v>1</v>
      </c>
      <c r="L104" t="b">
        <v>0</v>
      </c>
      <c r="M104" s="16" t="s">
        <v>1379</v>
      </c>
      <c r="Q104" s="19" t="s">
        <v>1097</v>
      </c>
      <c r="R104" t="s">
        <v>1198</v>
      </c>
      <c r="S104" t="s">
        <v>1197</v>
      </c>
      <c r="T104" t="b">
        <v>1</v>
      </c>
      <c r="U104" t="b">
        <v>0</v>
      </c>
      <c r="W104" s="19" t="s">
        <v>1097</v>
      </c>
      <c r="X104" t="s">
        <v>1198</v>
      </c>
      <c r="Y104" t="s">
        <v>1197</v>
      </c>
      <c r="Z104" t="b">
        <v>1</v>
      </c>
      <c r="AA104" t="b">
        <v>0</v>
      </c>
      <c r="AC104" s="19" t="s">
        <v>1097</v>
      </c>
      <c r="AD104" t="s">
        <v>1198</v>
      </c>
      <c r="AE104" t="s">
        <v>1197</v>
      </c>
      <c r="AF104" t="b">
        <v>1</v>
      </c>
      <c r="AG104" t="b">
        <v>0</v>
      </c>
      <c r="AL104" s="19" t="s">
        <v>1097</v>
      </c>
      <c r="AM104" t="s">
        <v>1198</v>
      </c>
      <c r="AN104" t="s">
        <v>1197</v>
      </c>
      <c r="AO104" t="b">
        <v>1</v>
      </c>
      <c r="AP104" t="b">
        <v>0</v>
      </c>
      <c r="AR104" s="13" t="s">
        <v>1097</v>
      </c>
      <c r="AT104" t="s">
        <v>1082</v>
      </c>
      <c r="AU104">
        <v>0</v>
      </c>
      <c r="AV104">
        <v>4</v>
      </c>
      <c r="AW104">
        <v>0</v>
      </c>
      <c r="AX104">
        <v>0</v>
      </c>
      <c r="AY104">
        <v>0</v>
      </c>
      <c r="AZ104">
        <v>0</v>
      </c>
      <c r="BA104">
        <v>0</v>
      </c>
    </row>
    <row r="105" spans="1:54">
      <c r="A105" t="s">
        <v>939</v>
      </c>
      <c r="B105">
        <v>4</v>
      </c>
      <c r="H105" s="19" t="s">
        <v>1098</v>
      </c>
      <c r="J105" t="s">
        <v>1083</v>
      </c>
      <c r="K105" t="b">
        <v>1</v>
      </c>
      <c r="L105" t="b">
        <v>0</v>
      </c>
      <c r="M105" s="16" t="s">
        <v>1379</v>
      </c>
      <c r="AL105" s="19" t="s">
        <v>1098</v>
      </c>
      <c r="AN105" t="s">
        <v>1076</v>
      </c>
      <c r="AO105" t="b">
        <v>0</v>
      </c>
      <c r="AP105" t="b">
        <v>1</v>
      </c>
      <c r="AR105" s="13" t="s">
        <v>1098</v>
      </c>
      <c r="AT105" t="s">
        <v>1083</v>
      </c>
      <c r="AU105">
        <v>0</v>
      </c>
      <c r="AV105">
        <v>4</v>
      </c>
      <c r="AW105">
        <v>3</v>
      </c>
      <c r="AX105">
        <v>0</v>
      </c>
      <c r="AY105">
        <v>0</v>
      </c>
      <c r="AZ105">
        <v>0</v>
      </c>
      <c r="BA105">
        <v>0</v>
      </c>
    </row>
    <row r="106" spans="1:54">
      <c r="A106" t="s">
        <v>939</v>
      </c>
      <c r="B106">
        <v>4</v>
      </c>
      <c r="H106" s="19" t="s">
        <v>1099</v>
      </c>
      <c r="J106" t="s">
        <v>1084</v>
      </c>
      <c r="K106" t="b">
        <v>1</v>
      </c>
      <c r="L106" t="b">
        <v>0</v>
      </c>
      <c r="AL106" s="19" t="s">
        <v>1099</v>
      </c>
      <c r="AN106" t="s">
        <v>1077</v>
      </c>
      <c r="AO106" t="b">
        <v>0</v>
      </c>
      <c r="AP106" t="b">
        <v>1</v>
      </c>
      <c r="AR106" s="3" t="s">
        <v>1099</v>
      </c>
      <c r="AS106" s="3"/>
      <c r="AT106" s="3"/>
      <c r="AU106" s="3"/>
      <c r="AV106" s="3"/>
      <c r="AW106" s="3"/>
      <c r="AX106" s="3"/>
      <c r="AY106" s="3"/>
      <c r="AZ106" s="3"/>
      <c r="BA106" s="3"/>
      <c r="BB106" s="3"/>
    </row>
    <row r="107" spans="1:54">
      <c r="A107" t="s">
        <v>939</v>
      </c>
      <c r="B107">
        <v>4</v>
      </c>
      <c r="H107" s="19" t="s">
        <v>1100</v>
      </c>
      <c r="J107" t="s">
        <v>1085</v>
      </c>
      <c r="K107" t="b">
        <v>0</v>
      </c>
      <c r="L107" t="b">
        <v>1</v>
      </c>
      <c r="AL107" s="19" t="s">
        <v>1100</v>
      </c>
      <c r="AN107" t="s">
        <v>1078</v>
      </c>
      <c r="AO107" t="b">
        <v>0</v>
      </c>
      <c r="AP107" t="b">
        <v>1</v>
      </c>
      <c r="AR107" s="13" t="s">
        <v>1100</v>
      </c>
      <c r="AT107" t="s">
        <v>1085</v>
      </c>
      <c r="AU107">
        <v>0</v>
      </c>
      <c r="AV107">
        <v>0</v>
      </c>
      <c r="AW107">
        <v>3</v>
      </c>
      <c r="AX107">
        <v>0</v>
      </c>
      <c r="AY107">
        <v>4</v>
      </c>
      <c r="AZ107">
        <v>0</v>
      </c>
      <c r="BA107">
        <v>0</v>
      </c>
    </row>
    <row r="108" spans="1:54">
      <c r="A108" t="s">
        <v>939</v>
      </c>
      <c r="B108">
        <v>4</v>
      </c>
      <c r="H108" s="19" t="s">
        <v>1101</v>
      </c>
      <c r="J108" t="s">
        <v>1086</v>
      </c>
      <c r="K108" t="b">
        <v>0</v>
      </c>
      <c r="L108" t="b">
        <v>1</v>
      </c>
      <c r="AL108" s="19" t="s">
        <v>1101</v>
      </c>
      <c r="AN108" t="s">
        <v>1079</v>
      </c>
      <c r="AO108" t="b">
        <v>1</v>
      </c>
      <c r="AP108" t="b">
        <v>0</v>
      </c>
      <c r="AR108" s="3" t="s">
        <v>1101</v>
      </c>
      <c r="AS108" s="3"/>
      <c r="AT108" s="3"/>
      <c r="AU108" s="3"/>
      <c r="AV108" s="3"/>
      <c r="AW108" s="3"/>
      <c r="AX108" s="3"/>
      <c r="AY108" s="3"/>
      <c r="AZ108" s="3"/>
      <c r="BA108" s="3"/>
      <c r="BB108" s="3"/>
    </row>
    <row r="109" spans="1:54">
      <c r="A109" t="s">
        <v>939</v>
      </c>
      <c r="B109">
        <v>4</v>
      </c>
      <c r="H109" s="19" t="s">
        <v>1102</v>
      </c>
      <c r="J109" t="s">
        <v>1087</v>
      </c>
      <c r="K109" t="b">
        <v>0</v>
      </c>
      <c r="L109" t="b">
        <v>1</v>
      </c>
      <c r="AL109" s="19" t="s">
        <v>1102</v>
      </c>
      <c r="AN109" t="s">
        <v>1080</v>
      </c>
      <c r="AO109" t="b">
        <v>1</v>
      </c>
      <c r="AP109" t="b">
        <v>0</v>
      </c>
      <c r="AQ109" s="16" t="s">
        <v>1378</v>
      </c>
      <c r="AR109" s="13" t="s">
        <v>1102</v>
      </c>
      <c r="AT109" t="s">
        <v>1087</v>
      </c>
      <c r="AU109">
        <v>0</v>
      </c>
      <c r="AV109">
        <v>0</v>
      </c>
      <c r="AW109">
        <v>4</v>
      </c>
      <c r="AX109">
        <v>0</v>
      </c>
      <c r="AY109">
        <v>0</v>
      </c>
      <c r="AZ109">
        <v>0</v>
      </c>
      <c r="BA109">
        <v>0</v>
      </c>
    </row>
    <row r="110" spans="1:54">
      <c r="A110" t="s">
        <v>939</v>
      </c>
      <c r="B110">
        <v>4</v>
      </c>
      <c r="H110" s="19" t="s">
        <v>1103</v>
      </c>
      <c r="J110" t="s">
        <v>1088</v>
      </c>
      <c r="K110" t="b">
        <v>0</v>
      </c>
      <c r="L110" t="b">
        <v>1</v>
      </c>
      <c r="AL110" s="19" t="s">
        <v>1103</v>
      </c>
      <c r="AN110" t="s">
        <v>1082</v>
      </c>
      <c r="AO110" t="b">
        <v>1</v>
      </c>
      <c r="AP110" t="b">
        <v>0</v>
      </c>
      <c r="AQ110" s="16" t="s">
        <v>1387</v>
      </c>
      <c r="AR110" s="13" t="s">
        <v>1103</v>
      </c>
      <c r="AT110" t="s">
        <v>1088</v>
      </c>
      <c r="AU110">
        <v>0</v>
      </c>
      <c r="AV110">
        <v>0</v>
      </c>
      <c r="AW110">
        <v>4</v>
      </c>
      <c r="AX110">
        <v>0</v>
      </c>
      <c r="AY110">
        <v>0</v>
      </c>
      <c r="AZ110">
        <v>0</v>
      </c>
      <c r="BA110">
        <v>0</v>
      </c>
    </row>
    <row r="111" spans="1:54">
      <c r="A111" t="s">
        <v>939</v>
      </c>
      <c r="B111">
        <v>4</v>
      </c>
      <c r="AL111" s="19" t="s">
        <v>1279</v>
      </c>
      <c r="AN111" t="s">
        <v>1084</v>
      </c>
      <c r="AO111" t="b">
        <v>1</v>
      </c>
      <c r="AP111" t="b">
        <v>0</v>
      </c>
      <c r="AR111" s="13" t="s">
        <v>1279</v>
      </c>
      <c r="AT111" t="s">
        <v>1193</v>
      </c>
      <c r="AU111">
        <v>0</v>
      </c>
      <c r="AV111">
        <v>4</v>
      </c>
      <c r="AW111">
        <v>5</v>
      </c>
      <c r="AX111">
        <v>4</v>
      </c>
      <c r="AY111">
        <v>0</v>
      </c>
      <c r="AZ111">
        <v>0</v>
      </c>
      <c r="BA111">
        <v>0</v>
      </c>
    </row>
    <row r="112" spans="1:54">
      <c r="A112" t="s">
        <v>939</v>
      </c>
      <c r="B112">
        <v>4</v>
      </c>
      <c r="AL112" s="19" t="s">
        <v>1280</v>
      </c>
      <c r="AN112" t="s">
        <v>1085</v>
      </c>
      <c r="AO112" t="b">
        <v>0</v>
      </c>
      <c r="AP112" t="b">
        <v>1</v>
      </c>
      <c r="AR112" s="13" t="s">
        <v>1280</v>
      </c>
      <c r="AT112" t="s">
        <v>1195</v>
      </c>
      <c r="AU112">
        <v>0</v>
      </c>
      <c r="AV112">
        <v>4</v>
      </c>
      <c r="AW112">
        <v>0</v>
      </c>
      <c r="AX112">
        <v>4</v>
      </c>
      <c r="AY112">
        <v>0</v>
      </c>
      <c r="AZ112">
        <v>0</v>
      </c>
      <c r="BA112">
        <v>0</v>
      </c>
    </row>
    <row r="113" spans="1:54">
      <c r="A113" t="s">
        <v>939</v>
      </c>
      <c r="B113">
        <v>4</v>
      </c>
      <c r="AL113" s="19" t="s">
        <v>1281</v>
      </c>
      <c r="AN113" t="s">
        <v>1086</v>
      </c>
      <c r="AO113" t="b">
        <v>0</v>
      </c>
      <c r="AP113" t="b">
        <v>1</v>
      </c>
      <c r="AR113" s="13" t="s">
        <v>1281</v>
      </c>
      <c r="AT113" t="s">
        <v>1337</v>
      </c>
      <c r="AU113">
        <v>0</v>
      </c>
      <c r="AV113">
        <v>4</v>
      </c>
      <c r="AW113">
        <v>0</v>
      </c>
      <c r="AX113">
        <v>0</v>
      </c>
      <c r="AY113">
        <v>0</v>
      </c>
      <c r="AZ113">
        <v>0</v>
      </c>
      <c r="BA113">
        <v>0</v>
      </c>
    </row>
    <row r="114" spans="1:54">
      <c r="A114" t="s">
        <v>939</v>
      </c>
      <c r="B114">
        <v>4</v>
      </c>
      <c r="AL114" s="19" t="s">
        <v>1282</v>
      </c>
      <c r="AN114" t="s">
        <v>1087</v>
      </c>
      <c r="AO114" t="b">
        <v>0</v>
      </c>
      <c r="AP114" t="b">
        <v>1</v>
      </c>
      <c r="AR114" s="13" t="s">
        <v>1282</v>
      </c>
      <c r="AT114" t="s">
        <v>148</v>
      </c>
      <c r="AU114">
        <v>0</v>
      </c>
      <c r="AV114">
        <v>0</v>
      </c>
      <c r="AW114">
        <v>5</v>
      </c>
      <c r="AX114">
        <v>0</v>
      </c>
      <c r="AY114">
        <v>0</v>
      </c>
      <c r="AZ114">
        <v>4</v>
      </c>
      <c r="BA114">
        <v>4</v>
      </c>
    </row>
    <row r="115" spans="1:54">
      <c r="A115" t="s">
        <v>939</v>
      </c>
      <c r="B115">
        <v>4</v>
      </c>
      <c r="AL115" s="19" t="s">
        <v>1283</v>
      </c>
      <c r="AN115" t="s">
        <v>1088</v>
      </c>
      <c r="AO115" t="b">
        <v>0</v>
      </c>
      <c r="AP115" t="b">
        <v>1</v>
      </c>
      <c r="AR115" s="13" t="s">
        <v>1283</v>
      </c>
      <c r="AT115" t="s">
        <v>1338</v>
      </c>
      <c r="AU115">
        <v>0</v>
      </c>
      <c r="AV115">
        <v>3</v>
      </c>
      <c r="AW115">
        <v>2</v>
      </c>
      <c r="AX115">
        <v>0</v>
      </c>
      <c r="AY115">
        <v>0</v>
      </c>
      <c r="AZ115">
        <v>0</v>
      </c>
      <c r="BA115">
        <v>0</v>
      </c>
    </row>
    <row r="116" spans="1:54">
      <c r="A116" t="s">
        <v>939</v>
      </c>
      <c r="B116">
        <v>4</v>
      </c>
      <c r="AR116" s="13" t="s">
        <v>1339</v>
      </c>
      <c r="AT116" t="s">
        <v>146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</row>
    <row r="117" spans="1:54">
      <c r="A117" t="s">
        <v>939</v>
      </c>
      <c r="B117">
        <v>4</v>
      </c>
      <c r="W117" s="17" t="s">
        <v>1251</v>
      </c>
      <c r="Y117" t="s">
        <v>1252</v>
      </c>
      <c r="Z117" s="9" t="b">
        <v>0</v>
      </c>
      <c r="AA117" t="b">
        <v>1</v>
      </c>
      <c r="AC117" s="17" t="s">
        <v>1251</v>
      </c>
      <c r="AE117" t="s">
        <v>1252</v>
      </c>
      <c r="AF117" s="9" t="b">
        <v>0</v>
      </c>
      <c r="AG117" t="b">
        <v>1</v>
      </c>
      <c r="AL117" s="17" t="s">
        <v>1251</v>
      </c>
      <c r="AN117" t="s">
        <v>1252</v>
      </c>
      <c r="AO117" s="9" t="b">
        <v>0</v>
      </c>
      <c r="AP117" t="b">
        <v>1</v>
      </c>
    </row>
    <row r="118" spans="1:54">
      <c r="A118" t="s">
        <v>939</v>
      </c>
    </row>
    <row r="119" spans="1:54">
      <c r="A119" t="s">
        <v>939</v>
      </c>
      <c r="B119">
        <v>5</v>
      </c>
      <c r="C119" s="19" t="s">
        <v>1025</v>
      </c>
      <c r="E119" t="s">
        <v>1019</v>
      </c>
      <c r="F119" t="b">
        <v>1</v>
      </c>
      <c r="G119" s="16" t="b">
        <v>1</v>
      </c>
      <c r="H119" s="19" t="s">
        <v>1025</v>
      </c>
      <c r="J119" t="s">
        <v>1019</v>
      </c>
      <c r="K119" s="6" t="b">
        <v>0</v>
      </c>
      <c r="L119" t="b">
        <v>1</v>
      </c>
      <c r="N119" s="19" t="s">
        <v>1025</v>
      </c>
      <c r="O119" s="13" t="s">
        <v>1025</v>
      </c>
      <c r="P119" s="16" t="s">
        <v>1020</v>
      </c>
      <c r="Q119" s="19" t="s">
        <v>1025</v>
      </c>
      <c r="S119" t="s">
        <v>1019</v>
      </c>
      <c r="T119" t="b">
        <v>1</v>
      </c>
      <c r="U119" t="b">
        <v>1</v>
      </c>
      <c r="W119" s="19" t="s">
        <v>1025</v>
      </c>
      <c r="Y119" t="s">
        <v>1019</v>
      </c>
      <c r="Z119" t="b">
        <v>1</v>
      </c>
      <c r="AA119" t="b">
        <v>1</v>
      </c>
      <c r="AC119" s="19" t="s">
        <v>1025</v>
      </c>
      <c r="AE119" t="s">
        <v>1019</v>
      </c>
      <c r="AF119" t="b">
        <v>1</v>
      </c>
      <c r="AG119" t="b">
        <v>1</v>
      </c>
      <c r="AI119" s="19" t="s">
        <v>1025</v>
      </c>
      <c r="AJ119" s="13" t="s">
        <v>1025</v>
      </c>
      <c r="AK119" s="16" t="s">
        <v>1020</v>
      </c>
      <c r="AL119" s="19" t="s">
        <v>1025</v>
      </c>
      <c r="AN119" t="s">
        <v>1019</v>
      </c>
      <c r="AO119" t="b">
        <v>1</v>
      </c>
      <c r="AP119" s="6" t="b">
        <v>0</v>
      </c>
      <c r="AR119" s="13" t="s">
        <v>1025</v>
      </c>
      <c r="AT119" t="s">
        <v>1340</v>
      </c>
      <c r="AU119">
        <v>0</v>
      </c>
      <c r="AV119">
        <v>0</v>
      </c>
      <c r="AW119">
        <v>5</v>
      </c>
      <c r="AX119">
        <v>0</v>
      </c>
      <c r="AY119">
        <v>5</v>
      </c>
      <c r="AZ119">
        <v>0</v>
      </c>
      <c r="BA119">
        <v>0</v>
      </c>
    </row>
    <row r="120" spans="1:54">
      <c r="A120" t="s">
        <v>939</v>
      </c>
      <c r="B120">
        <v>5</v>
      </c>
      <c r="C120" s="19" t="s">
        <v>1026</v>
      </c>
      <c r="D120" t="s">
        <v>1372</v>
      </c>
      <c r="E120" t="s">
        <v>1020</v>
      </c>
      <c r="F120" t="b">
        <v>1</v>
      </c>
      <c r="G120" s="16" t="b">
        <v>1</v>
      </c>
      <c r="H120" s="19" t="s">
        <v>1026</v>
      </c>
      <c r="I120" t="s">
        <v>1372</v>
      </c>
      <c r="J120" t="s">
        <v>1020</v>
      </c>
      <c r="K120" t="b">
        <v>1</v>
      </c>
      <c r="L120" t="b">
        <v>1</v>
      </c>
      <c r="M120" s="16" t="s">
        <v>1380</v>
      </c>
      <c r="N120" s="19" t="s">
        <v>1026</v>
      </c>
      <c r="O120" s="13" t="s">
        <v>1026</v>
      </c>
      <c r="P120" s="16" t="s">
        <v>1022</v>
      </c>
      <c r="Q120" s="19" t="s">
        <v>1026</v>
      </c>
      <c r="S120" t="s">
        <v>1020</v>
      </c>
      <c r="T120" t="b">
        <v>1</v>
      </c>
      <c r="U120" t="b">
        <v>1</v>
      </c>
      <c r="W120" s="19" t="s">
        <v>1026</v>
      </c>
      <c r="Y120" t="s">
        <v>1020</v>
      </c>
      <c r="Z120" t="b">
        <v>1</v>
      </c>
      <c r="AA120" t="b">
        <v>1</v>
      </c>
      <c r="AC120" s="19" t="s">
        <v>1026</v>
      </c>
      <c r="AE120" t="s">
        <v>1020</v>
      </c>
      <c r="AF120" t="b">
        <v>1</v>
      </c>
      <c r="AG120" t="b">
        <v>1</v>
      </c>
      <c r="AI120" s="19" t="s">
        <v>1026</v>
      </c>
      <c r="AJ120" s="13" t="s">
        <v>1026</v>
      </c>
      <c r="AK120" s="16" t="s">
        <v>1022</v>
      </c>
      <c r="AL120" s="19" t="s">
        <v>1026</v>
      </c>
      <c r="AN120" t="s">
        <v>1020</v>
      </c>
      <c r="AO120" t="b">
        <v>1</v>
      </c>
      <c r="AP120" t="b">
        <v>1</v>
      </c>
      <c r="AQ120" s="16" t="s">
        <v>1381</v>
      </c>
      <c r="AR120" s="13" t="s">
        <v>1026</v>
      </c>
      <c r="AT120" t="s">
        <v>1020</v>
      </c>
      <c r="AU120">
        <v>4</v>
      </c>
      <c r="AV120">
        <v>4</v>
      </c>
      <c r="AW120">
        <v>5</v>
      </c>
      <c r="AX120">
        <v>0</v>
      </c>
      <c r="AY120">
        <v>0</v>
      </c>
      <c r="AZ120">
        <v>0</v>
      </c>
      <c r="BA120">
        <v>0</v>
      </c>
    </row>
    <row r="121" spans="1:54">
      <c r="A121" t="s">
        <v>939</v>
      </c>
      <c r="B121">
        <v>5</v>
      </c>
      <c r="C121" s="19" t="s">
        <v>1027</v>
      </c>
      <c r="D121" t="s">
        <v>1373</v>
      </c>
      <c r="E121" t="s">
        <v>1021</v>
      </c>
      <c r="F121" t="b">
        <v>1</v>
      </c>
      <c r="G121" s="16" t="b">
        <v>0</v>
      </c>
      <c r="H121" s="19" t="s">
        <v>1027</v>
      </c>
      <c r="I121" t="s">
        <v>1373</v>
      </c>
      <c r="J121" t="s">
        <v>1021</v>
      </c>
      <c r="K121" t="b">
        <v>1</v>
      </c>
      <c r="L121" t="b">
        <v>0</v>
      </c>
      <c r="N121" s="19"/>
      <c r="Q121" s="19" t="s">
        <v>1027</v>
      </c>
      <c r="S121" t="s">
        <v>1021</v>
      </c>
      <c r="T121" t="b">
        <v>1</v>
      </c>
      <c r="U121" t="b">
        <v>0</v>
      </c>
      <c r="W121" s="19" t="s">
        <v>1027</v>
      </c>
      <c r="Y121" t="s">
        <v>1021</v>
      </c>
      <c r="Z121" t="b">
        <v>1</v>
      </c>
      <c r="AA121" t="b">
        <v>0</v>
      </c>
      <c r="AC121" s="19" t="s">
        <v>1027</v>
      </c>
      <c r="AE121" t="s">
        <v>1021</v>
      </c>
      <c r="AF121" t="b">
        <v>1</v>
      </c>
      <c r="AG121" t="b">
        <v>0</v>
      </c>
      <c r="AI121" s="19"/>
      <c r="AL121" s="19" t="s">
        <v>1027</v>
      </c>
      <c r="AN121" t="s">
        <v>1021</v>
      </c>
      <c r="AO121" t="b">
        <v>1</v>
      </c>
      <c r="AP121" t="b">
        <v>0</v>
      </c>
      <c r="AR121" s="13" t="s">
        <v>1027</v>
      </c>
      <c r="AT121" t="s">
        <v>1021</v>
      </c>
      <c r="AU121">
        <v>0</v>
      </c>
      <c r="AV121">
        <v>5</v>
      </c>
      <c r="AW121">
        <v>4</v>
      </c>
      <c r="AX121">
        <v>0</v>
      </c>
      <c r="AY121">
        <v>4</v>
      </c>
      <c r="AZ121">
        <v>0</v>
      </c>
      <c r="BA121">
        <v>0</v>
      </c>
    </row>
    <row r="122" spans="1:54">
      <c r="A122" t="s">
        <v>939</v>
      </c>
      <c r="B122">
        <v>5</v>
      </c>
      <c r="C122" s="19" t="s">
        <v>1028</v>
      </c>
      <c r="D122" t="s">
        <v>1374</v>
      </c>
      <c r="E122" t="s">
        <v>1022</v>
      </c>
      <c r="F122" t="b">
        <v>1</v>
      </c>
      <c r="G122" s="16" t="b">
        <v>0</v>
      </c>
      <c r="H122" s="19" t="s">
        <v>1028</v>
      </c>
      <c r="I122" t="s">
        <v>1374</v>
      </c>
      <c r="J122" t="s">
        <v>1022</v>
      </c>
      <c r="K122" t="b">
        <v>1</v>
      </c>
      <c r="L122" t="b">
        <v>0</v>
      </c>
      <c r="M122" s="16" t="s">
        <v>1380</v>
      </c>
      <c r="Q122" s="19" t="s">
        <v>1028</v>
      </c>
      <c r="S122" t="s">
        <v>1022</v>
      </c>
      <c r="T122" t="b">
        <v>1</v>
      </c>
      <c r="U122" t="b">
        <v>0</v>
      </c>
      <c r="W122" s="19" t="s">
        <v>1028</v>
      </c>
      <c r="Y122" t="s">
        <v>1022</v>
      </c>
      <c r="Z122" t="b">
        <v>1</v>
      </c>
      <c r="AA122" t="b">
        <v>0</v>
      </c>
      <c r="AC122" s="19" t="s">
        <v>1028</v>
      </c>
      <c r="AE122" t="s">
        <v>1022</v>
      </c>
      <c r="AF122" t="b">
        <v>1</v>
      </c>
      <c r="AG122" t="b">
        <v>0</v>
      </c>
      <c r="AL122" s="19" t="s">
        <v>1028</v>
      </c>
      <c r="AN122" t="s">
        <v>1022</v>
      </c>
      <c r="AO122" t="b">
        <v>1</v>
      </c>
      <c r="AP122" t="b">
        <v>0</v>
      </c>
      <c r="AQ122" s="16" t="s">
        <v>1381</v>
      </c>
      <c r="AR122" s="13" t="s">
        <v>1028</v>
      </c>
      <c r="AT122" t="s">
        <v>1022</v>
      </c>
      <c r="AU122">
        <v>0</v>
      </c>
      <c r="AV122">
        <v>5</v>
      </c>
      <c r="AW122">
        <v>0</v>
      </c>
      <c r="AX122">
        <v>0</v>
      </c>
      <c r="AY122">
        <v>0</v>
      </c>
      <c r="AZ122">
        <v>0</v>
      </c>
      <c r="BA122">
        <v>0</v>
      </c>
    </row>
    <row r="123" spans="1:54">
      <c r="A123" t="s">
        <v>939</v>
      </c>
      <c r="B123">
        <v>5</v>
      </c>
      <c r="C123" s="18" t="s">
        <v>1029</v>
      </c>
      <c r="D123" s="3"/>
      <c r="E123" s="3" t="s">
        <v>1034</v>
      </c>
      <c r="F123" s="3"/>
      <c r="G123" s="20"/>
      <c r="H123" s="18" t="s">
        <v>1029</v>
      </c>
      <c r="I123" s="3"/>
      <c r="J123" s="3" t="s">
        <v>1034</v>
      </c>
      <c r="K123" s="3"/>
      <c r="L123" s="3"/>
      <c r="M123" s="20"/>
      <c r="Q123" s="17" t="s">
        <v>1029</v>
      </c>
      <c r="S123" t="s">
        <v>1033</v>
      </c>
      <c r="T123" t="b">
        <v>1</v>
      </c>
      <c r="U123" t="b">
        <v>1</v>
      </c>
      <c r="W123" s="17" t="s">
        <v>1029</v>
      </c>
      <c r="Y123" t="s">
        <v>1033</v>
      </c>
      <c r="Z123" t="b">
        <v>1</v>
      </c>
      <c r="AA123" t="b">
        <v>1</v>
      </c>
      <c r="AC123" s="17" t="s">
        <v>1029</v>
      </c>
      <c r="AE123" t="s">
        <v>1033</v>
      </c>
      <c r="AF123" t="b">
        <v>1</v>
      </c>
      <c r="AG123" t="b">
        <v>1</v>
      </c>
      <c r="AL123" s="17" t="s">
        <v>1029</v>
      </c>
      <c r="AN123" t="s">
        <v>1033</v>
      </c>
      <c r="AO123" t="b">
        <v>1</v>
      </c>
      <c r="AP123" t="b">
        <v>1</v>
      </c>
      <c r="AR123" s="3" t="s">
        <v>1029</v>
      </c>
      <c r="AS123" s="3"/>
      <c r="AT123" s="3" t="s">
        <v>1034</v>
      </c>
      <c r="AU123" s="3"/>
      <c r="AV123" s="3"/>
      <c r="AW123" s="3"/>
      <c r="AX123" s="3"/>
      <c r="AY123" s="3"/>
      <c r="AZ123" s="3"/>
      <c r="BA123" s="3"/>
      <c r="BB123" s="3"/>
    </row>
    <row r="124" spans="1:54">
      <c r="A124" t="s">
        <v>939</v>
      </c>
      <c r="B124">
        <v>5</v>
      </c>
      <c r="C124" s="18" t="s">
        <v>1030</v>
      </c>
      <c r="D124" s="3"/>
      <c r="E124" s="3" t="s">
        <v>1035</v>
      </c>
      <c r="F124" s="3"/>
      <c r="G124" s="20"/>
      <c r="H124" s="18" t="s">
        <v>1030</v>
      </c>
      <c r="I124" s="3"/>
      <c r="J124" s="3" t="s">
        <v>1035</v>
      </c>
      <c r="K124" s="3"/>
      <c r="L124" s="3"/>
      <c r="M124" s="20"/>
      <c r="Q124" s="17" t="s">
        <v>1030</v>
      </c>
      <c r="S124" t="s">
        <v>1343</v>
      </c>
      <c r="T124" t="b">
        <v>0</v>
      </c>
      <c r="U124" t="b">
        <v>1</v>
      </c>
      <c r="W124" s="17" t="s">
        <v>1030</v>
      </c>
      <c r="Y124" t="s">
        <v>1343</v>
      </c>
      <c r="Z124" t="b">
        <v>0</v>
      </c>
      <c r="AA124" t="b">
        <v>1</v>
      </c>
      <c r="AC124" s="17" t="s">
        <v>1030</v>
      </c>
      <c r="AE124" t="s">
        <v>1343</v>
      </c>
      <c r="AF124" t="b">
        <v>0</v>
      </c>
      <c r="AG124" t="b">
        <v>1</v>
      </c>
      <c r="AL124" s="17" t="s">
        <v>1030</v>
      </c>
      <c r="AN124" t="s">
        <v>1343</v>
      </c>
      <c r="AO124" t="b">
        <v>0</v>
      </c>
      <c r="AP124" t="b">
        <v>1</v>
      </c>
      <c r="AR124" s="3" t="s">
        <v>1030</v>
      </c>
      <c r="AS124" s="3"/>
      <c r="AT124" s="3"/>
      <c r="AU124" s="3"/>
      <c r="AV124" s="3"/>
      <c r="AW124" s="3"/>
      <c r="AX124" s="3"/>
      <c r="AY124" s="3"/>
      <c r="AZ124" s="3"/>
      <c r="BA124" s="3"/>
      <c r="BB124" s="3"/>
    </row>
    <row r="125" spans="1:54">
      <c r="A125" t="s">
        <v>939</v>
      </c>
      <c r="B125">
        <v>5</v>
      </c>
      <c r="C125" s="19" t="s">
        <v>1031</v>
      </c>
      <c r="D125" t="s">
        <v>1242</v>
      </c>
      <c r="E125" t="s">
        <v>1023</v>
      </c>
      <c r="F125" t="b">
        <v>1</v>
      </c>
      <c r="G125" s="16" t="b">
        <v>0</v>
      </c>
      <c r="H125" s="19" t="s">
        <v>1031</v>
      </c>
      <c r="J125" t="s">
        <v>1023</v>
      </c>
      <c r="K125" t="b">
        <v>1</v>
      </c>
      <c r="L125" t="b">
        <v>0</v>
      </c>
      <c r="Q125" s="19" t="s">
        <v>1031</v>
      </c>
      <c r="R125" t="s">
        <v>1242</v>
      </c>
      <c r="S125" t="s">
        <v>1023</v>
      </c>
      <c r="T125" t="b">
        <v>1</v>
      </c>
      <c r="U125" t="b">
        <v>0</v>
      </c>
      <c r="W125" s="19" t="s">
        <v>1031</v>
      </c>
      <c r="X125" t="s">
        <v>1242</v>
      </c>
      <c r="Y125" t="s">
        <v>1023</v>
      </c>
      <c r="Z125" t="b">
        <v>1</v>
      </c>
      <c r="AA125" t="b">
        <v>0</v>
      </c>
      <c r="AC125" s="19" t="s">
        <v>1031</v>
      </c>
      <c r="AD125" t="s">
        <v>1242</v>
      </c>
      <c r="AE125" t="s">
        <v>1023</v>
      </c>
      <c r="AF125" t="b">
        <v>1</v>
      </c>
      <c r="AG125" t="b">
        <v>0</v>
      </c>
      <c r="AL125" s="19" t="s">
        <v>1031</v>
      </c>
      <c r="AM125" t="s">
        <v>1242</v>
      </c>
      <c r="AN125" t="s">
        <v>1023</v>
      </c>
      <c r="AO125" t="b">
        <v>1</v>
      </c>
      <c r="AP125" s="6" t="b">
        <v>0</v>
      </c>
      <c r="AR125" s="13" t="s">
        <v>1031</v>
      </c>
      <c r="AS125" t="s">
        <v>1242</v>
      </c>
      <c r="AT125" t="s">
        <v>1023</v>
      </c>
      <c r="AU125">
        <v>0</v>
      </c>
      <c r="AV125">
        <v>5</v>
      </c>
      <c r="AW125">
        <v>0</v>
      </c>
      <c r="AX125">
        <v>5</v>
      </c>
      <c r="AY125">
        <v>0</v>
      </c>
      <c r="AZ125">
        <v>0</v>
      </c>
      <c r="BA125">
        <v>0</v>
      </c>
    </row>
    <row r="126" spans="1:54">
      <c r="A126" t="s">
        <v>939</v>
      </c>
      <c r="B126">
        <v>5</v>
      </c>
      <c r="C126" s="19" t="s">
        <v>1032</v>
      </c>
      <c r="D126" t="s">
        <v>1243</v>
      </c>
      <c r="E126" t="s">
        <v>1024</v>
      </c>
      <c r="F126" t="b">
        <v>1</v>
      </c>
      <c r="G126" s="16" t="b">
        <v>1</v>
      </c>
      <c r="H126" s="19" t="s">
        <v>1032</v>
      </c>
      <c r="J126" t="s">
        <v>1024</v>
      </c>
      <c r="K126" t="b">
        <v>1</v>
      </c>
      <c r="L126" t="b">
        <v>0</v>
      </c>
      <c r="Q126" s="19" t="s">
        <v>1032</v>
      </c>
      <c r="R126" t="s">
        <v>1243</v>
      </c>
      <c r="S126" t="s">
        <v>1024</v>
      </c>
      <c r="T126" t="b">
        <v>1</v>
      </c>
      <c r="U126" t="b">
        <v>1</v>
      </c>
      <c r="W126" s="19" t="s">
        <v>1032</v>
      </c>
      <c r="X126" t="s">
        <v>1243</v>
      </c>
      <c r="Y126" t="s">
        <v>1024</v>
      </c>
      <c r="Z126" t="b">
        <v>1</v>
      </c>
      <c r="AA126" t="b">
        <v>1</v>
      </c>
      <c r="AC126" s="19" t="s">
        <v>1032</v>
      </c>
      <c r="AD126" t="s">
        <v>1243</v>
      </c>
      <c r="AE126" t="s">
        <v>1024</v>
      </c>
      <c r="AF126" t="b">
        <v>1</v>
      </c>
      <c r="AG126" t="b">
        <v>1</v>
      </c>
      <c r="AL126" s="19" t="s">
        <v>1032</v>
      </c>
      <c r="AM126" t="s">
        <v>1243</v>
      </c>
      <c r="AN126" t="s">
        <v>1024</v>
      </c>
      <c r="AO126" t="b">
        <v>1</v>
      </c>
      <c r="AP126" s="6" t="b">
        <v>0</v>
      </c>
      <c r="AR126" s="13" t="s">
        <v>1032</v>
      </c>
      <c r="AS126" t="s">
        <v>1243</v>
      </c>
      <c r="AT126" t="s">
        <v>1024</v>
      </c>
      <c r="AU126">
        <v>0</v>
      </c>
      <c r="AV126">
        <v>5</v>
      </c>
      <c r="AW126">
        <v>0</v>
      </c>
      <c r="AX126">
        <v>0</v>
      </c>
      <c r="AY126">
        <v>0</v>
      </c>
      <c r="AZ126">
        <v>0</v>
      </c>
      <c r="BA126">
        <v>0</v>
      </c>
    </row>
    <row r="127" spans="1:54">
      <c r="A127" t="s">
        <v>939</v>
      </c>
      <c r="B127">
        <v>5</v>
      </c>
      <c r="H127" s="18" t="s">
        <v>1114</v>
      </c>
      <c r="I127" s="3"/>
      <c r="J127" s="3"/>
      <c r="K127" s="3"/>
      <c r="L127" s="3"/>
      <c r="M127" s="20"/>
      <c r="Q127" s="19" t="s">
        <v>1114</v>
      </c>
      <c r="S127" t="s">
        <v>1113</v>
      </c>
      <c r="T127" t="b">
        <v>1</v>
      </c>
      <c r="U127" t="b">
        <v>1</v>
      </c>
      <c r="W127" s="19" t="s">
        <v>1114</v>
      </c>
      <c r="Y127" t="s">
        <v>1113</v>
      </c>
      <c r="Z127" t="b">
        <v>1</v>
      </c>
      <c r="AA127" t="b">
        <v>1</v>
      </c>
      <c r="AC127" s="19" t="s">
        <v>1114</v>
      </c>
      <c r="AE127" t="s">
        <v>1113</v>
      </c>
      <c r="AF127" t="b">
        <v>1</v>
      </c>
      <c r="AG127" t="b">
        <v>1</v>
      </c>
      <c r="AL127" s="19" t="s">
        <v>1114</v>
      </c>
      <c r="AN127" t="s">
        <v>1113</v>
      </c>
      <c r="AO127" t="b">
        <v>1</v>
      </c>
      <c r="AP127" s="6" t="b">
        <v>0</v>
      </c>
      <c r="AR127" s="3" t="s">
        <v>1114</v>
      </c>
      <c r="AS127" s="3"/>
      <c r="AT127" s="3"/>
      <c r="AU127" s="3"/>
      <c r="AV127" s="3"/>
      <c r="AW127" s="3"/>
      <c r="AX127" s="3"/>
      <c r="AY127" s="3"/>
      <c r="AZ127" s="3"/>
      <c r="BA127" s="3"/>
      <c r="BB127" s="3"/>
    </row>
    <row r="128" spans="1:54">
      <c r="A128" t="s">
        <v>939</v>
      </c>
      <c r="B128">
        <v>5</v>
      </c>
      <c r="H128" s="19" t="s">
        <v>1115</v>
      </c>
      <c r="J128" t="s">
        <v>1104</v>
      </c>
      <c r="K128" t="b">
        <v>0</v>
      </c>
      <c r="L128" t="b">
        <v>1</v>
      </c>
      <c r="Q128" s="19" t="s">
        <v>1115</v>
      </c>
      <c r="S128" t="s">
        <v>1107</v>
      </c>
      <c r="T128" t="b">
        <v>1</v>
      </c>
      <c r="U128" t="b">
        <v>1</v>
      </c>
      <c r="W128" s="19" t="s">
        <v>1115</v>
      </c>
      <c r="Y128" t="s">
        <v>1107</v>
      </c>
      <c r="Z128" t="b">
        <v>1</v>
      </c>
      <c r="AA128" t="b">
        <v>1</v>
      </c>
      <c r="AC128" s="19" t="s">
        <v>1115</v>
      </c>
      <c r="AE128" t="s">
        <v>1107</v>
      </c>
      <c r="AF128" t="b">
        <v>1</v>
      </c>
      <c r="AG128" t="b">
        <v>1</v>
      </c>
      <c r="AL128" s="19" t="s">
        <v>1115</v>
      </c>
      <c r="AN128" t="s">
        <v>1107</v>
      </c>
      <c r="AO128" t="b">
        <v>1</v>
      </c>
      <c r="AP128" t="b">
        <v>1</v>
      </c>
      <c r="AQ128" s="16" t="s">
        <v>1387</v>
      </c>
      <c r="AR128" s="13" t="s">
        <v>1115</v>
      </c>
      <c r="AT128" t="s">
        <v>1104</v>
      </c>
      <c r="AU128">
        <v>0</v>
      </c>
      <c r="AV128">
        <v>5</v>
      </c>
      <c r="AW128">
        <v>5</v>
      </c>
      <c r="AX128">
        <v>0</v>
      </c>
      <c r="AY128">
        <v>5</v>
      </c>
      <c r="AZ128">
        <v>0</v>
      </c>
      <c r="BA128">
        <v>0</v>
      </c>
    </row>
    <row r="129" spans="1:53">
      <c r="A129" t="s">
        <v>939</v>
      </c>
      <c r="B129">
        <v>5</v>
      </c>
      <c r="H129" s="19" t="s">
        <v>1116</v>
      </c>
      <c r="J129" t="s">
        <v>1105</v>
      </c>
      <c r="K129" t="b">
        <v>1</v>
      </c>
      <c r="L129" t="b">
        <v>0</v>
      </c>
      <c r="Q129" s="19" t="s">
        <v>1116</v>
      </c>
      <c r="S129" t="s">
        <v>1109</v>
      </c>
      <c r="T129" t="b">
        <v>1</v>
      </c>
      <c r="U129" t="b">
        <v>0</v>
      </c>
      <c r="W129" s="19" t="s">
        <v>1116</v>
      </c>
      <c r="Y129" t="s">
        <v>1109</v>
      </c>
      <c r="Z129" t="b">
        <v>1</v>
      </c>
      <c r="AA129" t="b">
        <v>0</v>
      </c>
      <c r="AC129" s="19" t="s">
        <v>1116</v>
      </c>
      <c r="AE129" t="s">
        <v>1109</v>
      </c>
      <c r="AF129" t="b">
        <v>1</v>
      </c>
      <c r="AG129" t="b">
        <v>0</v>
      </c>
      <c r="AL129" s="19" t="s">
        <v>1116</v>
      </c>
      <c r="AN129" t="s">
        <v>1109</v>
      </c>
      <c r="AO129" t="b">
        <v>1</v>
      </c>
      <c r="AP129" t="b">
        <v>0</v>
      </c>
      <c r="AQ129" s="16" t="s">
        <v>1377</v>
      </c>
      <c r="AR129" s="13" t="s">
        <v>1116</v>
      </c>
      <c r="AT129" t="s">
        <v>1105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</row>
    <row r="130" spans="1:53">
      <c r="A130" t="s">
        <v>939</v>
      </c>
      <c r="B130">
        <v>5</v>
      </c>
      <c r="H130" s="19" t="s">
        <v>1117</v>
      </c>
      <c r="J130" t="s">
        <v>1106</v>
      </c>
      <c r="K130" t="b">
        <v>0</v>
      </c>
      <c r="L130" t="b">
        <v>1</v>
      </c>
      <c r="Q130" s="19" t="s">
        <v>1117</v>
      </c>
      <c r="S130" t="s">
        <v>1112</v>
      </c>
      <c r="T130" t="b">
        <v>1</v>
      </c>
      <c r="U130" t="b">
        <v>0</v>
      </c>
      <c r="W130" s="19" t="s">
        <v>1117</v>
      </c>
      <c r="Y130" t="s">
        <v>1112</v>
      </c>
      <c r="Z130" t="b">
        <v>1</v>
      </c>
      <c r="AA130" t="b">
        <v>0</v>
      </c>
      <c r="AC130" s="19" t="s">
        <v>1117</v>
      </c>
      <c r="AE130" t="s">
        <v>1112</v>
      </c>
      <c r="AF130" t="b">
        <v>1</v>
      </c>
      <c r="AG130" t="b">
        <v>0</v>
      </c>
      <c r="AL130" s="19" t="s">
        <v>1117</v>
      </c>
      <c r="AN130" t="s">
        <v>1112</v>
      </c>
      <c r="AO130" t="b">
        <v>1</v>
      </c>
      <c r="AP130" t="b">
        <v>0</v>
      </c>
      <c r="AR130" s="13" t="s">
        <v>1117</v>
      </c>
      <c r="AT130" t="s">
        <v>1106</v>
      </c>
      <c r="AU130">
        <v>0</v>
      </c>
      <c r="AV130">
        <v>0</v>
      </c>
      <c r="AW130">
        <v>4</v>
      </c>
      <c r="AX130">
        <v>0</v>
      </c>
      <c r="AY130">
        <v>0</v>
      </c>
      <c r="AZ130">
        <v>0</v>
      </c>
      <c r="BA130">
        <v>0</v>
      </c>
    </row>
    <row r="131" spans="1:53">
      <c r="A131" t="s">
        <v>939</v>
      </c>
      <c r="B131">
        <v>5</v>
      </c>
      <c r="H131" s="19" t="s">
        <v>1118</v>
      </c>
      <c r="J131" t="s">
        <v>1107</v>
      </c>
      <c r="K131" t="b">
        <v>1</v>
      </c>
      <c r="L131" t="b">
        <v>0</v>
      </c>
      <c r="M131" s="16" t="s">
        <v>1377</v>
      </c>
      <c r="Q131" s="19" t="s">
        <v>1118</v>
      </c>
      <c r="S131" t="s">
        <v>1199</v>
      </c>
      <c r="T131" t="b">
        <v>1</v>
      </c>
      <c r="U131" t="b">
        <v>0</v>
      </c>
      <c r="W131" s="19" t="s">
        <v>1118</v>
      </c>
      <c r="Y131" t="s">
        <v>1199</v>
      </c>
      <c r="Z131" t="b">
        <v>1</v>
      </c>
      <c r="AA131" t="b">
        <v>0</v>
      </c>
      <c r="AC131" s="19" t="s">
        <v>1118</v>
      </c>
      <c r="AE131" t="s">
        <v>1199</v>
      </c>
      <c r="AF131" t="b">
        <v>1</v>
      </c>
      <c r="AG131" t="b">
        <v>0</v>
      </c>
      <c r="AL131" s="19" t="s">
        <v>1118</v>
      </c>
      <c r="AN131" t="s">
        <v>1199</v>
      </c>
      <c r="AO131" t="b">
        <v>1</v>
      </c>
      <c r="AP131" t="b">
        <v>0</v>
      </c>
      <c r="AR131" s="13" t="s">
        <v>1118</v>
      </c>
      <c r="AT131" t="s">
        <v>1341</v>
      </c>
      <c r="AU131">
        <v>0</v>
      </c>
      <c r="AV131">
        <v>4</v>
      </c>
      <c r="AW131">
        <v>0</v>
      </c>
      <c r="AX131">
        <v>0</v>
      </c>
      <c r="AY131">
        <v>0</v>
      </c>
      <c r="AZ131">
        <v>0</v>
      </c>
      <c r="BA131">
        <v>0</v>
      </c>
    </row>
    <row r="132" spans="1:53">
      <c r="A132" t="s">
        <v>939</v>
      </c>
      <c r="B132">
        <v>5</v>
      </c>
      <c r="H132" s="19" t="s">
        <v>1119</v>
      </c>
      <c r="J132" t="s">
        <v>1108</v>
      </c>
      <c r="K132" t="b">
        <v>1</v>
      </c>
      <c r="L132" t="b">
        <v>0</v>
      </c>
      <c r="M132" s="16" t="s">
        <v>1381</v>
      </c>
      <c r="Q132" s="19" t="s">
        <v>1119</v>
      </c>
      <c r="S132" t="s">
        <v>1200</v>
      </c>
      <c r="T132" t="b">
        <v>1</v>
      </c>
      <c r="U132" t="b">
        <v>1</v>
      </c>
      <c r="W132" s="19" t="s">
        <v>1119</v>
      </c>
      <c r="Y132" t="s">
        <v>1200</v>
      </c>
      <c r="Z132" t="b">
        <v>1</v>
      </c>
      <c r="AA132" t="b">
        <v>1</v>
      </c>
      <c r="AC132" s="19" t="s">
        <v>1119</v>
      </c>
      <c r="AE132" t="s">
        <v>1200</v>
      </c>
      <c r="AF132" t="b">
        <v>1</v>
      </c>
      <c r="AG132" t="b">
        <v>1</v>
      </c>
      <c r="AL132" s="19" t="s">
        <v>1119</v>
      </c>
      <c r="AN132" t="s">
        <v>1388</v>
      </c>
      <c r="AO132" t="b">
        <v>1</v>
      </c>
      <c r="AP132" t="b">
        <v>1</v>
      </c>
      <c r="AQ132" s="16" t="s">
        <v>1381</v>
      </c>
      <c r="AR132" s="13" t="s">
        <v>1119</v>
      </c>
      <c r="AT132" t="s">
        <v>1108</v>
      </c>
      <c r="AU132">
        <v>0</v>
      </c>
      <c r="AV132">
        <v>5</v>
      </c>
      <c r="AW132">
        <v>0</v>
      </c>
      <c r="AX132">
        <v>0</v>
      </c>
      <c r="AY132">
        <v>0</v>
      </c>
      <c r="AZ132">
        <v>0</v>
      </c>
      <c r="BA132">
        <v>0</v>
      </c>
    </row>
    <row r="133" spans="1:53">
      <c r="A133" t="s">
        <v>939</v>
      </c>
      <c r="B133">
        <v>5</v>
      </c>
      <c r="H133" s="19" t="s">
        <v>1120</v>
      </c>
      <c r="J133" t="s">
        <v>1109</v>
      </c>
      <c r="K133" t="b">
        <v>1</v>
      </c>
      <c r="L133" t="b">
        <v>0</v>
      </c>
      <c r="M133" s="16" t="s">
        <v>1377</v>
      </c>
      <c r="Q133" s="19" t="s">
        <v>1120</v>
      </c>
      <c r="S133" t="s">
        <v>1201</v>
      </c>
      <c r="T133" t="b">
        <v>1</v>
      </c>
      <c r="U133" t="b">
        <v>0</v>
      </c>
      <c r="W133" s="19" t="s">
        <v>1120</v>
      </c>
      <c r="Y133" t="s">
        <v>1201</v>
      </c>
      <c r="Z133" t="b">
        <v>1</v>
      </c>
      <c r="AA133" t="b">
        <v>0</v>
      </c>
      <c r="AC133" s="19" t="s">
        <v>1120</v>
      </c>
      <c r="AE133" t="s">
        <v>1201</v>
      </c>
      <c r="AF133" t="b">
        <v>1</v>
      </c>
      <c r="AG133" t="b">
        <v>0</v>
      </c>
      <c r="AL133" s="19" t="s">
        <v>1120</v>
      </c>
      <c r="AN133" t="s">
        <v>1201</v>
      </c>
      <c r="AO133" t="b">
        <v>1</v>
      </c>
      <c r="AP133" t="b">
        <v>0</v>
      </c>
      <c r="AR133" s="13" t="s">
        <v>1120</v>
      </c>
      <c r="AT133" t="s">
        <v>1109</v>
      </c>
      <c r="AU133">
        <v>0</v>
      </c>
      <c r="AV133">
        <v>5</v>
      </c>
      <c r="AW133">
        <v>0</v>
      </c>
      <c r="AX133">
        <v>0</v>
      </c>
      <c r="AY133">
        <v>0</v>
      </c>
      <c r="AZ133">
        <v>0</v>
      </c>
      <c r="BA133">
        <v>0</v>
      </c>
    </row>
    <row r="134" spans="1:53">
      <c r="A134" t="s">
        <v>939</v>
      </c>
      <c r="B134">
        <v>5</v>
      </c>
      <c r="H134" s="19" t="s">
        <v>1121</v>
      </c>
      <c r="J134" t="s">
        <v>1110</v>
      </c>
      <c r="K134" t="b">
        <v>1</v>
      </c>
      <c r="L134" t="b">
        <v>0</v>
      </c>
      <c r="Q134" s="19" t="s">
        <v>1121</v>
      </c>
      <c r="S134" t="s">
        <v>1202</v>
      </c>
      <c r="T134" t="b">
        <v>0</v>
      </c>
      <c r="U134" t="b">
        <v>1</v>
      </c>
      <c r="W134" s="19" t="s">
        <v>1121</v>
      </c>
      <c r="Y134" t="s">
        <v>1202</v>
      </c>
      <c r="Z134" t="b">
        <v>0</v>
      </c>
      <c r="AA134" t="b">
        <v>1</v>
      </c>
      <c r="AC134" s="19" t="s">
        <v>1121</v>
      </c>
      <c r="AE134" t="s">
        <v>1202</v>
      </c>
      <c r="AF134" t="b">
        <v>0</v>
      </c>
      <c r="AG134" t="b">
        <v>1</v>
      </c>
      <c r="AL134" s="19" t="s">
        <v>1121</v>
      </c>
      <c r="AN134" t="s">
        <v>1202</v>
      </c>
      <c r="AO134" t="b">
        <v>0</v>
      </c>
      <c r="AP134" t="b">
        <v>1</v>
      </c>
      <c r="AR134" s="13" t="s">
        <v>1121</v>
      </c>
      <c r="AT134" t="s">
        <v>1110</v>
      </c>
      <c r="AU134">
        <v>0</v>
      </c>
      <c r="AV134">
        <v>5</v>
      </c>
      <c r="AW134">
        <v>0</v>
      </c>
      <c r="AX134">
        <v>5</v>
      </c>
      <c r="AY134">
        <v>0</v>
      </c>
      <c r="AZ134">
        <v>0</v>
      </c>
      <c r="BA134">
        <v>0</v>
      </c>
    </row>
    <row r="135" spans="1:53">
      <c r="A135" t="s">
        <v>939</v>
      </c>
      <c r="B135">
        <v>5</v>
      </c>
      <c r="H135" s="19" t="s">
        <v>1122</v>
      </c>
      <c r="J135" t="s">
        <v>1111</v>
      </c>
      <c r="K135" t="b">
        <v>0</v>
      </c>
      <c r="L135" t="b">
        <v>1</v>
      </c>
      <c r="Q135" s="19" t="s">
        <v>1122</v>
      </c>
      <c r="S135" t="s">
        <v>1104</v>
      </c>
      <c r="T135" t="b">
        <v>0</v>
      </c>
      <c r="U135" t="b">
        <v>1</v>
      </c>
      <c r="W135" s="19" t="s">
        <v>1122</v>
      </c>
      <c r="Y135" t="s">
        <v>1104</v>
      </c>
      <c r="Z135" t="b">
        <v>0</v>
      </c>
      <c r="AA135" t="b">
        <v>1</v>
      </c>
      <c r="AC135" s="19" t="s">
        <v>1122</v>
      </c>
      <c r="AE135" t="s">
        <v>1104</v>
      </c>
      <c r="AF135" t="b">
        <v>0</v>
      </c>
      <c r="AG135" t="b">
        <v>1</v>
      </c>
      <c r="AL135" s="19" t="s">
        <v>1122</v>
      </c>
      <c r="AN135" t="s">
        <v>1104</v>
      </c>
      <c r="AO135" t="b">
        <v>0</v>
      </c>
      <c r="AP135" t="b">
        <v>1</v>
      </c>
      <c r="AR135" s="13" t="s">
        <v>1122</v>
      </c>
      <c r="AT135" t="s">
        <v>1111</v>
      </c>
      <c r="AU135">
        <v>0</v>
      </c>
      <c r="AV135">
        <v>0</v>
      </c>
      <c r="AW135">
        <v>4</v>
      </c>
      <c r="AX135">
        <v>0</v>
      </c>
      <c r="AY135">
        <v>5</v>
      </c>
      <c r="AZ135">
        <v>0</v>
      </c>
      <c r="BA135">
        <v>0</v>
      </c>
    </row>
    <row r="136" spans="1:53">
      <c r="A136" t="s">
        <v>939</v>
      </c>
      <c r="B136">
        <v>5</v>
      </c>
      <c r="H136" s="19" t="s">
        <v>1123</v>
      </c>
      <c r="J136" t="s">
        <v>1112</v>
      </c>
      <c r="K136" t="b">
        <v>1</v>
      </c>
      <c r="L136" t="b">
        <v>0</v>
      </c>
      <c r="AL136" s="19" t="s">
        <v>1123</v>
      </c>
      <c r="AN136" t="s">
        <v>1105</v>
      </c>
      <c r="AO136" t="b">
        <v>1</v>
      </c>
      <c r="AP136" t="b">
        <v>0</v>
      </c>
      <c r="AR136" s="13" t="s">
        <v>1123</v>
      </c>
      <c r="AT136" t="s">
        <v>1112</v>
      </c>
      <c r="AU136">
        <v>0</v>
      </c>
      <c r="AV136">
        <v>5</v>
      </c>
      <c r="AW136">
        <v>0</v>
      </c>
      <c r="AX136">
        <v>0</v>
      </c>
      <c r="AY136">
        <v>0</v>
      </c>
      <c r="AZ136">
        <v>0</v>
      </c>
      <c r="BA136">
        <v>0</v>
      </c>
    </row>
    <row r="137" spans="1:53">
      <c r="A137" t="s">
        <v>939</v>
      </c>
      <c r="B137">
        <v>5</v>
      </c>
      <c r="H137" s="19" t="s">
        <v>1124</v>
      </c>
      <c r="J137" t="s">
        <v>1113</v>
      </c>
      <c r="K137" t="b">
        <v>1</v>
      </c>
      <c r="L137" t="b">
        <v>0</v>
      </c>
      <c r="AL137" s="19" t="s">
        <v>1124</v>
      </c>
      <c r="AN137" t="s">
        <v>1106</v>
      </c>
      <c r="AO137" t="b">
        <v>0</v>
      </c>
      <c r="AP137" t="b">
        <v>1</v>
      </c>
      <c r="AR137" s="13" t="s">
        <v>1124</v>
      </c>
      <c r="AT137" t="s">
        <v>1342</v>
      </c>
      <c r="AU137">
        <v>0</v>
      </c>
      <c r="AV137">
        <v>5</v>
      </c>
      <c r="AW137">
        <v>0</v>
      </c>
      <c r="AX137">
        <v>5</v>
      </c>
      <c r="AY137">
        <v>0</v>
      </c>
      <c r="AZ137">
        <v>0</v>
      </c>
      <c r="BA137">
        <v>0</v>
      </c>
    </row>
    <row r="138" spans="1:53">
      <c r="A138" t="s">
        <v>939</v>
      </c>
      <c r="B138">
        <v>5</v>
      </c>
      <c r="AL138" s="19" t="s">
        <v>1286</v>
      </c>
      <c r="AN138" t="s">
        <v>1284</v>
      </c>
      <c r="AO138" t="b">
        <v>1</v>
      </c>
      <c r="AP138" t="b">
        <v>0</v>
      </c>
      <c r="AQ138" s="16" t="s">
        <v>1381</v>
      </c>
      <c r="AR138" s="13" t="s">
        <v>1286</v>
      </c>
      <c r="AT138" t="s">
        <v>1343</v>
      </c>
      <c r="AU138">
        <v>0</v>
      </c>
      <c r="AV138">
        <v>5</v>
      </c>
      <c r="AW138">
        <v>0</v>
      </c>
      <c r="AX138">
        <v>0</v>
      </c>
      <c r="AY138">
        <v>5</v>
      </c>
      <c r="AZ138">
        <v>0</v>
      </c>
      <c r="BA138">
        <v>0</v>
      </c>
    </row>
    <row r="139" spans="1:53">
      <c r="A139" t="s">
        <v>939</v>
      </c>
      <c r="B139">
        <v>5</v>
      </c>
      <c r="AL139" s="19" t="s">
        <v>1287</v>
      </c>
      <c r="AN139" t="s">
        <v>1110</v>
      </c>
      <c r="AO139" t="b">
        <v>1</v>
      </c>
      <c r="AP139" t="b">
        <v>0</v>
      </c>
      <c r="AR139" s="13" t="s">
        <v>1287</v>
      </c>
      <c r="AT139" t="s">
        <v>1344</v>
      </c>
      <c r="AU139">
        <v>5</v>
      </c>
      <c r="AV139">
        <v>5</v>
      </c>
      <c r="AW139">
        <v>6</v>
      </c>
      <c r="AX139">
        <v>0</v>
      </c>
      <c r="AY139">
        <v>0</v>
      </c>
      <c r="AZ139">
        <v>0</v>
      </c>
      <c r="BA139">
        <v>0</v>
      </c>
    </row>
    <row r="140" spans="1:53">
      <c r="A140" t="s">
        <v>939</v>
      </c>
      <c r="B140">
        <v>5</v>
      </c>
      <c r="AL140" s="19" t="s">
        <v>1288</v>
      </c>
      <c r="AN140" t="s">
        <v>1111</v>
      </c>
      <c r="AO140" t="b">
        <v>0</v>
      </c>
      <c r="AP140" t="b">
        <v>1</v>
      </c>
      <c r="AR140" s="13" t="s">
        <v>1288</v>
      </c>
      <c r="AT140" t="s">
        <v>1086</v>
      </c>
      <c r="AU140">
        <v>0</v>
      </c>
      <c r="AV140">
        <v>0</v>
      </c>
      <c r="AW140">
        <v>5</v>
      </c>
      <c r="AX140">
        <v>0</v>
      </c>
      <c r="AY140">
        <v>5</v>
      </c>
      <c r="AZ140">
        <v>0</v>
      </c>
      <c r="BA140">
        <v>0</v>
      </c>
    </row>
    <row r="141" spans="1:53">
      <c r="A141" t="s">
        <v>939</v>
      </c>
      <c r="B141">
        <v>5</v>
      </c>
      <c r="AL141" s="19" t="s">
        <v>1289</v>
      </c>
      <c r="AN141" t="s">
        <v>1285</v>
      </c>
      <c r="AO141" t="b">
        <v>1</v>
      </c>
      <c r="AP141" t="b">
        <v>1</v>
      </c>
      <c r="AQ141" s="16" t="s">
        <v>1387</v>
      </c>
      <c r="AR141" s="13" t="s">
        <v>1289</v>
      </c>
      <c r="AT141" t="s">
        <v>1078</v>
      </c>
      <c r="AU141">
        <v>0</v>
      </c>
      <c r="AV141">
        <v>0</v>
      </c>
      <c r="AW141">
        <v>5</v>
      </c>
      <c r="AX141">
        <v>0</v>
      </c>
      <c r="AY141">
        <v>6</v>
      </c>
      <c r="AZ141">
        <v>0</v>
      </c>
      <c r="BA141">
        <v>0</v>
      </c>
    </row>
    <row r="142" spans="1:53">
      <c r="A142" t="s">
        <v>939</v>
      </c>
      <c r="B142">
        <v>5</v>
      </c>
      <c r="AR142" s="13" t="s">
        <v>1346</v>
      </c>
      <c r="AT142" t="s">
        <v>1345</v>
      </c>
      <c r="AU142">
        <v>0</v>
      </c>
      <c r="AV142">
        <v>0</v>
      </c>
      <c r="AW142">
        <v>3</v>
      </c>
      <c r="AX142">
        <v>0</v>
      </c>
      <c r="AY142">
        <v>4</v>
      </c>
      <c r="AZ142">
        <v>0</v>
      </c>
      <c r="BA142">
        <v>0</v>
      </c>
    </row>
    <row r="143" spans="1:53">
      <c r="A143" t="s">
        <v>939</v>
      </c>
      <c r="B143">
        <v>5</v>
      </c>
    </row>
    <row r="144" spans="1:53">
      <c r="A144" t="s">
        <v>939</v>
      </c>
      <c r="B144">
        <v>5</v>
      </c>
    </row>
    <row r="145" spans="1:54">
      <c r="A145" t="s">
        <v>939</v>
      </c>
      <c r="B145">
        <v>5</v>
      </c>
    </row>
    <row r="146" spans="1:54">
      <c r="A146" t="s">
        <v>939</v>
      </c>
      <c r="B146">
        <v>5</v>
      </c>
    </row>
    <row r="147" spans="1:54">
      <c r="A147" t="s">
        <v>939</v>
      </c>
      <c r="B147">
        <v>5</v>
      </c>
    </row>
    <row r="148" spans="1:54">
      <c r="A148" t="s">
        <v>939</v>
      </c>
      <c r="B148">
        <v>5</v>
      </c>
    </row>
    <row r="149" spans="1:54">
      <c r="A149" t="s">
        <v>939</v>
      </c>
      <c r="B149">
        <v>5</v>
      </c>
      <c r="W149" s="17" t="s">
        <v>1253</v>
      </c>
      <c r="Y149" t="s">
        <v>1254</v>
      </c>
      <c r="Z149" s="9" t="b">
        <v>0</v>
      </c>
      <c r="AA149" t="b">
        <v>1</v>
      </c>
      <c r="AC149" s="17" t="s">
        <v>1253</v>
      </c>
      <c r="AE149" t="s">
        <v>1254</v>
      </c>
      <c r="AF149" s="9" t="b">
        <v>0</v>
      </c>
      <c r="AG149" t="b">
        <v>1</v>
      </c>
      <c r="AL149" s="17" t="s">
        <v>1253</v>
      </c>
      <c r="AN149" t="s">
        <v>1254</v>
      </c>
      <c r="AO149" s="9" t="b">
        <v>0</v>
      </c>
      <c r="AP149" t="b">
        <v>1</v>
      </c>
    </row>
    <row r="150" spans="1:54">
      <c r="A150" t="s">
        <v>939</v>
      </c>
      <c r="B150">
        <v>5</v>
      </c>
    </row>
    <row r="151" spans="1:54">
      <c r="A151" t="s">
        <v>939</v>
      </c>
      <c r="B151">
        <v>5</v>
      </c>
    </row>
    <row r="152" spans="1:54">
      <c r="A152" t="s">
        <v>939</v>
      </c>
      <c r="B152">
        <v>5</v>
      </c>
    </row>
    <row r="153" spans="1:54">
      <c r="A153" t="s">
        <v>939</v>
      </c>
    </row>
    <row r="154" spans="1:54">
      <c r="A154" t="s">
        <v>939</v>
      </c>
      <c r="B154">
        <v>6</v>
      </c>
      <c r="H154" s="18" t="s">
        <v>1125</v>
      </c>
      <c r="I154" s="3"/>
      <c r="J154" s="3"/>
      <c r="K154" s="3"/>
      <c r="L154" s="3"/>
      <c r="M154" s="20"/>
      <c r="N154" s="19" t="s">
        <v>1125</v>
      </c>
      <c r="O154" s="13" t="s">
        <v>1125</v>
      </c>
      <c r="P154" s="16" t="s">
        <v>1128</v>
      </c>
      <c r="Q154" s="19" t="s">
        <v>1125</v>
      </c>
      <c r="S154" t="s">
        <v>1203</v>
      </c>
      <c r="T154" t="b">
        <v>1</v>
      </c>
      <c r="U154" t="b">
        <v>0</v>
      </c>
      <c r="W154" s="19" t="s">
        <v>1125</v>
      </c>
      <c r="Y154" t="s">
        <v>1203</v>
      </c>
      <c r="Z154" t="b">
        <v>1</v>
      </c>
      <c r="AA154" t="b">
        <v>0</v>
      </c>
      <c r="AC154" s="19" t="s">
        <v>1125</v>
      </c>
      <c r="AE154" t="s">
        <v>1203</v>
      </c>
      <c r="AF154" t="b">
        <v>1</v>
      </c>
      <c r="AG154" t="b">
        <v>0</v>
      </c>
      <c r="AI154" s="19" t="s">
        <v>1125</v>
      </c>
      <c r="AJ154" s="13" t="s">
        <v>1125</v>
      </c>
      <c r="AK154" s="16" t="s">
        <v>1128</v>
      </c>
      <c r="AL154" s="19" t="s">
        <v>1125</v>
      </c>
      <c r="AN154" t="s">
        <v>1203</v>
      </c>
      <c r="AO154" t="b">
        <v>1</v>
      </c>
      <c r="AP154" t="b">
        <v>0</v>
      </c>
      <c r="AR154" s="3" t="s">
        <v>1125</v>
      </c>
      <c r="AS154" s="3"/>
      <c r="AT154" s="3"/>
      <c r="AU154" s="3"/>
      <c r="AV154" s="3"/>
      <c r="AW154" s="3"/>
      <c r="AX154" s="3"/>
      <c r="AY154" s="3"/>
      <c r="AZ154" s="3"/>
      <c r="BA154" s="3"/>
      <c r="BB154" s="3"/>
    </row>
    <row r="155" spans="1:54">
      <c r="A155" t="s">
        <v>939</v>
      </c>
      <c r="B155">
        <v>6</v>
      </c>
      <c r="H155" s="19" t="s">
        <v>1135</v>
      </c>
      <c r="J155" t="s">
        <v>1126</v>
      </c>
      <c r="K155" t="b">
        <v>0</v>
      </c>
      <c r="L155" t="b">
        <v>1</v>
      </c>
      <c r="Q155" s="19" t="s">
        <v>1135</v>
      </c>
      <c r="S155" t="s">
        <v>1126</v>
      </c>
      <c r="T155" t="b">
        <v>1</v>
      </c>
      <c r="U155" t="b">
        <v>1</v>
      </c>
      <c r="W155" s="19" t="s">
        <v>1135</v>
      </c>
      <c r="Y155" t="s">
        <v>1126</v>
      </c>
      <c r="Z155" t="b">
        <v>1</v>
      </c>
      <c r="AA155" t="b">
        <v>1</v>
      </c>
      <c r="AC155" s="19" t="s">
        <v>1135</v>
      </c>
      <c r="AE155" t="s">
        <v>1126</v>
      </c>
      <c r="AF155" t="b">
        <v>1</v>
      </c>
      <c r="AG155" t="b">
        <v>1</v>
      </c>
      <c r="AL155" s="19" t="s">
        <v>1135</v>
      </c>
      <c r="AN155" t="s">
        <v>1126</v>
      </c>
      <c r="AO155" s="6" t="b">
        <v>0</v>
      </c>
      <c r="AP155" t="b">
        <v>1</v>
      </c>
      <c r="AR155" s="13" t="s">
        <v>1135</v>
      </c>
      <c r="AT155" t="s">
        <v>1347</v>
      </c>
      <c r="AU155">
        <v>0</v>
      </c>
      <c r="AV155">
        <v>0</v>
      </c>
      <c r="AW155">
        <v>6</v>
      </c>
      <c r="AX155">
        <v>0</v>
      </c>
      <c r="AY155">
        <v>6</v>
      </c>
      <c r="AZ155">
        <v>0</v>
      </c>
      <c r="BA155">
        <v>0</v>
      </c>
    </row>
    <row r="156" spans="1:54">
      <c r="A156" t="s">
        <v>939</v>
      </c>
      <c r="B156">
        <v>6</v>
      </c>
      <c r="H156" s="18" t="s">
        <v>1136</v>
      </c>
      <c r="I156" s="3"/>
      <c r="J156" s="3"/>
      <c r="K156" s="3"/>
      <c r="L156" s="3"/>
      <c r="M156" s="20"/>
      <c r="Q156" s="19" t="s">
        <v>1136</v>
      </c>
      <c r="S156" t="s">
        <v>1131</v>
      </c>
      <c r="T156" t="b">
        <v>1</v>
      </c>
      <c r="U156" t="b">
        <v>0</v>
      </c>
      <c r="W156" s="19" t="s">
        <v>1136</v>
      </c>
      <c r="Y156" t="s">
        <v>1131</v>
      </c>
      <c r="Z156" t="b">
        <v>1</v>
      </c>
      <c r="AA156" t="b">
        <v>0</v>
      </c>
      <c r="AC156" s="19" t="s">
        <v>1136</v>
      </c>
      <c r="AE156" t="s">
        <v>1131</v>
      </c>
      <c r="AF156" t="b">
        <v>1</v>
      </c>
      <c r="AG156" t="b">
        <v>0</v>
      </c>
      <c r="AL156" s="19" t="s">
        <v>1136</v>
      </c>
      <c r="AN156" t="s">
        <v>1131</v>
      </c>
      <c r="AO156" t="b">
        <v>1</v>
      </c>
      <c r="AP156" t="b">
        <v>0</v>
      </c>
      <c r="AR156" s="3" t="s">
        <v>1136</v>
      </c>
      <c r="AS156" s="3"/>
      <c r="AT156" s="3"/>
      <c r="AU156" s="3"/>
      <c r="AV156" s="3"/>
      <c r="AW156" s="3"/>
      <c r="AX156" s="3"/>
      <c r="AY156" s="3"/>
      <c r="AZ156" s="3"/>
      <c r="BA156" s="3"/>
      <c r="BB156" s="3"/>
    </row>
    <row r="157" spans="1:54">
      <c r="A157" t="s">
        <v>939</v>
      </c>
      <c r="B157">
        <v>6</v>
      </c>
      <c r="H157" s="18" t="s">
        <v>1137</v>
      </c>
      <c r="I157" s="3"/>
      <c r="J157" s="3"/>
      <c r="K157" s="3"/>
      <c r="L157" s="3"/>
      <c r="M157" s="20"/>
      <c r="Q157" s="19" t="s">
        <v>1137</v>
      </c>
      <c r="S157" t="s">
        <v>1204</v>
      </c>
      <c r="T157" t="b">
        <v>1</v>
      </c>
      <c r="U157" t="b">
        <v>1</v>
      </c>
      <c r="W157" s="19" t="s">
        <v>1137</v>
      </c>
      <c r="Y157" t="s">
        <v>1204</v>
      </c>
      <c r="Z157" t="b">
        <v>1</v>
      </c>
      <c r="AA157" t="b">
        <v>1</v>
      </c>
      <c r="AC157" s="19" t="s">
        <v>1137</v>
      </c>
      <c r="AE157" t="s">
        <v>1204</v>
      </c>
      <c r="AF157" t="b">
        <v>1</v>
      </c>
      <c r="AG157" t="b">
        <v>1</v>
      </c>
      <c r="AL157" s="19" t="s">
        <v>1137</v>
      </c>
      <c r="AN157" t="s">
        <v>1204</v>
      </c>
      <c r="AO157" t="b">
        <v>1</v>
      </c>
      <c r="AP157" t="b">
        <v>1</v>
      </c>
      <c r="AR157" s="3" t="s">
        <v>1137</v>
      </c>
      <c r="AS157" s="3"/>
      <c r="AT157" s="3"/>
      <c r="AU157" s="3"/>
      <c r="AV157" s="3"/>
      <c r="AW157" s="3"/>
      <c r="AX157" s="3"/>
      <c r="AY157" s="3"/>
      <c r="AZ157" s="3"/>
      <c r="BA157" s="3"/>
      <c r="BB157" s="3"/>
    </row>
    <row r="158" spans="1:54">
      <c r="A158" t="s">
        <v>939</v>
      </c>
      <c r="B158">
        <v>6</v>
      </c>
      <c r="H158" s="19" t="s">
        <v>1138</v>
      </c>
      <c r="J158" t="s">
        <v>237</v>
      </c>
      <c r="K158" t="b">
        <v>0</v>
      </c>
      <c r="L158" t="b">
        <v>1</v>
      </c>
      <c r="Q158" s="19" t="s">
        <v>1138</v>
      </c>
      <c r="S158" t="s">
        <v>237</v>
      </c>
      <c r="T158" t="b">
        <v>0</v>
      </c>
      <c r="U158" t="b">
        <v>1</v>
      </c>
      <c r="W158" s="19" t="s">
        <v>1138</v>
      </c>
      <c r="Y158" t="s">
        <v>237</v>
      </c>
      <c r="Z158" t="b">
        <v>0</v>
      </c>
      <c r="AA158" t="b">
        <v>1</v>
      </c>
      <c r="AC158" s="19" t="s">
        <v>1138</v>
      </c>
      <c r="AE158" t="s">
        <v>237</v>
      </c>
      <c r="AF158" t="b">
        <v>0</v>
      </c>
      <c r="AG158" t="b">
        <v>1</v>
      </c>
      <c r="AL158" s="19" t="s">
        <v>1138</v>
      </c>
      <c r="AN158" t="s">
        <v>237</v>
      </c>
      <c r="AO158" t="b">
        <v>0</v>
      </c>
      <c r="AP158" t="b">
        <v>1</v>
      </c>
      <c r="AR158" s="13" t="s">
        <v>1138</v>
      </c>
      <c r="AT158" t="s">
        <v>237</v>
      </c>
      <c r="AU158">
        <v>0</v>
      </c>
      <c r="AV158">
        <v>6</v>
      </c>
      <c r="AW158">
        <v>0</v>
      </c>
      <c r="AX158">
        <v>0</v>
      </c>
      <c r="AY158">
        <v>6</v>
      </c>
      <c r="AZ158">
        <v>0</v>
      </c>
      <c r="BA158">
        <v>0</v>
      </c>
    </row>
    <row r="159" spans="1:54">
      <c r="A159" t="s">
        <v>939</v>
      </c>
      <c r="B159">
        <v>6</v>
      </c>
      <c r="H159" s="19" t="s">
        <v>1139</v>
      </c>
      <c r="J159" t="s">
        <v>1127</v>
      </c>
      <c r="K159" t="b">
        <v>0</v>
      </c>
      <c r="L159" t="b">
        <v>1</v>
      </c>
      <c r="Q159" s="19" t="s">
        <v>1139</v>
      </c>
      <c r="S159" t="s">
        <v>1127</v>
      </c>
      <c r="T159" t="b">
        <v>0</v>
      </c>
      <c r="U159" t="b">
        <v>1</v>
      </c>
      <c r="W159" s="19" t="s">
        <v>1139</v>
      </c>
      <c r="Y159" t="s">
        <v>1127</v>
      </c>
      <c r="Z159" t="b">
        <v>0</v>
      </c>
      <c r="AA159" t="b">
        <v>1</v>
      </c>
      <c r="AC159" s="19" t="s">
        <v>1139</v>
      </c>
      <c r="AE159" t="s">
        <v>1127</v>
      </c>
      <c r="AF159" t="b">
        <v>0</v>
      </c>
      <c r="AG159" t="b">
        <v>1</v>
      </c>
      <c r="AL159" s="19" t="s">
        <v>1139</v>
      </c>
      <c r="AN159" t="s">
        <v>1127</v>
      </c>
      <c r="AO159" t="b">
        <v>0</v>
      </c>
      <c r="AP159" t="b">
        <v>1</v>
      </c>
      <c r="AR159" s="13" t="s">
        <v>1139</v>
      </c>
      <c r="AT159" t="s">
        <v>1127</v>
      </c>
      <c r="AU159">
        <v>0</v>
      </c>
      <c r="AV159">
        <v>0</v>
      </c>
      <c r="AW159">
        <v>6</v>
      </c>
      <c r="AX159">
        <v>0</v>
      </c>
      <c r="AY159">
        <v>0</v>
      </c>
      <c r="AZ159">
        <v>0</v>
      </c>
      <c r="BA159">
        <v>0</v>
      </c>
    </row>
    <row r="160" spans="1:54">
      <c r="A160" t="s">
        <v>939</v>
      </c>
      <c r="B160">
        <v>6</v>
      </c>
      <c r="H160" s="19" t="s">
        <v>1140</v>
      </c>
      <c r="J160" t="s">
        <v>1128</v>
      </c>
      <c r="K160" t="b">
        <v>1</v>
      </c>
      <c r="L160" t="b">
        <v>1</v>
      </c>
      <c r="M160" s="16" t="s">
        <v>1380</v>
      </c>
      <c r="Q160" s="19" t="s">
        <v>1140</v>
      </c>
      <c r="S160" t="s">
        <v>1128</v>
      </c>
      <c r="T160" t="b">
        <v>1</v>
      </c>
      <c r="U160" t="b">
        <v>1</v>
      </c>
      <c r="W160" s="19" t="s">
        <v>1140</v>
      </c>
      <c r="Y160" t="s">
        <v>1128</v>
      </c>
      <c r="Z160" t="b">
        <v>1</v>
      </c>
      <c r="AA160" t="b">
        <v>1</v>
      </c>
      <c r="AC160" s="19" t="s">
        <v>1140</v>
      </c>
      <c r="AE160" t="s">
        <v>1128</v>
      </c>
      <c r="AF160" t="b">
        <v>1</v>
      </c>
      <c r="AG160" t="b">
        <v>1</v>
      </c>
      <c r="AL160" s="19" t="s">
        <v>1140</v>
      </c>
      <c r="AN160" t="s">
        <v>1128</v>
      </c>
      <c r="AO160" t="b">
        <v>1</v>
      </c>
      <c r="AP160" t="b">
        <v>1</v>
      </c>
      <c r="AQ160" s="16" t="s">
        <v>1381</v>
      </c>
      <c r="AR160" s="13" t="s">
        <v>1140</v>
      </c>
      <c r="AT160" t="s">
        <v>1128</v>
      </c>
      <c r="AU160">
        <v>0</v>
      </c>
      <c r="AV160">
        <v>6</v>
      </c>
      <c r="AW160">
        <v>7</v>
      </c>
      <c r="AX160">
        <v>0</v>
      </c>
      <c r="AY160">
        <v>0</v>
      </c>
      <c r="AZ160">
        <v>0</v>
      </c>
      <c r="BA160">
        <v>0</v>
      </c>
    </row>
    <row r="161" spans="1:53">
      <c r="A161" t="s">
        <v>939</v>
      </c>
      <c r="B161">
        <v>6</v>
      </c>
      <c r="H161" s="19" t="s">
        <v>1141</v>
      </c>
      <c r="J161" t="s">
        <v>1129</v>
      </c>
      <c r="K161" t="b">
        <v>0</v>
      </c>
      <c r="L161" t="b">
        <v>1</v>
      </c>
      <c r="Q161" s="19" t="s">
        <v>1141</v>
      </c>
      <c r="S161" t="s">
        <v>1132</v>
      </c>
      <c r="T161" t="b">
        <v>1</v>
      </c>
      <c r="U161" t="b">
        <v>1</v>
      </c>
      <c r="W161" s="19" t="s">
        <v>1141</v>
      </c>
      <c r="Y161" t="s">
        <v>1132</v>
      </c>
      <c r="Z161" t="b">
        <v>1</v>
      </c>
      <c r="AA161" t="b">
        <v>1</v>
      </c>
      <c r="AC161" s="19" t="s">
        <v>1141</v>
      </c>
      <c r="AE161" t="s">
        <v>1132</v>
      </c>
      <c r="AF161" t="b">
        <v>1</v>
      </c>
      <c r="AG161" t="b">
        <v>1</v>
      </c>
      <c r="AL161" s="19" t="s">
        <v>1141</v>
      </c>
      <c r="AN161" t="s">
        <v>1132</v>
      </c>
      <c r="AO161" t="b">
        <v>1</v>
      </c>
      <c r="AP161" s="6" t="b">
        <v>0</v>
      </c>
      <c r="AQ161" s="16" t="s">
        <v>1387</v>
      </c>
      <c r="AR161" s="13" t="s">
        <v>1141</v>
      </c>
      <c r="AT161" t="s">
        <v>1129</v>
      </c>
      <c r="AU161">
        <v>0</v>
      </c>
      <c r="AV161">
        <v>6</v>
      </c>
      <c r="AW161">
        <v>6</v>
      </c>
      <c r="AX161">
        <v>0</v>
      </c>
      <c r="AY161">
        <v>6</v>
      </c>
      <c r="AZ161">
        <v>0</v>
      </c>
      <c r="BA161">
        <v>0</v>
      </c>
    </row>
    <row r="162" spans="1:53">
      <c r="A162" t="s">
        <v>939</v>
      </c>
      <c r="B162">
        <v>6</v>
      </c>
      <c r="H162" s="19" t="s">
        <v>1142</v>
      </c>
      <c r="J162" t="s">
        <v>1130</v>
      </c>
      <c r="K162" t="b">
        <v>1</v>
      </c>
      <c r="L162" t="b">
        <v>1</v>
      </c>
      <c r="Q162" s="19" t="s">
        <v>1142</v>
      </c>
      <c r="S162" t="s">
        <v>1205</v>
      </c>
      <c r="T162" t="b">
        <v>1</v>
      </c>
      <c r="U162" t="b">
        <v>0</v>
      </c>
      <c r="W162" s="19" t="s">
        <v>1142</v>
      </c>
      <c r="Y162" t="s">
        <v>1205</v>
      </c>
      <c r="Z162" t="b">
        <v>1</v>
      </c>
      <c r="AA162" t="b">
        <v>0</v>
      </c>
      <c r="AC162" s="19" t="s">
        <v>1142</v>
      </c>
      <c r="AE162" t="s">
        <v>1205</v>
      </c>
      <c r="AF162" t="b">
        <v>1</v>
      </c>
      <c r="AG162" t="b">
        <v>0</v>
      </c>
      <c r="AL162" s="19" t="s">
        <v>1142</v>
      </c>
      <c r="AN162" t="s">
        <v>1205</v>
      </c>
      <c r="AO162" t="b">
        <v>1</v>
      </c>
      <c r="AP162" t="b">
        <v>0</v>
      </c>
      <c r="AR162" s="13" t="s">
        <v>1142</v>
      </c>
      <c r="AT162" t="s">
        <v>1349</v>
      </c>
      <c r="AU162">
        <v>0</v>
      </c>
      <c r="AV162">
        <v>6</v>
      </c>
      <c r="AW162">
        <v>0</v>
      </c>
      <c r="AX162">
        <v>6</v>
      </c>
      <c r="AY162">
        <v>0</v>
      </c>
      <c r="AZ162">
        <v>0</v>
      </c>
      <c r="BA162">
        <v>0</v>
      </c>
    </row>
    <row r="163" spans="1:53">
      <c r="A163" t="s">
        <v>939</v>
      </c>
      <c r="B163">
        <v>6</v>
      </c>
      <c r="H163" s="19" t="s">
        <v>1143</v>
      </c>
      <c r="J163" t="s">
        <v>1131</v>
      </c>
      <c r="K163" t="b">
        <v>1</v>
      </c>
      <c r="L163" t="b">
        <v>0</v>
      </c>
      <c r="Q163" s="19" t="s">
        <v>1143</v>
      </c>
      <c r="S163" t="s">
        <v>1206</v>
      </c>
      <c r="T163" t="b">
        <v>0</v>
      </c>
      <c r="U163" t="b">
        <v>1</v>
      </c>
      <c r="W163" s="19" t="s">
        <v>1143</v>
      </c>
      <c r="Y163" t="s">
        <v>1206</v>
      </c>
      <c r="Z163" t="b">
        <v>0</v>
      </c>
      <c r="AA163" t="b">
        <v>1</v>
      </c>
      <c r="AC163" s="19" t="s">
        <v>1143</v>
      </c>
      <c r="AE163" t="s">
        <v>1206</v>
      </c>
      <c r="AF163" t="b">
        <v>0</v>
      </c>
      <c r="AG163" t="b">
        <v>1</v>
      </c>
      <c r="AL163" s="19" t="s">
        <v>1143</v>
      </c>
      <c r="AN163" t="s">
        <v>1206</v>
      </c>
      <c r="AO163" t="b">
        <v>0</v>
      </c>
      <c r="AP163" t="b">
        <v>1</v>
      </c>
      <c r="AR163" s="13" t="s">
        <v>1143</v>
      </c>
      <c r="AT163" t="s">
        <v>1348</v>
      </c>
      <c r="AU163">
        <v>0</v>
      </c>
      <c r="AV163">
        <v>6</v>
      </c>
      <c r="AW163">
        <v>0</v>
      </c>
      <c r="AX163">
        <v>6</v>
      </c>
      <c r="AY163">
        <v>0</v>
      </c>
      <c r="AZ163">
        <v>0</v>
      </c>
      <c r="BA163">
        <v>0</v>
      </c>
    </row>
    <row r="164" spans="1:53">
      <c r="A164" t="s">
        <v>939</v>
      </c>
      <c r="B164">
        <v>6</v>
      </c>
      <c r="H164" s="19" t="s">
        <v>1144</v>
      </c>
      <c r="J164" t="s">
        <v>1132</v>
      </c>
      <c r="K164" t="b">
        <v>1</v>
      </c>
      <c r="L164" t="b">
        <v>0</v>
      </c>
      <c r="M164" s="16" t="s">
        <v>1379</v>
      </c>
      <c r="Q164" s="19" t="s">
        <v>1144</v>
      </c>
      <c r="S164" t="s">
        <v>1207</v>
      </c>
      <c r="T164" t="b">
        <v>1</v>
      </c>
      <c r="U164" t="b">
        <v>1</v>
      </c>
      <c r="W164" s="19" t="s">
        <v>1144</v>
      </c>
      <c r="Y164" t="s">
        <v>1207</v>
      </c>
      <c r="Z164" t="b">
        <v>1</v>
      </c>
      <c r="AA164" t="b">
        <v>1</v>
      </c>
      <c r="AC164" s="19" t="s">
        <v>1144</v>
      </c>
      <c r="AE164" t="s">
        <v>1207</v>
      </c>
      <c r="AF164" t="b">
        <v>1</v>
      </c>
      <c r="AG164" t="b">
        <v>1</v>
      </c>
      <c r="AL164" s="19" t="s">
        <v>1144</v>
      </c>
      <c r="AN164" t="s">
        <v>1207</v>
      </c>
      <c r="AO164" t="b">
        <v>1</v>
      </c>
      <c r="AP164" t="b">
        <v>1</v>
      </c>
      <c r="AR164" s="13" t="s">
        <v>1144</v>
      </c>
      <c r="AT164" t="s">
        <v>1132</v>
      </c>
      <c r="AU164">
        <v>0</v>
      </c>
      <c r="AV164">
        <v>6</v>
      </c>
      <c r="AW164">
        <v>7</v>
      </c>
      <c r="AX164">
        <v>0</v>
      </c>
      <c r="AY164">
        <v>0</v>
      </c>
      <c r="AZ164">
        <v>0</v>
      </c>
      <c r="BA164">
        <v>0</v>
      </c>
    </row>
    <row r="165" spans="1:53">
      <c r="A165" t="s">
        <v>939</v>
      </c>
      <c r="B165">
        <v>6</v>
      </c>
      <c r="H165" s="19" t="s">
        <v>1145</v>
      </c>
      <c r="J165" t="s">
        <v>1133</v>
      </c>
      <c r="K165" t="b">
        <v>1</v>
      </c>
      <c r="L165" t="b">
        <v>0</v>
      </c>
      <c r="Q165" s="19" t="s">
        <v>1145</v>
      </c>
      <c r="S165" t="s">
        <v>1208</v>
      </c>
      <c r="T165" t="b">
        <v>1</v>
      </c>
      <c r="U165" t="b">
        <v>0</v>
      </c>
      <c r="W165" s="19" t="s">
        <v>1145</v>
      </c>
      <c r="Y165" t="s">
        <v>1208</v>
      </c>
      <c r="Z165" t="b">
        <v>1</v>
      </c>
      <c r="AA165" t="b">
        <v>0</v>
      </c>
      <c r="AC165" s="19" t="s">
        <v>1145</v>
      </c>
      <c r="AE165" t="s">
        <v>1208</v>
      </c>
      <c r="AF165" t="b">
        <v>1</v>
      </c>
      <c r="AG165" t="b">
        <v>0</v>
      </c>
      <c r="AL165" s="19" t="s">
        <v>1145</v>
      </c>
      <c r="AN165" t="s">
        <v>1208</v>
      </c>
      <c r="AO165" t="b">
        <v>1</v>
      </c>
      <c r="AP165" t="b">
        <v>0</v>
      </c>
      <c r="AR165" s="13" t="s">
        <v>1145</v>
      </c>
      <c r="AT165" t="s">
        <v>1133</v>
      </c>
      <c r="AU165">
        <v>0</v>
      </c>
      <c r="AV165">
        <v>0</v>
      </c>
      <c r="AW165">
        <v>6</v>
      </c>
      <c r="AX165">
        <v>6</v>
      </c>
      <c r="AY165">
        <v>0</v>
      </c>
      <c r="AZ165">
        <v>0</v>
      </c>
      <c r="BA165">
        <v>0</v>
      </c>
    </row>
    <row r="166" spans="1:53">
      <c r="A166" t="s">
        <v>939</v>
      </c>
      <c r="B166">
        <v>6</v>
      </c>
      <c r="H166" s="19" t="s">
        <v>1146</v>
      </c>
      <c r="J166" t="s">
        <v>1134</v>
      </c>
      <c r="K166" t="b">
        <v>0</v>
      </c>
      <c r="L166" t="b">
        <v>1</v>
      </c>
      <c r="Q166" s="19" t="s">
        <v>1146</v>
      </c>
      <c r="S166" t="s">
        <v>1209</v>
      </c>
      <c r="T166" t="b">
        <v>1</v>
      </c>
      <c r="U166" t="b">
        <v>1</v>
      </c>
      <c r="W166" s="19" t="s">
        <v>1146</v>
      </c>
      <c r="Y166" t="s">
        <v>1209</v>
      </c>
      <c r="Z166" t="b">
        <v>1</v>
      </c>
      <c r="AA166" t="b">
        <v>1</v>
      </c>
      <c r="AC166" s="19" t="s">
        <v>1146</v>
      </c>
      <c r="AE166" t="s">
        <v>1209</v>
      </c>
      <c r="AF166" t="b">
        <v>1</v>
      </c>
      <c r="AG166" t="b">
        <v>1</v>
      </c>
      <c r="AL166" s="19" t="s">
        <v>1146</v>
      </c>
      <c r="AN166" t="s">
        <v>1209</v>
      </c>
      <c r="AO166" t="b">
        <v>1</v>
      </c>
      <c r="AP166" t="b">
        <v>1</v>
      </c>
      <c r="AR166" s="13" t="s">
        <v>1146</v>
      </c>
      <c r="AT166" t="s">
        <v>1134</v>
      </c>
      <c r="AU166">
        <v>0</v>
      </c>
      <c r="AV166">
        <v>0</v>
      </c>
      <c r="AW166">
        <v>8</v>
      </c>
      <c r="AX166">
        <v>0</v>
      </c>
      <c r="AY166">
        <v>0</v>
      </c>
      <c r="AZ166">
        <v>0</v>
      </c>
      <c r="BA166">
        <v>0</v>
      </c>
    </row>
    <row r="167" spans="1:53">
      <c r="A167" t="s">
        <v>939</v>
      </c>
      <c r="B167">
        <v>6</v>
      </c>
      <c r="Q167" s="19" t="s">
        <v>1210</v>
      </c>
      <c r="S167" t="s">
        <v>1129</v>
      </c>
      <c r="T167" s="6" t="b">
        <v>1</v>
      </c>
      <c r="U167" s="6" t="b">
        <v>0</v>
      </c>
      <c r="W167" s="19" t="s">
        <v>1210</v>
      </c>
      <c r="Y167" t="s">
        <v>1129</v>
      </c>
      <c r="Z167" s="6" t="b">
        <v>1</v>
      </c>
      <c r="AA167" s="6" t="b">
        <v>0</v>
      </c>
      <c r="AC167" s="19" t="s">
        <v>1210</v>
      </c>
      <c r="AE167" t="s">
        <v>1129</v>
      </c>
      <c r="AF167" s="6" t="b">
        <v>1</v>
      </c>
      <c r="AG167" s="6" t="b">
        <v>0</v>
      </c>
      <c r="AL167" s="19" t="s">
        <v>1210</v>
      </c>
      <c r="AN167" t="s">
        <v>1129</v>
      </c>
      <c r="AO167" s="6" t="b">
        <v>0</v>
      </c>
      <c r="AP167" s="6" t="b">
        <v>1</v>
      </c>
      <c r="AR167" s="13" t="s">
        <v>1210</v>
      </c>
      <c r="AT167" t="s">
        <v>1203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</row>
    <row r="168" spans="1:53">
      <c r="A168" t="s">
        <v>939</v>
      </c>
      <c r="B168">
        <v>6</v>
      </c>
      <c r="AL168" s="19" t="s">
        <v>1290</v>
      </c>
      <c r="AN168" t="s">
        <v>1130</v>
      </c>
      <c r="AO168" t="b">
        <v>1</v>
      </c>
      <c r="AP168" t="b">
        <v>1</v>
      </c>
      <c r="AR168" s="13" t="s">
        <v>1290</v>
      </c>
      <c r="AT168" t="s">
        <v>1204</v>
      </c>
      <c r="AU168">
        <v>0</v>
      </c>
      <c r="AV168">
        <v>0</v>
      </c>
      <c r="AW168">
        <v>5</v>
      </c>
      <c r="AX168">
        <v>0</v>
      </c>
      <c r="AY168">
        <v>6</v>
      </c>
      <c r="AZ168">
        <v>0</v>
      </c>
      <c r="BA168">
        <v>0</v>
      </c>
    </row>
    <row r="169" spans="1:53">
      <c r="A169" t="s">
        <v>939</v>
      </c>
      <c r="B169">
        <v>6</v>
      </c>
      <c r="AL169" s="18" t="s">
        <v>1291</v>
      </c>
      <c r="AM169" s="3"/>
      <c r="AN169" s="3" t="s">
        <v>1133</v>
      </c>
      <c r="AO169" s="3"/>
      <c r="AP169" s="3"/>
      <c r="AQ169" s="20"/>
      <c r="AR169" s="13" t="s">
        <v>1291</v>
      </c>
      <c r="AT169" t="s">
        <v>1206</v>
      </c>
      <c r="AU169">
        <v>0</v>
      </c>
      <c r="AV169">
        <v>6</v>
      </c>
      <c r="AW169">
        <v>0</v>
      </c>
      <c r="AX169">
        <v>0</v>
      </c>
      <c r="AY169">
        <v>0</v>
      </c>
      <c r="AZ169">
        <v>0</v>
      </c>
      <c r="BA169">
        <v>0</v>
      </c>
    </row>
    <row r="170" spans="1:53">
      <c r="A170" t="s">
        <v>939</v>
      </c>
      <c r="B170">
        <v>6</v>
      </c>
      <c r="AL170" s="19" t="s">
        <v>1292</v>
      </c>
      <c r="AN170" t="s">
        <v>1134</v>
      </c>
      <c r="AO170" t="b">
        <v>0</v>
      </c>
      <c r="AP170" t="b">
        <v>1</v>
      </c>
    </row>
    <row r="171" spans="1:53">
      <c r="A171" t="s">
        <v>939</v>
      </c>
      <c r="B171">
        <v>6</v>
      </c>
      <c r="AL171" s="19" t="s">
        <v>1293</v>
      </c>
      <c r="AN171" t="s">
        <v>1133</v>
      </c>
      <c r="AO171" t="b">
        <v>1</v>
      </c>
      <c r="AP171" t="b">
        <v>0</v>
      </c>
    </row>
    <row r="172" spans="1:53">
      <c r="A172" t="s">
        <v>939</v>
      </c>
      <c r="B172">
        <v>6</v>
      </c>
      <c r="AL172" s="18" t="s">
        <v>1294</v>
      </c>
      <c r="AM172" s="3"/>
      <c r="AN172" s="3" t="s">
        <v>1133</v>
      </c>
      <c r="AO172" s="3"/>
      <c r="AP172" s="3"/>
      <c r="AQ172" s="20"/>
    </row>
    <row r="173" spans="1:53">
      <c r="A173" t="s">
        <v>939</v>
      </c>
      <c r="B173">
        <v>6</v>
      </c>
    </row>
    <row r="174" spans="1:53">
      <c r="A174" t="s">
        <v>939</v>
      </c>
      <c r="B174">
        <v>6</v>
      </c>
    </row>
    <row r="175" spans="1:53">
      <c r="A175" t="s">
        <v>939</v>
      </c>
      <c r="B175">
        <v>6</v>
      </c>
    </row>
    <row r="176" spans="1:53">
      <c r="A176" t="s">
        <v>939</v>
      </c>
      <c r="B176">
        <v>6</v>
      </c>
    </row>
    <row r="177" spans="1:53">
      <c r="A177" t="s">
        <v>939</v>
      </c>
      <c r="B177">
        <v>6</v>
      </c>
    </row>
    <row r="178" spans="1:53">
      <c r="A178" t="s">
        <v>939</v>
      </c>
      <c r="B178">
        <v>6</v>
      </c>
    </row>
    <row r="179" spans="1:53">
      <c r="A179" t="s">
        <v>939</v>
      </c>
      <c r="B179">
        <v>6</v>
      </c>
      <c r="W179" s="17" t="s">
        <v>1255</v>
      </c>
      <c r="Y179" t="s">
        <v>1256</v>
      </c>
      <c r="Z179" s="9" t="b">
        <v>0</v>
      </c>
      <c r="AA179" t="b">
        <v>1</v>
      </c>
      <c r="AC179" s="17" t="s">
        <v>1255</v>
      </c>
      <c r="AE179" t="s">
        <v>1256</v>
      </c>
      <c r="AF179" s="9" t="b">
        <v>0</v>
      </c>
      <c r="AG179" t="b">
        <v>1</v>
      </c>
      <c r="AL179" s="17" t="s">
        <v>1255</v>
      </c>
      <c r="AN179" t="s">
        <v>1256</v>
      </c>
      <c r="AO179" s="9" t="b">
        <v>0</v>
      </c>
      <c r="AP179" t="b">
        <v>1</v>
      </c>
    </row>
    <row r="180" spans="1:53">
      <c r="A180" t="s">
        <v>939</v>
      </c>
      <c r="B180">
        <v>6</v>
      </c>
    </row>
    <row r="181" spans="1:53">
      <c r="A181" t="s">
        <v>939</v>
      </c>
      <c r="B181">
        <v>6</v>
      </c>
    </row>
    <row r="182" spans="1:53">
      <c r="A182" t="s">
        <v>939</v>
      </c>
      <c r="B182">
        <v>6</v>
      </c>
    </row>
    <row r="183" spans="1:53">
      <c r="A183" t="s">
        <v>939</v>
      </c>
      <c r="B183">
        <v>6</v>
      </c>
    </row>
    <row r="184" spans="1:53">
      <c r="A184" t="s">
        <v>939</v>
      </c>
      <c r="B184">
        <v>6</v>
      </c>
    </row>
    <row r="185" spans="1:53">
      <c r="A185" t="s">
        <v>939</v>
      </c>
      <c r="B185">
        <v>6</v>
      </c>
    </row>
    <row r="186" spans="1:53">
      <c r="A186" t="s">
        <v>939</v>
      </c>
    </row>
    <row r="187" spans="1:53">
      <c r="A187" t="s">
        <v>939</v>
      </c>
      <c r="B187">
        <v>7</v>
      </c>
      <c r="H187" s="18" t="s">
        <v>1147</v>
      </c>
      <c r="I187" s="3"/>
      <c r="J187" s="3"/>
      <c r="K187" s="3"/>
      <c r="L187" s="3"/>
      <c r="M187" s="20"/>
      <c r="Q187" s="17" t="s">
        <v>1147</v>
      </c>
      <c r="S187" t="s">
        <v>1211</v>
      </c>
      <c r="T187" t="b">
        <v>1</v>
      </c>
      <c r="U187" t="b">
        <v>1</v>
      </c>
      <c r="W187" s="17" t="s">
        <v>1147</v>
      </c>
      <c r="Y187" t="s">
        <v>1211</v>
      </c>
      <c r="Z187" t="b">
        <v>1</v>
      </c>
      <c r="AA187" t="b">
        <v>1</v>
      </c>
      <c r="AC187" s="17" t="s">
        <v>1147</v>
      </c>
      <c r="AE187" t="s">
        <v>1211</v>
      </c>
      <c r="AF187" t="b">
        <v>1</v>
      </c>
      <c r="AG187" t="b">
        <v>1</v>
      </c>
      <c r="AL187" s="17" t="s">
        <v>1147</v>
      </c>
      <c r="AN187" t="s">
        <v>1211</v>
      </c>
      <c r="AO187" t="b">
        <v>1</v>
      </c>
      <c r="AP187" t="b">
        <v>1</v>
      </c>
      <c r="AR187" s="3" t="s">
        <v>1147</v>
      </c>
      <c r="AS187" s="3"/>
      <c r="AT187" s="3"/>
    </row>
    <row r="188" spans="1:53">
      <c r="A188" t="s">
        <v>939</v>
      </c>
      <c r="B188">
        <v>7</v>
      </c>
      <c r="H188" s="17" t="s">
        <v>1148</v>
      </c>
      <c r="J188" t="s">
        <v>238</v>
      </c>
      <c r="K188" t="b">
        <v>0</v>
      </c>
      <c r="L188" t="b">
        <v>1</v>
      </c>
      <c r="Q188" s="17" t="s">
        <v>1148</v>
      </c>
      <c r="S188" t="s">
        <v>238</v>
      </c>
      <c r="T188" t="b">
        <v>0</v>
      </c>
      <c r="U188" t="b">
        <v>1</v>
      </c>
      <c r="W188" s="17" t="s">
        <v>1148</v>
      </c>
      <c r="Y188" t="s">
        <v>238</v>
      </c>
      <c r="Z188" t="b">
        <v>0</v>
      </c>
      <c r="AA188" t="b">
        <v>1</v>
      </c>
      <c r="AC188" s="17" t="s">
        <v>1148</v>
      </c>
      <c r="AE188" t="s">
        <v>238</v>
      </c>
      <c r="AF188" t="b">
        <v>0</v>
      </c>
      <c r="AG188" t="b">
        <v>1</v>
      </c>
      <c r="AL188" s="17" t="s">
        <v>1148</v>
      </c>
      <c r="AN188" t="s">
        <v>238</v>
      </c>
      <c r="AO188" t="b">
        <v>0</v>
      </c>
      <c r="AP188" t="b">
        <v>1</v>
      </c>
      <c r="AR188" t="s">
        <v>1148</v>
      </c>
      <c r="AT188" t="s">
        <v>238</v>
      </c>
      <c r="AU188">
        <v>0</v>
      </c>
      <c r="AV188">
        <v>6</v>
      </c>
      <c r="AW188">
        <v>0</v>
      </c>
      <c r="AX188">
        <v>0</v>
      </c>
      <c r="AY188">
        <v>0</v>
      </c>
      <c r="AZ188">
        <v>0</v>
      </c>
      <c r="BA188">
        <v>0</v>
      </c>
    </row>
    <row r="189" spans="1:53">
      <c r="A189" t="s">
        <v>939</v>
      </c>
      <c r="B189">
        <v>7</v>
      </c>
      <c r="H189" s="18" t="s">
        <v>1163</v>
      </c>
      <c r="I189" s="3"/>
      <c r="J189" s="3"/>
      <c r="K189" s="3"/>
      <c r="L189" s="3"/>
      <c r="M189" s="20"/>
      <c r="Q189" s="17" t="s">
        <v>1163</v>
      </c>
      <c r="S189" t="s">
        <v>681</v>
      </c>
      <c r="T189" t="b">
        <v>1</v>
      </c>
      <c r="U189" t="b">
        <v>0</v>
      </c>
      <c r="W189" s="17" t="s">
        <v>1163</v>
      </c>
      <c r="Y189" t="s">
        <v>681</v>
      </c>
      <c r="Z189" t="b">
        <v>1</v>
      </c>
      <c r="AA189" t="b">
        <v>0</v>
      </c>
      <c r="AC189" s="17" t="s">
        <v>1163</v>
      </c>
      <c r="AE189" t="s">
        <v>681</v>
      </c>
      <c r="AF189" t="b">
        <v>1</v>
      </c>
      <c r="AG189" t="b">
        <v>0</v>
      </c>
      <c r="AL189" s="17" t="s">
        <v>1163</v>
      </c>
      <c r="AN189" t="s">
        <v>681</v>
      </c>
      <c r="AO189" t="b">
        <v>1</v>
      </c>
      <c r="AP189" t="b">
        <v>0</v>
      </c>
      <c r="AQ189" s="16" t="s">
        <v>1389</v>
      </c>
      <c r="AR189" s="3" t="s">
        <v>1163</v>
      </c>
      <c r="AS189" s="3"/>
      <c r="AT189" s="3"/>
    </row>
    <row r="190" spans="1:53">
      <c r="A190" t="s">
        <v>939</v>
      </c>
      <c r="B190">
        <v>7</v>
      </c>
      <c r="H190" s="17" t="s">
        <v>1164</v>
      </c>
      <c r="J190" t="s">
        <v>1149</v>
      </c>
      <c r="K190" t="b">
        <v>0</v>
      </c>
      <c r="L190" t="b">
        <v>1</v>
      </c>
      <c r="Q190" s="17" t="s">
        <v>1164</v>
      </c>
      <c r="S190" t="s">
        <v>1212</v>
      </c>
      <c r="T190" t="b">
        <v>0</v>
      </c>
      <c r="U190" t="b">
        <v>1</v>
      </c>
      <c r="W190" s="17" t="s">
        <v>1164</v>
      </c>
      <c r="Y190" t="s">
        <v>1212</v>
      </c>
      <c r="Z190" t="b">
        <v>0</v>
      </c>
      <c r="AA190" t="b">
        <v>1</v>
      </c>
      <c r="AC190" s="17" t="s">
        <v>1164</v>
      </c>
      <c r="AE190" t="s">
        <v>1212</v>
      </c>
      <c r="AF190" t="b">
        <v>0</v>
      </c>
      <c r="AG190" t="b">
        <v>1</v>
      </c>
      <c r="AL190" s="17" t="s">
        <v>1164</v>
      </c>
      <c r="AN190" t="s">
        <v>1212</v>
      </c>
      <c r="AO190" t="b">
        <v>0</v>
      </c>
      <c r="AP190" t="b">
        <v>1</v>
      </c>
      <c r="AR190" t="s">
        <v>1164</v>
      </c>
      <c r="AT190" t="s">
        <v>1149</v>
      </c>
      <c r="AU190">
        <v>0</v>
      </c>
      <c r="AV190">
        <v>0</v>
      </c>
      <c r="AW190">
        <v>7</v>
      </c>
      <c r="AX190">
        <v>0</v>
      </c>
      <c r="AY190">
        <v>0</v>
      </c>
      <c r="AZ190">
        <v>0</v>
      </c>
      <c r="BA190">
        <v>0</v>
      </c>
    </row>
    <row r="191" spans="1:53">
      <c r="A191" t="s">
        <v>939</v>
      </c>
      <c r="B191">
        <v>7</v>
      </c>
      <c r="H191" s="17" t="s">
        <v>1165</v>
      </c>
      <c r="J191" t="s">
        <v>1150</v>
      </c>
      <c r="K191" t="b">
        <v>0</v>
      </c>
      <c r="L191" t="b">
        <v>1</v>
      </c>
      <c r="Q191" s="17" t="s">
        <v>1165</v>
      </c>
      <c r="S191" t="s">
        <v>1150</v>
      </c>
      <c r="T191" t="b">
        <v>1</v>
      </c>
      <c r="U191" t="b">
        <v>1</v>
      </c>
      <c r="W191" s="17" t="s">
        <v>1165</v>
      </c>
      <c r="Y191" t="s">
        <v>1150</v>
      </c>
      <c r="Z191" t="b">
        <v>1</v>
      </c>
      <c r="AA191" t="b">
        <v>1</v>
      </c>
      <c r="AC191" s="17" t="s">
        <v>1165</v>
      </c>
      <c r="AE191" t="s">
        <v>1150</v>
      </c>
      <c r="AF191" t="b">
        <v>1</v>
      </c>
      <c r="AG191" t="b">
        <v>1</v>
      </c>
      <c r="AL191" s="17" t="s">
        <v>1165</v>
      </c>
      <c r="AN191" t="s">
        <v>1150</v>
      </c>
      <c r="AO191" s="6" t="b">
        <v>0</v>
      </c>
      <c r="AP191" t="b">
        <v>1</v>
      </c>
      <c r="AR191" t="s">
        <v>1165</v>
      </c>
      <c r="AT191" t="s">
        <v>1150</v>
      </c>
      <c r="AU191">
        <v>0</v>
      </c>
      <c r="AV191">
        <v>8</v>
      </c>
      <c r="AW191">
        <v>7</v>
      </c>
      <c r="AX191">
        <v>0</v>
      </c>
      <c r="AY191">
        <v>0</v>
      </c>
      <c r="AZ191">
        <v>0</v>
      </c>
      <c r="BA191">
        <v>0</v>
      </c>
    </row>
    <row r="192" spans="1:53">
      <c r="A192" t="s">
        <v>939</v>
      </c>
      <c r="B192">
        <v>7</v>
      </c>
      <c r="H192" s="18" t="s">
        <v>1166</v>
      </c>
      <c r="I192" s="3"/>
      <c r="J192" s="3"/>
      <c r="K192" s="3"/>
      <c r="L192" s="3"/>
      <c r="M192" s="20"/>
      <c r="Q192" s="17" t="s">
        <v>1166</v>
      </c>
      <c r="S192" t="s">
        <v>662</v>
      </c>
      <c r="T192" t="b">
        <v>1</v>
      </c>
      <c r="U192" t="b">
        <v>0</v>
      </c>
      <c r="W192" s="17" t="s">
        <v>1166</v>
      </c>
      <c r="Y192" t="s">
        <v>662</v>
      </c>
      <c r="Z192" t="b">
        <v>1</v>
      </c>
      <c r="AA192" t="b">
        <v>0</v>
      </c>
      <c r="AC192" s="17" t="s">
        <v>1166</v>
      </c>
      <c r="AE192" t="s">
        <v>662</v>
      </c>
      <c r="AF192" t="b">
        <v>1</v>
      </c>
      <c r="AG192" t="b">
        <v>0</v>
      </c>
      <c r="AL192" s="17" t="s">
        <v>1166</v>
      </c>
      <c r="AN192" t="s">
        <v>662</v>
      </c>
      <c r="AO192" t="b">
        <v>1</v>
      </c>
      <c r="AP192" t="b">
        <v>0</v>
      </c>
      <c r="AR192" s="3" t="s">
        <v>1166</v>
      </c>
      <c r="AS192" s="3"/>
      <c r="AT192" s="3"/>
    </row>
    <row r="193" spans="1:53">
      <c r="A193" t="s">
        <v>939</v>
      </c>
      <c r="B193">
        <v>7</v>
      </c>
      <c r="H193" s="17" t="s">
        <v>1167</v>
      </c>
      <c r="J193" t="s">
        <v>1151</v>
      </c>
      <c r="K193" t="b">
        <v>0</v>
      </c>
      <c r="L193" t="b">
        <v>1</v>
      </c>
      <c r="Q193" s="17" t="s">
        <v>1167</v>
      </c>
      <c r="S193" t="s">
        <v>1151</v>
      </c>
      <c r="T193" t="b">
        <v>1</v>
      </c>
      <c r="U193" t="b">
        <v>0</v>
      </c>
      <c r="W193" s="17" t="s">
        <v>1167</v>
      </c>
      <c r="Y193" t="s">
        <v>1151</v>
      </c>
      <c r="Z193" t="b">
        <v>1</v>
      </c>
      <c r="AA193" t="b">
        <v>0</v>
      </c>
      <c r="AC193" s="17" t="s">
        <v>1167</v>
      </c>
      <c r="AE193" t="s">
        <v>1151</v>
      </c>
      <c r="AF193" t="b">
        <v>1</v>
      </c>
      <c r="AG193" t="b">
        <v>0</v>
      </c>
      <c r="AL193" s="17" t="s">
        <v>1167</v>
      </c>
      <c r="AN193" t="s">
        <v>1151</v>
      </c>
      <c r="AO193" s="6" t="b">
        <v>0</v>
      </c>
      <c r="AP193" s="6" t="b">
        <v>1</v>
      </c>
      <c r="AR193" t="s">
        <v>1167</v>
      </c>
      <c r="AT193" t="s">
        <v>1350</v>
      </c>
      <c r="AU193">
        <v>0</v>
      </c>
      <c r="AV193">
        <v>0</v>
      </c>
      <c r="AW193">
        <v>7</v>
      </c>
      <c r="AX193">
        <v>0</v>
      </c>
      <c r="AY193">
        <v>0</v>
      </c>
      <c r="AZ193">
        <v>0</v>
      </c>
      <c r="BA193">
        <v>0</v>
      </c>
    </row>
    <row r="194" spans="1:53">
      <c r="A194" t="s">
        <v>939</v>
      </c>
      <c r="B194">
        <v>7</v>
      </c>
      <c r="H194" s="18" t="s">
        <v>1168</v>
      </c>
      <c r="I194" s="3"/>
      <c r="J194" s="3"/>
      <c r="K194" s="3"/>
      <c r="L194" s="3"/>
      <c r="M194" s="20"/>
      <c r="Q194" s="17" t="s">
        <v>1168</v>
      </c>
      <c r="S194" t="s">
        <v>281</v>
      </c>
      <c r="T194" t="b">
        <v>1</v>
      </c>
      <c r="U194" t="b">
        <v>0</v>
      </c>
      <c r="W194" s="17" t="s">
        <v>1168</v>
      </c>
      <c r="Y194" t="s">
        <v>281</v>
      </c>
      <c r="Z194" t="b">
        <v>1</v>
      </c>
      <c r="AA194" t="b">
        <v>0</v>
      </c>
      <c r="AC194" s="17" t="s">
        <v>1168</v>
      </c>
      <c r="AE194" t="s">
        <v>281</v>
      </c>
      <c r="AF194" t="b">
        <v>1</v>
      </c>
      <c r="AG194" t="b">
        <v>0</v>
      </c>
      <c r="AL194" s="17" t="s">
        <v>1168</v>
      </c>
      <c r="AN194" t="s">
        <v>281</v>
      </c>
      <c r="AO194" t="b">
        <v>1</v>
      </c>
      <c r="AP194" t="b">
        <v>0</v>
      </c>
      <c r="AR194" s="3" t="s">
        <v>1168</v>
      </c>
      <c r="AS194" s="3"/>
      <c r="AT194" s="3"/>
    </row>
    <row r="195" spans="1:53">
      <c r="A195" t="s">
        <v>939</v>
      </c>
      <c r="B195">
        <v>7</v>
      </c>
      <c r="H195" s="17" t="s">
        <v>1169</v>
      </c>
      <c r="J195" t="s">
        <v>127</v>
      </c>
      <c r="K195" t="b">
        <v>1</v>
      </c>
      <c r="L195" t="b">
        <v>0</v>
      </c>
      <c r="Q195" s="17" t="s">
        <v>1169</v>
      </c>
      <c r="S195" t="s">
        <v>127</v>
      </c>
      <c r="T195" t="b">
        <v>1</v>
      </c>
      <c r="U195" t="b">
        <v>1</v>
      </c>
      <c r="W195" s="17" t="s">
        <v>1169</v>
      </c>
      <c r="Y195" t="s">
        <v>127</v>
      </c>
      <c r="Z195" t="b">
        <v>1</v>
      </c>
      <c r="AA195" t="b">
        <v>1</v>
      </c>
      <c r="AC195" s="17" t="s">
        <v>1169</v>
      </c>
      <c r="AE195" t="s">
        <v>127</v>
      </c>
      <c r="AF195" t="b">
        <v>1</v>
      </c>
      <c r="AG195" t="b">
        <v>1</v>
      </c>
      <c r="AL195" s="17" t="s">
        <v>1169</v>
      </c>
      <c r="AN195" t="s">
        <v>127</v>
      </c>
      <c r="AO195" t="b">
        <v>1</v>
      </c>
      <c r="AP195" s="6" t="b">
        <v>0</v>
      </c>
      <c r="AR195" t="s">
        <v>1169</v>
      </c>
      <c r="AT195" t="s">
        <v>127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</row>
    <row r="196" spans="1:53">
      <c r="A196" t="s">
        <v>939</v>
      </c>
      <c r="B196">
        <v>7</v>
      </c>
      <c r="H196" s="18" t="s">
        <v>1170</v>
      </c>
      <c r="I196" s="3"/>
      <c r="J196" s="3"/>
      <c r="K196" s="3"/>
      <c r="L196" s="3"/>
      <c r="M196" s="20"/>
      <c r="Q196" s="17" t="s">
        <v>1170</v>
      </c>
      <c r="S196" t="s">
        <v>1160</v>
      </c>
      <c r="T196" t="b">
        <v>1</v>
      </c>
      <c r="U196" t="b">
        <v>0</v>
      </c>
      <c r="W196" s="17" t="s">
        <v>1170</v>
      </c>
      <c r="Y196" t="s">
        <v>1160</v>
      </c>
      <c r="Z196" t="b">
        <v>1</v>
      </c>
      <c r="AA196" t="b">
        <v>0</v>
      </c>
      <c r="AB196" s="16" t="s">
        <v>1381</v>
      </c>
      <c r="AC196" s="17" t="s">
        <v>1170</v>
      </c>
      <c r="AE196" t="s">
        <v>1160</v>
      </c>
      <c r="AF196" t="b">
        <v>1</v>
      </c>
      <c r="AG196" t="b">
        <v>0</v>
      </c>
      <c r="AH196" s="16" t="s">
        <v>1381</v>
      </c>
      <c r="AL196" s="17" t="s">
        <v>1170</v>
      </c>
      <c r="AN196" t="s">
        <v>1160</v>
      </c>
      <c r="AO196" t="b">
        <v>1</v>
      </c>
      <c r="AP196" t="b">
        <v>0</v>
      </c>
      <c r="AQ196" s="16" t="s">
        <v>1390</v>
      </c>
      <c r="AR196" s="3" t="s">
        <v>1170</v>
      </c>
      <c r="AS196" s="3"/>
      <c r="AT196" s="3"/>
    </row>
    <row r="197" spans="1:53">
      <c r="A197" t="s">
        <v>939</v>
      </c>
      <c r="B197">
        <v>7</v>
      </c>
      <c r="H197" s="18" t="s">
        <v>1171</v>
      </c>
      <c r="I197" s="3"/>
      <c r="J197" s="3"/>
      <c r="K197" s="3"/>
      <c r="L197" s="3"/>
      <c r="M197" s="20"/>
      <c r="Q197" s="17" t="s">
        <v>1171</v>
      </c>
      <c r="S197" t="s">
        <v>1213</v>
      </c>
      <c r="T197" t="b">
        <v>1</v>
      </c>
      <c r="U197" t="b">
        <v>1</v>
      </c>
      <c r="W197" s="17" t="s">
        <v>1171</v>
      </c>
      <c r="Y197" t="s">
        <v>1213</v>
      </c>
      <c r="Z197" t="b">
        <v>1</v>
      </c>
      <c r="AA197" t="b">
        <v>1</v>
      </c>
      <c r="AC197" s="17" t="s">
        <v>1171</v>
      </c>
      <c r="AE197" t="s">
        <v>1213</v>
      </c>
      <c r="AF197" t="b">
        <v>1</v>
      </c>
      <c r="AG197" t="b">
        <v>1</v>
      </c>
      <c r="AL197" s="17" t="s">
        <v>1171</v>
      </c>
      <c r="AN197" t="s">
        <v>1213</v>
      </c>
      <c r="AO197" t="b">
        <v>1</v>
      </c>
      <c r="AP197" t="b">
        <v>1</v>
      </c>
      <c r="AR197" s="3" t="s">
        <v>1171</v>
      </c>
      <c r="AS197" s="3"/>
      <c r="AT197" s="3"/>
    </row>
    <row r="198" spans="1:53">
      <c r="A198" t="s">
        <v>939</v>
      </c>
      <c r="B198">
        <v>7</v>
      </c>
      <c r="H198" s="17" t="s">
        <v>1172</v>
      </c>
      <c r="J198" t="s">
        <v>1152</v>
      </c>
      <c r="K198" t="b">
        <v>1</v>
      </c>
      <c r="L198" t="b">
        <v>0</v>
      </c>
      <c r="M198" s="16" t="s">
        <v>1382</v>
      </c>
      <c r="Q198" s="17" t="s">
        <v>1172</v>
      </c>
      <c r="S198" t="s">
        <v>1152</v>
      </c>
      <c r="T198" t="b">
        <v>1</v>
      </c>
      <c r="U198" t="b">
        <v>0</v>
      </c>
      <c r="V198" s="22"/>
      <c r="W198" s="17" t="s">
        <v>1172</v>
      </c>
      <c r="Y198" t="s">
        <v>1152</v>
      </c>
      <c r="Z198" t="b">
        <v>1</v>
      </c>
      <c r="AA198" t="b">
        <v>0</v>
      </c>
      <c r="AB198" s="22"/>
      <c r="AC198" s="17" t="s">
        <v>1172</v>
      </c>
      <c r="AE198" t="s">
        <v>1152</v>
      </c>
      <c r="AF198" t="b">
        <v>1</v>
      </c>
      <c r="AG198" t="b">
        <v>0</v>
      </c>
      <c r="AH198" s="22"/>
      <c r="AL198" s="17" t="s">
        <v>1172</v>
      </c>
      <c r="AN198" t="s">
        <v>1152</v>
      </c>
      <c r="AO198" t="b">
        <v>1</v>
      </c>
      <c r="AP198" t="b">
        <v>0</v>
      </c>
      <c r="AQ198" s="22" t="s">
        <v>1390</v>
      </c>
      <c r="AR198" t="s">
        <v>1172</v>
      </c>
      <c r="AT198" t="s">
        <v>1152</v>
      </c>
      <c r="AU198">
        <v>0</v>
      </c>
      <c r="AV198">
        <v>7</v>
      </c>
      <c r="AW198">
        <v>0</v>
      </c>
      <c r="AX198">
        <v>0</v>
      </c>
      <c r="AY198">
        <v>0</v>
      </c>
      <c r="AZ198">
        <v>0</v>
      </c>
      <c r="BA198">
        <v>0</v>
      </c>
    </row>
    <row r="199" spans="1:53">
      <c r="A199" t="s">
        <v>939</v>
      </c>
      <c r="B199">
        <v>7</v>
      </c>
      <c r="H199" s="18" t="s">
        <v>1173</v>
      </c>
      <c r="I199" s="3"/>
      <c r="J199" s="3"/>
      <c r="K199" s="3"/>
      <c r="L199" s="3"/>
      <c r="M199" s="20"/>
      <c r="Q199" s="17" t="s">
        <v>1173</v>
      </c>
      <c r="R199" t="s">
        <v>1244</v>
      </c>
      <c r="S199" t="s">
        <v>9</v>
      </c>
      <c r="T199" t="b">
        <v>1</v>
      </c>
      <c r="U199" t="b">
        <v>0</v>
      </c>
      <c r="W199" s="17" t="s">
        <v>1173</v>
      </c>
      <c r="X199" t="s">
        <v>1244</v>
      </c>
      <c r="Y199" t="s">
        <v>9</v>
      </c>
      <c r="Z199" t="b">
        <v>1</v>
      </c>
      <c r="AA199" t="b">
        <v>0</v>
      </c>
      <c r="AC199" s="17" t="s">
        <v>1173</v>
      </c>
      <c r="AD199" t="s">
        <v>1244</v>
      </c>
      <c r="AE199" t="s">
        <v>9</v>
      </c>
      <c r="AF199" t="b">
        <v>1</v>
      </c>
      <c r="AG199" t="b">
        <v>0</v>
      </c>
      <c r="AL199" s="17" t="s">
        <v>1173</v>
      </c>
      <c r="AM199" t="s">
        <v>1244</v>
      </c>
      <c r="AN199" t="s">
        <v>9</v>
      </c>
      <c r="AO199" t="b">
        <v>1</v>
      </c>
      <c r="AP199" t="b">
        <v>0</v>
      </c>
      <c r="AQ199" s="22" t="s">
        <v>1381</v>
      </c>
      <c r="AR199" s="3" t="s">
        <v>1173</v>
      </c>
      <c r="AS199" s="3"/>
      <c r="AT199" s="3"/>
    </row>
    <row r="200" spans="1:53">
      <c r="A200" t="s">
        <v>939</v>
      </c>
      <c r="B200">
        <v>7</v>
      </c>
      <c r="H200" s="17" t="s">
        <v>1174</v>
      </c>
      <c r="J200" t="s">
        <v>1153</v>
      </c>
      <c r="K200" t="b">
        <v>1</v>
      </c>
      <c r="L200" t="b">
        <v>0</v>
      </c>
      <c r="Q200" s="18" t="s">
        <v>1174</v>
      </c>
      <c r="R200" s="3"/>
      <c r="S200" s="3"/>
      <c r="T200" s="3"/>
      <c r="U200" s="3"/>
      <c r="V200" s="20"/>
      <c r="W200" s="18" t="s">
        <v>1174</v>
      </c>
      <c r="X200" s="3"/>
      <c r="Y200" s="3"/>
      <c r="Z200" s="3"/>
      <c r="AA200" s="3"/>
      <c r="AB200" s="20"/>
      <c r="AC200" s="18" t="s">
        <v>1174</v>
      </c>
      <c r="AD200" s="3"/>
      <c r="AE200" s="3"/>
      <c r="AF200" s="3"/>
      <c r="AG200" s="3"/>
      <c r="AH200" s="20"/>
      <c r="AL200" t="s">
        <v>1174</v>
      </c>
      <c r="AN200" t="s">
        <v>1391</v>
      </c>
      <c r="AO200" t="b">
        <v>1</v>
      </c>
      <c r="AP200" t="b">
        <v>0</v>
      </c>
      <c r="AR200" s="17" t="s">
        <v>1174</v>
      </c>
      <c r="AT200" t="s">
        <v>1153</v>
      </c>
      <c r="AU200">
        <v>0</v>
      </c>
      <c r="AV200">
        <v>8</v>
      </c>
      <c r="AW200">
        <v>0</v>
      </c>
      <c r="AX200">
        <v>0</v>
      </c>
      <c r="AY200">
        <v>0</v>
      </c>
      <c r="AZ200">
        <v>8</v>
      </c>
      <c r="BA200">
        <v>8</v>
      </c>
    </row>
    <row r="201" spans="1:53">
      <c r="A201" t="s">
        <v>939</v>
      </c>
      <c r="B201">
        <v>7</v>
      </c>
      <c r="H201" s="17" t="s">
        <v>1175</v>
      </c>
      <c r="J201" t="s">
        <v>1154</v>
      </c>
      <c r="K201" t="b">
        <v>1</v>
      </c>
      <c r="L201" t="b">
        <v>0</v>
      </c>
      <c r="Q201" s="17" t="s">
        <v>1175</v>
      </c>
      <c r="S201" t="s">
        <v>1161</v>
      </c>
      <c r="T201" t="b">
        <v>1</v>
      </c>
      <c r="U201" t="b">
        <v>0</v>
      </c>
      <c r="V201" s="16" t="s">
        <v>1377</v>
      </c>
      <c r="W201" s="17" t="s">
        <v>1175</v>
      </c>
      <c r="Y201" t="s">
        <v>1161</v>
      </c>
      <c r="Z201" t="b">
        <v>1</v>
      </c>
      <c r="AA201" t="b">
        <v>0</v>
      </c>
      <c r="AB201" s="16" t="s">
        <v>1377</v>
      </c>
      <c r="AC201" s="17" t="s">
        <v>1175</v>
      </c>
      <c r="AE201" t="s">
        <v>1161</v>
      </c>
      <c r="AF201" t="b">
        <v>1</v>
      </c>
      <c r="AG201" t="b">
        <v>0</v>
      </c>
      <c r="AH201" s="16" t="s">
        <v>1377</v>
      </c>
      <c r="AL201" s="17" t="s">
        <v>1175</v>
      </c>
      <c r="AN201" t="s">
        <v>1161</v>
      </c>
      <c r="AO201" t="b">
        <v>1</v>
      </c>
      <c r="AP201" t="b">
        <v>0</v>
      </c>
      <c r="AQ201" s="22" t="s">
        <v>1389</v>
      </c>
      <c r="AR201" t="s">
        <v>1175</v>
      </c>
      <c r="AT201" t="s">
        <v>1154</v>
      </c>
      <c r="AU201">
        <v>0</v>
      </c>
      <c r="AV201">
        <v>8</v>
      </c>
      <c r="AW201">
        <v>0</v>
      </c>
      <c r="AX201">
        <v>0</v>
      </c>
      <c r="AY201">
        <v>0</v>
      </c>
      <c r="AZ201">
        <v>8</v>
      </c>
      <c r="BA201">
        <v>8</v>
      </c>
    </row>
    <row r="202" spans="1:53">
      <c r="A202" t="s">
        <v>939</v>
      </c>
      <c r="B202">
        <v>7</v>
      </c>
      <c r="H202" s="17" t="s">
        <v>1176</v>
      </c>
      <c r="J202" t="s">
        <v>1155</v>
      </c>
      <c r="K202" t="b">
        <v>1</v>
      </c>
      <c r="L202" t="b">
        <v>1</v>
      </c>
      <c r="Q202" s="18" t="s">
        <v>1176</v>
      </c>
      <c r="R202" s="3"/>
      <c r="S202" s="3"/>
      <c r="T202" s="3"/>
      <c r="U202" s="3"/>
      <c r="V202" s="20"/>
      <c r="W202" s="18" t="s">
        <v>1176</v>
      </c>
      <c r="X202" s="3"/>
      <c r="Y202" s="3"/>
      <c r="Z202" s="3"/>
      <c r="AA202" s="3"/>
      <c r="AB202" s="20"/>
      <c r="AC202" s="18" t="s">
        <v>1176</v>
      </c>
      <c r="AD202" s="3"/>
      <c r="AE202" s="3"/>
      <c r="AF202" s="3"/>
      <c r="AG202" s="3"/>
      <c r="AH202" s="20"/>
      <c r="AL202" t="s">
        <v>1176</v>
      </c>
      <c r="AN202" t="s">
        <v>1392</v>
      </c>
      <c r="AO202" t="b">
        <v>1</v>
      </c>
      <c r="AP202" t="b">
        <v>0</v>
      </c>
      <c r="AR202" s="17" t="s">
        <v>1176</v>
      </c>
      <c r="AT202" t="s">
        <v>1351</v>
      </c>
      <c r="AU202">
        <v>0</v>
      </c>
      <c r="AV202">
        <v>7</v>
      </c>
      <c r="AW202">
        <v>0</v>
      </c>
      <c r="AX202">
        <v>0</v>
      </c>
      <c r="AY202">
        <v>0</v>
      </c>
      <c r="AZ202">
        <v>0</v>
      </c>
      <c r="BA202">
        <v>0</v>
      </c>
    </row>
    <row r="203" spans="1:53">
      <c r="A203" t="s">
        <v>939</v>
      </c>
      <c r="B203">
        <v>7</v>
      </c>
      <c r="H203" s="17" t="s">
        <v>1177</v>
      </c>
      <c r="J203" t="s">
        <v>1156</v>
      </c>
      <c r="K203" t="b">
        <v>1</v>
      </c>
      <c r="L203" t="b">
        <v>1</v>
      </c>
      <c r="M203" s="16" t="s">
        <v>1383</v>
      </c>
      <c r="Q203" s="17" t="s">
        <v>1177</v>
      </c>
      <c r="S203" t="s">
        <v>1149</v>
      </c>
      <c r="T203" t="b">
        <v>0</v>
      </c>
      <c r="U203" t="b">
        <v>1</v>
      </c>
      <c r="W203" s="17" t="s">
        <v>1177</v>
      </c>
      <c r="Y203" t="s">
        <v>1149</v>
      </c>
      <c r="Z203" t="b">
        <v>0</v>
      </c>
      <c r="AA203" t="b">
        <v>1</v>
      </c>
      <c r="AC203" s="17" t="s">
        <v>1177</v>
      </c>
      <c r="AE203" t="s">
        <v>1149</v>
      </c>
      <c r="AF203" t="b">
        <v>0</v>
      </c>
      <c r="AG203" t="b">
        <v>1</v>
      </c>
      <c r="AL203" s="17" t="s">
        <v>1177</v>
      </c>
      <c r="AN203" t="s">
        <v>1149</v>
      </c>
      <c r="AO203" t="b">
        <v>0</v>
      </c>
      <c r="AP203" t="b">
        <v>1</v>
      </c>
      <c r="AR203" t="s">
        <v>1177</v>
      </c>
      <c r="AT203" t="s">
        <v>1156</v>
      </c>
      <c r="AU203">
        <v>0</v>
      </c>
      <c r="AV203">
        <v>7</v>
      </c>
      <c r="AW203">
        <v>0</v>
      </c>
      <c r="AX203">
        <v>0</v>
      </c>
      <c r="AY203">
        <v>0</v>
      </c>
      <c r="AZ203">
        <v>0</v>
      </c>
      <c r="BA203">
        <v>0</v>
      </c>
    </row>
    <row r="204" spans="1:53">
      <c r="A204" t="s">
        <v>939</v>
      </c>
      <c r="B204">
        <v>7</v>
      </c>
      <c r="H204" s="17" t="s">
        <v>1178</v>
      </c>
      <c r="J204" t="s">
        <v>1157</v>
      </c>
      <c r="K204" t="b">
        <v>1</v>
      </c>
      <c r="L204" t="b">
        <v>0</v>
      </c>
      <c r="M204" s="16" t="s">
        <v>1382</v>
      </c>
      <c r="Q204" s="17" t="s">
        <v>1178</v>
      </c>
      <c r="S204" t="s">
        <v>666</v>
      </c>
      <c r="T204" t="b">
        <v>1</v>
      </c>
      <c r="U204" t="b">
        <v>0</v>
      </c>
      <c r="W204" s="17" t="s">
        <v>1178</v>
      </c>
      <c r="Y204" t="s">
        <v>666</v>
      </c>
      <c r="Z204" t="b">
        <v>1</v>
      </c>
      <c r="AA204" t="b">
        <v>0</v>
      </c>
      <c r="AC204" s="17" t="s">
        <v>1178</v>
      </c>
      <c r="AE204" t="s">
        <v>666</v>
      </c>
      <c r="AF204" t="b">
        <v>1</v>
      </c>
      <c r="AG204" t="b">
        <v>0</v>
      </c>
      <c r="AL204" s="17" t="s">
        <v>1178</v>
      </c>
      <c r="AN204" t="s">
        <v>666</v>
      </c>
      <c r="AO204" t="b">
        <v>1</v>
      </c>
      <c r="AP204" t="b">
        <v>0</v>
      </c>
      <c r="AR204" t="s">
        <v>1178</v>
      </c>
      <c r="AT204" t="s">
        <v>1157</v>
      </c>
      <c r="AU204">
        <v>0</v>
      </c>
      <c r="AV204">
        <v>7</v>
      </c>
      <c r="AW204">
        <v>0</v>
      </c>
      <c r="AX204">
        <v>0</v>
      </c>
      <c r="AY204">
        <v>0</v>
      </c>
      <c r="AZ204">
        <v>0</v>
      </c>
      <c r="BA204">
        <v>0</v>
      </c>
    </row>
    <row r="205" spans="1:53">
      <c r="A205" t="s">
        <v>939</v>
      </c>
      <c r="B205">
        <v>7</v>
      </c>
      <c r="H205" s="17" t="s">
        <v>1179</v>
      </c>
      <c r="J205" t="s">
        <v>1158</v>
      </c>
      <c r="K205" t="b">
        <v>0</v>
      </c>
      <c r="L205" t="b">
        <v>1</v>
      </c>
      <c r="Q205" s="17" t="s">
        <v>1179</v>
      </c>
      <c r="S205" t="s">
        <v>665</v>
      </c>
      <c r="T205" t="b">
        <v>1</v>
      </c>
      <c r="U205" t="b">
        <v>0</v>
      </c>
      <c r="W205" s="17" t="s">
        <v>1179</v>
      </c>
      <c r="Y205" t="s">
        <v>665</v>
      </c>
      <c r="Z205" t="b">
        <v>1</v>
      </c>
      <c r="AA205" t="b">
        <v>0</v>
      </c>
      <c r="AC205" s="17" t="s">
        <v>1179</v>
      </c>
      <c r="AE205" t="s">
        <v>665</v>
      </c>
      <c r="AF205" t="b">
        <v>1</v>
      </c>
      <c r="AG205" t="b">
        <v>0</v>
      </c>
      <c r="AL205" s="17" t="s">
        <v>1179</v>
      </c>
      <c r="AN205" t="s">
        <v>665</v>
      </c>
      <c r="AO205" t="b">
        <v>1</v>
      </c>
      <c r="AP205" t="b">
        <v>0</v>
      </c>
      <c r="AR205" t="s">
        <v>1179</v>
      </c>
      <c r="AT205" t="s">
        <v>1352</v>
      </c>
      <c r="AU205">
        <v>0</v>
      </c>
      <c r="AV205">
        <v>8</v>
      </c>
      <c r="AW205">
        <v>9</v>
      </c>
      <c r="AX205">
        <v>0</v>
      </c>
      <c r="AY205">
        <v>0</v>
      </c>
      <c r="AZ205">
        <v>0</v>
      </c>
      <c r="BA205">
        <v>0</v>
      </c>
    </row>
    <row r="206" spans="1:53">
      <c r="A206" t="s">
        <v>939</v>
      </c>
      <c r="B206">
        <v>7</v>
      </c>
      <c r="H206" s="17" t="s">
        <v>1180</v>
      </c>
      <c r="J206" t="s">
        <v>1159</v>
      </c>
      <c r="K206" t="b">
        <v>0</v>
      </c>
      <c r="L206" t="b">
        <v>1</v>
      </c>
      <c r="Q206" s="17" t="s">
        <v>1180</v>
      </c>
      <c r="S206" t="s">
        <v>1158</v>
      </c>
      <c r="T206" s="6" t="b">
        <v>1</v>
      </c>
      <c r="U206" t="b">
        <v>1</v>
      </c>
      <c r="W206" s="17" t="s">
        <v>1180</v>
      </c>
      <c r="Y206" t="s">
        <v>1158</v>
      </c>
      <c r="Z206" s="6" t="b">
        <v>1</v>
      </c>
      <c r="AA206" t="b">
        <v>1</v>
      </c>
      <c r="AC206" s="17" t="s">
        <v>1180</v>
      </c>
      <c r="AE206" t="s">
        <v>1158</v>
      </c>
      <c r="AF206" s="6" t="b">
        <v>1</v>
      </c>
      <c r="AG206" t="b">
        <v>1</v>
      </c>
      <c r="AL206" s="17" t="s">
        <v>1180</v>
      </c>
      <c r="AN206" t="s">
        <v>1158</v>
      </c>
      <c r="AO206" s="6" t="b">
        <v>1</v>
      </c>
      <c r="AP206" t="b">
        <v>1</v>
      </c>
      <c r="AR206" t="s">
        <v>1180</v>
      </c>
      <c r="AT206" t="s">
        <v>1159</v>
      </c>
      <c r="AU206">
        <v>0</v>
      </c>
      <c r="AV206">
        <v>0</v>
      </c>
      <c r="AW206">
        <v>7</v>
      </c>
      <c r="AX206">
        <v>0</v>
      </c>
      <c r="AY206">
        <v>0</v>
      </c>
      <c r="AZ206">
        <v>0</v>
      </c>
      <c r="BA206">
        <v>0</v>
      </c>
    </row>
    <row r="207" spans="1:53">
      <c r="A207" t="s">
        <v>939</v>
      </c>
      <c r="B207">
        <v>7</v>
      </c>
      <c r="H207" s="17" t="s">
        <v>1181</v>
      </c>
      <c r="J207" t="s">
        <v>1160</v>
      </c>
      <c r="K207" t="b">
        <v>1</v>
      </c>
      <c r="L207" t="b">
        <v>0</v>
      </c>
      <c r="M207" s="16" t="s">
        <v>1382</v>
      </c>
      <c r="AR207" t="s">
        <v>1181</v>
      </c>
      <c r="AT207" t="s">
        <v>1160</v>
      </c>
      <c r="AU207">
        <v>0</v>
      </c>
      <c r="AV207">
        <v>7</v>
      </c>
      <c r="AW207">
        <v>0</v>
      </c>
      <c r="AX207">
        <v>0</v>
      </c>
      <c r="AY207">
        <v>0</v>
      </c>
      <c r="AZ207">
        <v>0</v>
      </c>
      <c r="BA207">
        <v>0</v>
      </c>
    </row>
    <row r="208" spans="1:53">
      <c r="A208" t="s">
        <v>939</v>
      </c>
      <c r="B208">
        <v>7</v>
      </c>
      <c r="H208" s="17" t="s">
        <v>1182</v>
      </c>
      <c r="J208" t="s">
        <v>1161</v>
      </c>
      <c r="K208" t="b">
        <v>1</v>
      </c>
      <c r="L208" t="b">
        <v>0</v>
      </c>
      <c r="M208" s="16" t="s">
        <v>1383</v>
      </c>
      <c r="W208" s="17" t="s">
        <v>1231</v>
      </c>
      <c r="Y208" t="s">
        <v>1222</v>
      </c>
      <c r="Z208" t="b">
        <v>1</v>
      </c>
      <c r="AA208" t="b">
        <v>0</v>
      </c>
      <c r="AC208" s="17" t="s">
        <v>1231</v>
      </c>
      <c r="AE208" t="s">
        <v>1222</v>
      </c>
      <c r="AF208" t="b">
        <v>1</v>
      </c>
      <c r="AG208" t="b">
        <v>0</v>
      </c>
      <c r="AL208" s="21" t="s">
        <v>1231</v>
      </c>
      <c r="AM208" s="6"/>
      <c r="AN208" s="6" t="s">
        <v>1222</v>
      </c>
      <c r="AO208" t="b">
        <v>1</v>
      </c>
      <c r="AP208" t="b">
        <v>0</v>
      </c>
      <c r="AR208" t="s">
        <v>1182</v>
      </c>
      <c r="AT208" t="s">
        <v>1353</v>
      </c>
      <c r="AU208">
        <v>0</v>
      </c>
      <c r="AV208">
        <v>7</v>
      </c>
      <c r="AW208">
        <v>0</v>
      </c>
      <c r="AX208">
        <v>0</v>
      </c>
      <c r="AY208">
        <v>0</v>
      </c>
      <c r="AZ208">
        <v>0</v>
      </c>
      <c r="BA208">
        <v>0</v>
      </c>
    </row>
    <row r="209" spans="1:53">
      <c r="A209" t="s">
        <v>939</v>
      </c>
      <c r="B209">
        <v>7</v>
      </c>
      <c r="H209" s="17" t="s">
        <v>1183</v>
      </c>
      <c r="J209" t="s">
        <v>1162</v>
      </c>
      <c r="K209" t="b">
        <v>0</v>
      </c>
      <c r="L209" t="b">
        <v>1</v>
      </c>
      <c r="AL209" s="17" t="s">
        <v>1295</v>
      </c>
      <c r="AN209" t="s">
        <v>1155</v>
      </c>
      <c r="AO209" t="b">
        <v>1</v>
      </c>
      <c r="AP209" t="b">
        <v>1</v>
      </c>
      <c r="AR209" t="s">
        <v>1183</v>
      </c>
      <c r="AT209" t="s">
        <v>1354</v>
      </c>
      <c r="AU209">
        <v>0</v>
      </c>
      <c r="AV209">
        <v>0</v>
      </c>
      <c r="AW209">
        <v>9</v>
      </c>
      <c r="AX209">
        <v>0</v>
      </c>
      <c r="AY209">
        <v>0</v>
      </c>
      <c r="AZ209">
        <v>0</v>
      </c>
      <c r="BA209">
        <v>0</v>
      </c>
    </row>
    <row r="210" spans="1:53">
      <c r="A210" t="s">
        <v>939</v>
      </c>
      <c r="B210">
        <v>7</v>
      </c>
      <c r="AL210" s="17" t="s">
        <v>1296</v>
      </c>
      <c r="AN210" t="s">
        <v>1156</v>
      </c>
      <c r="AO210" t="b">
        <v>1</v>
      </c>
      <c r="AP210" t="b">
        <v>1</v>
      </c>
      <c r="AQ210" s="16" t="s">
        <v>1389</v>
      </c>
      <c r="AR210" t="s">
        <v>1226</v>
      </c>
      <c r="AT210" t="s">
        <v>681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</row>
    <row r="211" spans="1:53">
      <c r="A211" t="s">
        <v>939</v>
      </c>
      <c r="B211">
        <v>7</v>
      </c>
      <c r="AL211" s="17" t="s">
        <v>1297</v>
      </c>
      <c r="AN211" t="s">
        <v>1303</v>
      </c>
      <c r="AO211" t="b">
        <v>1</v>
      </c>
      <c r="AP211" t="b">
        <v>0</v>
      </c>
      <c r="AQ211" s="16" t="s">
        <v>1393</v>
      </c>
      <c r="AR211" t="s">
        <v>1227</v>
      </c>
      <c r="AT211" t="s">
        <v>9</v>
      </c>
      <c r="AU211">
        <v>0</v>
      </c>
      <c r="AV211">
        <v>7</v>
      </c>
      <c r="AW211">
        <v>0</v>
      </c>
      <c r="AX211">
        <v>0</v>
      </c>
      <c r="AY211">
        <v>0</v>
      </c>
      <c r="AZ211">
        <v>0</v>
      </c>
      <c r="BA211">
        <v>0</v>
      </c>
    </row>
    <row r="212" spans="1:53">
      <c r="A212" t="s">
        <v>939</v>
      </c>
      <c r="B212">
        <v>7</v>
      </c>
      <c r="AL212" s="17" t="s">
        <v>1298</v>
      </c>
      <c r="AN212" t="s">
        <v>1159</v>
      </c>
      <c r="AO212" t="b">
        <v>0</v>
      </c>
      <c r="AP212" t="b">
        <v>1</v>
      </c>
      <c r="AR212" t="s">
        <v>1228</v>
      </c>
      <c r="AT212" t="s">
        <v>1355</v>
      </c>
      <c r="AU212">
        <v>0</v>
      </c>
      <c r="AV212">
        <v>8</v>
      </c>
      <c r="AW212">
        <v>0</v>
      </c>
      <c r="AX212">
        <v>0</v>
      </c>
      <c r="AY212">
        <v>0</v>
      </c>
      <c r="AZ212">
        <v>8</v>
      </c>
      <c r="BA212">
        <v>8</v>
      </c>
    </row>
    <row r="213" spans="1:53">
      <c r="A213" t="s">
        <v>939</v>
      </c>
      <c r="B213">
        <v>7</v>
      </c>
      <c r="AL213" s="17" t="s">
        <v>1299</v>
      </c>
      <c r="AN213" t="s">
        <v>1162</v>
      </c>
      <c r="AO213" t="b">
        <v>0</v>
      </c>
      <c r="AP213" t="b">
        <v>1</v>
      </c>
      <c r="AR213" t="s">
        <v>1229</v>
      </c>
      <c r="AT213" t="s">
        <v>1356</v>
      </c>
      <c r="AU213">
        <v>0</v>
      </c>
      <c r="AV213">
        <v>8</v>
      </c>
      <c r="AW213">
        <v>0</v>
      </c>
      <c r="AX213">
        <v>0</v>
      </c>
      <c r="AY213">
        <v>0</v>
      </c>
      <c r="AZ213">
        <v>8</v>
      </c>
      <c r="BA213">
        <v>8</v>
      </c>
    </row>
    <row r="214" spans="1:53">
      <c r="A214" t="s">
        <v>939</v>
      </c>
      <c r="B214">
        <v>7</v>
      </c>
      <c r="AL214" s="21" t="s">
        <v>1300</v>
      </c>
      <c r="AM214" s="6"/>
      <c r="AN214" s="6" t="s">
        <v>1306</v>
      </c>
      <c r="AO214" t="b">
        <v>1</v>
      </c>
      <c r="AP214" t="b">
        <v>1</v>
      </c>
      <c r="AR214" t="s">
        <v>1230</v>
      </c>
      <c r="AT214" t="s">
        <v>1357</v>
      </c>
      <c r="AU214">
        <v>0</v>
      </c>
      <c r="AV214">
        <v>8</v>
      </c>
      <c r="AW214">
        <v>0</v>
      </c>
      <c r="AX214">
        <v>0</v>
      </c>
      <c r="AY214">
        <v>0</v>
      </c>
      <c r="AZ214">
        <v>8</v>
      </c>
      <c r="BA214">
        <v>8</v>
      </c>
    </row>
    <row r="215" spans="1:53">
      <c r="A215" t="s">
        <v>939</v>
      </c>
      <c r="B215">
        <v>7</v>
      </c>
      <c r="AL215" s="17" t="s">
        <v>1301</v>
      </c>
      <c r="AN215" t="s">
        <v>688</v>
      </c>
      <c r="AO215" t="b">
        <v>1</v>
      </c>
      <c r="AP215" t="b">
        <v>0</v>
      </c>
      <c r="AQ215" s="16" t="s">
        <v>1389</v>
      </c>
      <c r="AR215" t="s">
        <v>1231</v>
      </c>
      <c r="AT215" t="s">
        <v>1358</v>
      </c>
      <c r="AU215">
        <v>0</v>
      </c>
      <c r="AV215">
        <v>0</v>
      </c>
      <c r="AW215">
        <v>7</v>
      </c>
      <c r="AX215">
        <v>0</v>
      </c>
      <c r="AY215">
        <v>0</v>
      </c>
      <c r="AZ215">
        <v>0</v>
      </c>
      <c r="BA215">
        <v>0</v>
      </c>
    </row>
    <row r="216" spans="1:53">
      <c r="A216" t="s">
        <v>939</v>
      </c>
      <c r="B216">
        <v>7</v>
      </c>
      <c r="AL216" s="17" t="s">
        <v>1302</v>
      </c>
      <c r="AN216" t="s">
        <v>1304</v>
      </c>
      <c r="AO216" t="b">
        <v>1</v>
      </c>
      <c r="AP216" t="b">
        <v>1</v>
      </c>
      <c r="AQ216" s="16" t="s">
        <v>1389</v>
      </c>
      <c r="AR216" t="s">
        <v>1232</v>
      </c>
    </row>
    <row r="217" spans="1:53">
      <c r="A217" t="s">
        <v>939</v>
      </c>
      <c r="B217">
        <v>7</v>
      </c>
    </row>
    <row r="218" spans="1:53">
      <c r="A218" t="s">
        <v>939</v>
      </c>
      <c r="B218">
        <v>7</v>
      </c>
      <c r="W218" s="17" t="s">
        <v>1257</v>
      </c>
      <c r="Y218" t="s">
        <v>1258</v>
      </c>
      <c r="Z218" s="9" t="b">
        <v>0</v>
      </c>
      <c r="AA218" t="b">
        <v>1</v>
      </c>
      <c r="AC218" s="17" t="s">
        <v>1257</v>
      </c>
      <c r="AE218" t="s">
        <v>1258</v>
      </c>
      <c r="AF218" s="9" t="b">
        <v>0</v>
      </c>
      <c r="AG218" t="b">
        <v>1</v>
      </c>
      <c r="AL218" s="17" t="s">
        <v>1257</v>
      </c>
      <c r="AN218" t="s">
        <v>1258</v>
      </c>
      <c r="AO218" s="9" t="b">
        <v>0</v>
      </c>
      <c r="AP218" t="b">
        <v>1</v>
      </c>
      <c r="AR218" t="s">
        <v>1257</v>
      </c>
      <c r="AT218" t="s">
        <v>1365</v>
      </c>
      <c r="AU218">
        <v>0</v>
      </c>
      <c r="AV218">
        <v>0</v>
      </c>
      <c r="AW218">
        <v>7</v>
      </c>
      <c r="AX218">
        <v>0</v>
      </c>
      <c r="AY218">
        <v>0</v>
      </c>
      <c r="AZ218">
        <v>0</v>
      </c>
      <c r="BA218">
        <v>0</v>
      </c>
    </row>
    <row r="219" spans="1:53">
      <c r="A219" t="s">
        <v>939</v>
      </c>
    </row>
    <row r="220" spans="1:53">
      <c r="A220" t="s">
        <v>939</v>
      </c>
      <c r="B220" t="s">
        <v>1214</v>
      </c>
      <c r="Q220" s="17" t="s">
        <v>1181</v>
      </c>
      <c r="S220" t="s">
        <v>694</v>
      </c>
      <c r="T220" t="b">
        <v>1</v>
      </c>
      <c r="U220" t="b">
        <v>1</v>
      </c>
      <c r="W220" s="17" t="s">
        <v>1181</v>
      </c>
      <c r="Y220" t="s">
        <v>694</v>
      </c>
      <c r="Z220" t="b">
        <v>1</v>
      </c>
      <c r="AA220" t="b">
        <v>1</v>
      </c>
      <c r="AC220" s="17" t="s">
        <v>1181</v>
      </c>
      <c r="AE220" t="s">
        <v>694</v>
      </c>
      <c r="AF220" t="b">
        <v>1</v>
      </c>
      <c r="AG220" t="b">
        <v>1</v>
      </c>
      <c r="AL220" s="17" t="s">
        <v>1181</v>
      </c>
      <c r="AN220" t="s">
        <v>694</v>
      </c>
      <c r="AO220" t="b">
        <v>1</v>
      </c>
      <c r="AP220" t="b">
        <v>1</v>
      </c>
    </row>
    <row r="221" spans="1:53">
      <c r="A221" t="s">
        <v>939</v>
      </c>
      <c r="B221" t="s">
        <v>1214</v>
      </c>
      <c r="Q221" s="17" t="s">
        <v>1182</v>
      </c>
      <c r="S221" t="s">
        <v>1215</v>
      </c>
      <c r="T221" t="b">
        <v>1</v>
      </c>
      <c r="U221" t="b">
        <v>1</v>
      </c>
      <c r="W221" s="18" t="s">
        <v>1182</v>
      </c>
      <c r="X221" s="3"/>
      <c r="Y221" s="3" t="s">
        <v>1215</v>
      </c>
      <c r="Z221" s="3" t="b">
        <v>1</v>
      </c>
      <c r="AA221" s="3" t="b">
        <v>1</v>
      </c>
      <c r="AB221" s="20"/>
      <c r="AC221" s="17" t="s">
        <v>1182</v>
      </c>
      <c r="AE221" t="s">
        <v>1215</v>
      </c>
      <c r="AF221" t="b">
        <v>1</v>
      </c>
      <c r="AG221" t="b">
        <v>1</v>
      </c>
      <c r="AL221" s="17" t="s">
        <v>1182</v>
      </c>
      <c r="AN221" t="s">
        <v>1215</v>
      </c>
      <c r="AO221" t="b">
        <v>1</v>
      </c>
      <c r="AP221" t="b">
        <v>1</v>
      </c>
    </row>
    <row r="222" spans="1:53">
      <c r="A222" t="s">
        <v>939</v>
      </c>
      <c r="B222" t="s">
        <v>1214</v>
      </c>
      <c r="Q222" s="17" t="s">
        <v>1183</v>
      </c>
      <c r="S222" t="s">
        <v>1216</v>
      </c>
      <c r="T222" t="b">
        <v>1</v>
      </c>
      <c r="U222" t="b">
        <v>1</v>
      </c>
      <c r="W222" s="18" t="s">
        <v>1183</v>
      </c>
      <c r="X222" s="3"/>
      <c r="Y222" s="3" t="s">
        <v>1216</v>
      </c>
      <c r="Z222" s="3" t="b">
        <v>1</v>
      </c>
      <c r="AA222" s="3" t="b">
        <v>1</v>
      </c>
      <c r="AB222" s="20"/>
      <c r="AC222" s="17" t="s">
        <v>1183</v>
      </c>
      <c r="AE222" t="s">
        <v>1216</v>
      </c>
      <c r="AF222" t="b">
        <v>1</v>
      </c>
      <c r="AG222" t="b">
        <v>1</v>
      </c>
      <c r="AL222" s="17" t="s">
        <v>1183</v>
      </c>
      <c r="AN222" t="s">
        <v>1216</v>
      </c>
      <c r="AO222" t="b">
        <v>1</v>
      </c>
      <c r="AP222" t="b">
        <v>1</v>
      </c>
    </row>
    <row r="223" spans="1:53">
      <c r="A223" t="s">
        <v>939</v>
      </c>
      <c r="B223" t="s">
        <v>1214</v>
      </c>
      <c r="Q223" s="17" t="s">
        <v>1226</v>
      </c>
      <c r="S223" t="s">
        <v>1217</v>
      </c>
      <c r="T223" t="b">
        <v>0</v>
      </c>
      <c r="U223" t="b">
        <v>1</v>
      </c>
      <c r="W223" s="18" t="s">
        <v>1226</v>
      </c>
      <c r="X223" s="3"/>
      <c r="Y223" s="3" t="s">
        <v>1217</v>
      </c>
      <c r="Z223" s="3" t="b">
        <v>0</v>
      </c>
      <c r="AA223" s="3" t="b">
        <v>1</v>
      </c>
      <c r="AB223" s="20"/>
      <c r="AC223" s="17" t="s">
        <v>1226</v>
      </c>
      <c r="AE223" t="s">
        <v>1217</v>
      </c>
      <c r="AF223" t="b">
        <v>0</v>
      </c>
      <c r="AG223" t="b">
        <v>1</v>
      </c>
      <c r="AL223" s="17" t="s">
        <v>1226</v>
      </c>
      <c r="AN223" t="s">
        <v>1217</v>
      </c>
      <c r="AO223" t="b">
        <v>0</v>
      </c>
      <c r="AP223" t="b">
        <v>1</v>
      </c>
    </row>
    <row r="224" spans="1:53">
      <c r="A224" t="s">
        <v>939</v>
      </c>
      <c r="B224" t="s">
        <v>1214</v>
      </c>
      <c r="Q224" s="17" t="s">
        <v>1227</v>
      </c>
      <c r="S224" t="s">
        <v>1218</v>
      </c>
      <c r="T224" t="b">
        <v>1</v>
      </c>
      <c r="U224" t="b">
        <v>1</v>
      </c>
      <c r="W224" s="17" t="s">
        <v>1227</v>
      </c>
      <c r="Y224" t="s">
        <v>1218</v>
      </c>
      <c r="Z224" t="b">
        <v>1</v>
      </c>
      <c r="AA224" t="b">
        <v>1</v>
      </c>
      <c r="AC224" s="17" t="s">
        <v>1227</v>
      </c>
      <c r="AE224" t="s">
        <v>1218</v>
      </c>
      <c r="AF224" t="b">
        <v>1</v>
      </c>
      <c r="AG224" t="b">
        <v>1</v>
      </c>
      <c r="AL224" s="17" t="s">
        <v>1227</v>
      </c>
      <c r="AN224" t="s">
        <v>1218</v>
      </c>
      <c r="AO224" t="b">
        <v>1</v>
      </c>
      <c r="AP224" t="b">
        <v>1</v>
      </c>
    </row>
    <row r="225" spans="1:53">
      <c r="A225" t="s">
        <v>939</v>
      </c>
      <c r="B225" t="s">
        <v>1214</v>
      </c>
      <c r="Q225" s="17" t="s">
        <v>1228</v>
      </c>
      <c r="S225" t="s">
        <v>1219</v>
      </c>
      <c r="T225" t="b">
        <v>1</v>
      </c>
      <c r="U225" t="b">
        <v>1</v>
      </c>
      <c r="W225" s="18" t="s">
        <v>1228</v>
      </c>
      <c r="X225" s="3"/>
      <c r="Y225" s="3" t="s">
        <v>1219</v>
      </c>
      <c r="Z225" s="3" t="b">
        <v>1</v>
      </c>
      <c r="AA225" s="3" t="b">
        <v>1</v>
      </c>
      <c r="AB225" s="20"/>
      <c r="AC225" s="17" t="s">
        <v>1228</v>
      </c>
      <c r="AE225" t="s">
        <v>1219</v>
      </c>
      <c r="AF225" t="b">
        <v>1</v>
      </c>
      <c r="AG225" t="b">
        <v>1</v>
      </c>
      <c r="AL225" s="17" t="s">
        <v>1228</v>
      </c>
      <c r="AN225" t="s">
        <v>1219</v>
      </c>
      <c r="AO225" t="b">
        <v>1</v>
      </c>
      <c r="AP225" t="b">
        <v>1</v>
      </c>
    </row>
    <row r="226" spans="1:53">
      <c r="A226" t="s">
        <v>939</v>
      </c>
      <c r="B226" t="s">
        <v>1214</v>
      </c>
      <c r="Q226" s="17" t="s">
        <v>1229</v>
      </c>
      <c r="S226" t="s">
        <v>1220</v>
      </c>
      <c r="T226" t="b">
        <v>1</v>
      </c>
      <c r="U226" t="b">
        <v>1</v>
      </c>
      <c r="W226" s="18" t="s">
        <v>1229</v>
      </c>
      <c r="X226" s="3"/>
      <c r="Y226" s="3" t="s">
        <v>1220</v>
      </c>
      <c r="Z226" s="3" t="b">
        <v>1</v>
      </c>
      <c r="AA226" s="3" t="b">
        <v>1</v>
      </c>
      <c r="AB226" s="20"/>
      <c r="AC226" s="17" t="s">
        <v>1229</v>
      </c>
      <c r="AE226" t="s">
        <v>1220</v>
      </c>
      <c r="AF226" t="b">
        <v>1</v>
      </c>
      <c r="AG226" t="b">
        <v>1</v>
      </c>
      <c r="AL226" s="17" t="s">
        <v>1229</v>
      </c>
      <c r="AN226" t="s">
        <v>1220</v>
      </c>
      <c r="AO226" t="b">
        <v>1</v>
      </c>
      <c r="AP226" t="b">
        <v>1</v>
      </c>
    </row>
    <row r="227" spans="1:53">
      <c r="A227" t="s">
        <v>939</v>
      </c>
      <c r="B227" t="s">
        <v>1214</v>
      </c>
      <c r="Q227" s="17" t="s">
        <v>1230</v>
      </c>
      <c r="S227" t="s">
        <v>1221</v>
      </c>
      <c r="T227" t="b">
        <v>1</v>
      </c>
      <c r="U227" t="b">
        <v>1</v>
      </c>
      <c r="W227" s="18" t="s">
        <v>1230</v>
      </c>
      <c r="X227" s="3"/>
      <c r="Y227" s="3" t="s">
        <v>1221</v>
      </c>
      <c r="Z227" s="3" t="b">
        <v>1</v>
      </c>
      <c r="AA227" s="3" t="b">
        <v>1</v>
      </c>
      <c r="AB227" s="20"/>
      <c r="AC227" s="17" t="s">
        <v>1230</v>
      </c>
      <c r="AE227" t="s">
        <v>1221</v>
      </c>
      <c r="AF227" t="b">
        <v>1</v>
      </c>
      <c r="AG227" t="b">
        <v>1</v>
      </c>
      <c r="AL227" s="17" t="s">
        <v>1230</v>
      </c>
      <c r="AN227" t="s">
        <v>1221</v>
      </c>
      <c r="AO227" t="b">
        <v>1</v>
      </c>
      <c r="AP227" t="b">
        <v>1</v>
      </c>
    </row>
    <row r="228" spans="1:53">
      <c r="A228" t="s">
        <v>939</v>
      </c>
      <c r="B228" t="s">
        <v>1214</v>
      </c>
      <c r="Q228" s="17" t="s">
        <v>1231</v>
      </c>
      <c r="S228" t="s">
        <v>1222</v>
      </c>
      <c r="T228" t="b">
        <v>1</v>
      </c>
      <c r="U228" t="b">
        <v>0</v>
      </c>
      <c r="W228" s="18"/>
      <c r="X228" s="3"/>
      <c r="Y228" s="3"/>
      <c r="Z228" s="3"/>
      <c r="AA228" s="3"/>
      <c r="AB228" s="20"/>
      <c r="AF228" t="b">
        <v>1</v>
      </c>
      <c r="AG228" t="b">
        <v>0</v>
      </c>
      <c r="AO228" t="b">
        <v>1</v>
      </c>
      <c r="AP228" t="b">
        <v>0</v>
      </c>
    </row>
    <row r="229" spans="1:53">
      <c r="A229" t="s">
        <v>939</v>
      </c>
      <c r="B229" t="s">
        <v>1214</v>
      </c>
      <c r="Q229" s="17" t="s">
        <v>1232</v>
      </c>
      <c r="S229" t="s">
        <v>1223</v>
      </c>
      <c r="T229" t="b">
        <v>1</v>
      </c>
      <c r="U229" t="b">
        <v>1</v>
      </c>
      <c r="W229" s="18" t="s">
        <v>1232</v>
      </c>
      <c r="X229" s="3"/>
      <c r="Y229" s="3" t="s">
        <v>1223</v>
      </c>
      <c r="Z229" s="3" t="b">
        <v>1</v>
      </c>
      <c r="AA229" s="3" t="b">
        <v>1</v>
      </c>
      <c r="AB229" s="20"/>
      <c r="AC229" s="17" t="s">
        <v>1232</v>
      </c>
      <c r="AE229" t="s">
        <v>1223</v>
      </c>
      <c r="AF229" t="b">
        <v>1</v>
      </c>
      <c r="AG229" t="b">
        <v>1</v>
      </c>
      <c r="AL229" s="17" t="s">
        <v>1232</v>
      </c>
      <c r="AN229" t="s">
        <v>1223</v>
      </c>
      <c r="AO229" t="b">
        <v>1</v>
      </c>
      <c r="AP229" t="b">
        <v>1</v>
      </c>
    </row>
    <row r="230" spans="1:53">
      <c r="A230" t="s">
        <v>939</v>
      </c>
      <c r="B230" t="s">
        <v>1214</v>
      </c>
      <c r="Q230" s="17" t="s">
        <v>1233</v>
      </c>
      <c r="S230" t="s">
        <v>1224</v>
      </c>
      <c r="T230" s="9" t="b">
        <v>0</v>
      </c>
      <c r="U230" t="b">
        <v>1</v>
      </c>
      <c r="W230" s="18" t="s">
        <v>1233</v>
      </c>
      <c r="X230" s="3"/>
      <c r="Y230" s="3" t="s">
        <v>1224</v>
      </c>
      <c r="Z230" s="3" t="b">
        <v>0</v>
      </c>
      <c r="AA230" s="3" t="b">
        <v>1</v>
      </c>
      <c r="AB230" s="20"/>
      <c r="AC230" s="17" t="s">
        <v>1233</v>
      </c>
      <c r="AE230" t="s">
        <v>1224</v>
      </c>
      <c r="AF230" s="9" t="b">
        <v>0</v>
      </c>
      <c r="AG230" t="b">
        <v>1</v>
      </c>
      <c r="AL230" s="17" t="s">
        <v>1233</v>
      </c>
      <c r="AN230" t="s">
        <v>1224</v>
      </c>
      <c r="AO230" s="9" t="b">
        <v>0</v>
      </c>
      <c r="AP230" t="b">
        <v>1</v>
      </c>
    </row>
    <row r="231" spans="1:53">
      <c r="A231" t="s">
        <v>939</v>
      </c>
      <c r="B231" t="s">
        <v>1214</v>
      </c>
      <c r="Q231" s="17" t="s">
        <v>1234</v>
      </c>
      <c r="S231" t="s">
        <v>1225</v>
      </c>
      <c r="T231" s="9" t="b">
        <v>0</v>
      </c>
      <c r="U231" t="b">
        <v>1</v>
      </c>
      <c r="W231" s="18" t="s">
        <v>1234</v>
      </c>
      <c r="X231" s="3"/>
      <c r="Y231" s="3" t="s">
        <v>1225</v>
      </c>
      <c r="Z231" s="3" t="b">
        <v>0</v>
      </c>
      <c r="AA231" s="3" t="b">
        <v>1</v>
      </c>
      <c r="AB231" s="20"/>
      <c r="AC231" s="17" t="s">
        <v>1234</v>
      </c>
      <c r="AE231" t="s">
        <v>1225</v>
      </c>
      <c r="AF231" s="9" t="b">
        <v>0</v>
      </c>
      <c r="AG231" t="b">
        <v>1</v>
      </c>
      <c r="AL231" s="17" t="s">
        <v>1234</v>
      </c>
      <c r="AN231" t="s">
        <v>1225</v>
      </c>
      <c r="AO231" s="9" t="b">
        <v>0</v>
      </c>
      <c r="AP231" t="b">
        <v>1</v>
      </c>
    </row>
    <row r="232" spans="1:53">
      <c r="A232" t="s">
        <v>939</v>
      </c>
      <c r="B232" t="s">
        <v>1214</v>
      </c>
    </row>
    <row r="233" spans="1:53">
      <c r="A233" t="s">
        <v>939</v>
      </c>
      <c r="B233" t="s">
        <v>1214</v>
      </c>
    </row>
    <row r="234" spans="1:53">
      <c r="A234" t="s">
        <v>939</v>
      </c>
      <c r="B234" t="s">
        <v>1214</v>
      </c>
      <c r="W234" s="17" t="s">
        <v>1260</v>
      </c>
      <c r="Y234" t="s">
        <v>1259</v>
      </c>
      <c r="Z234" s="9" t="b">
        <v>0</v>
      </c>
      <c r="AA234" t="b">
        <v>1</v>
      </c>
      <c r="AC234" s="17" t="s">
        <v>1260</v>
      </c>
      <c r="AE234" t="s">
        <v>1259</v>
      </c>
      <c r="AF234" s="9" t="b">
        <v>0</v>
      </c>
      <c r="AG234" t="b">
        <v>1</v>
      </c>
      <c r="AL234" s="17" t="s">
        <v>1260</v>
      </c>
      <c r="AN234" t="s">
        <v>1259</v>
      </c>
      <c r="AO234" s="9" t="b">
        <v>0</v>
      </c>
      <c r="AP234" t="b">
        <v>1</v>
      </c>
    </row>
    <row r="235" spans="1:53">
      <c r="A235" t="s">
        <v>939</v>
      </c>
      <c r="B235" t="s">
        <v>1214</v>
      </c>
    </row>
    <row r="236" spans="1:53">
      <c r="A236" t="s">
        <v>939</v>
      </c>
      <c r="B236" t="s">
        <v>1214</v>
      </c>
    </row>
    <row r="237" spans="1:53">
      <c r="A237" t="s">
        <v>939</v>
      </c>
      <c r="B237" t="s">
        <v>1214</v>
      </c>
    </row>
    <row r="238" spans="1:53">
      <c r="A238" t="s">
        <v>939</v>
      </c>
      <c r="B238" t="s">
        <v>1214</v>
      </c>
    </row>
    <row r="240" spans="1:53">
      <c r="A240" t="s">
        <v>939</v>
      </c>
      <c r="B240">
        <v>8</v>
      </c>
      <c r="AR240" t="s">
        <v>1359</v>
      </c>
      <c r="AT240" t="s">
        <v>1360</v>
      </c>
      <c r="AU240">
        <v>0</v>
      </c>
      <c r="AV240">
        <v>8</v>
      </c>
      <c r="AW240">
        <v>0</v>
      </c>
      <c r="AX240">
        <v>0</v>
      </c>
      <c r="AY240">
        <v>0</v>
      </c>
      <c r="AZ240">
        <v>0</v>
      </c>
      <c r="BA240">
        <v>0</v>
      </c>
    </row>
    <row r="241" spans="1:53">
      <c r="A241" t="s">
        <v>939</v>
      </c>
      <c r="B241">
        <v>8</v>
      </c>
      <c r="AR241" t="s">
        <v>1362</v>
      </c>
      <c r="AT241" t="s">
        <v>1361</v>
      </c>
      <c r="AU241">
        <v>0</v>
      </c>
      <c r="AV241">
        <v>8</v>
      </c>
      <c r="AW241">
        <v>9</v>
      </c>
      <c r="AX241">
        <v>0</v>
      </c>
      <c r="AY241">
        <v>0</v>
      </c>
      <c r="AZ241">
        <v>0</v>
      </c>
      <c r="BA241">
        <v>0</v>
      </c>
    </row>
    <row r="242" spans="1:53">
      <c r="A242" t="s">
        <v>939</v>
      </c>
      <c r="B242">
        <v>8</v>
      </c>
    </row>
    <row r="243" spans="1:53">
      <c r="A243" t="s">
        <v>939</v>
      </c>
      <c r="B243">
        <v>8</v>
      </c>
      <c r="AR243" t="s">
        <v>1363</v>
      </c>
      <c r="AT243" t="s">
        <v>1364</v>
      </c>
      <c r="AU243">
        <v>0</v>
      </c>
      <c r="AV243">
        <v>0</v>
      </c>
      <c r="AW243">
        <v>8</v>
      </c>
      <c r="AX243">
        <v>0</v>
      </c>
      <c r="AY243">
        <v>0</v>
      </c>
      <c r="AZ243">
        <v>0</v>
      </c>
      <c r="BA243">
        <v>0</v>
      </c>
    </row>
    <row r="245" spans="1:53">
      <c r="A245" t="s">
        <v>939</v>
      </c>
      <c r="B245">
        <v>9</v>
      </c>
      <c r="AR245" t="s">
        <v>1368</v>
      </c>
      <c r="AT245" t="s">
        <v>1366</v>
      </c>
      <c r="AU245">
        <v>0</v>
      </c>
      <c r="AV245">
        <v>0</v>
      </c>
      <c r="AW245">
        <v>9</v>
      </c>
      <c r="AX245">
        <v>0</v>
      </c>
      <c r="AY245">
        <v>0</v>
      </c>
      <c r="AZ245">
        <v>0</v>
      </c>
      <c r="BA245">
        <v>0</v>
      </c>
    </row>
    <row r="246" spans="1:53">
      <c r="A246" t="s">
        <v>939</v>
      </c>
      <c r="B246">
        <v>9</v>
      </c>
    </row>
    <row r="247" spans="1:53">
      <c r="A247" t="s">
        <v>939</v>
      </c>
      <c r="B247">
        <v>9</v>
      </c>
      <c r="AR247" t="s">
        <v>1369</v>
      </c>
      <c r="AT247" t="s">
        <v>1367</v>
      </c>
      <c r="AU247">
        <v>0</v>
      </c>
      <c r="AV247">
        <v>0</v>
      </c>
      <c r="AW247">
        <v>9</v>
      </c>
      <c r="AX247">
        <v>0</v>
      </c>
      <c r="AY247">
        <v>0</v>
      </c>
      <c r="AZ247">
        <v>0</v>
      </c>
      <c r="BA247">
        <v>0</v>
      </c>
    </row>
  </sheetData>
  <mergeCells count="9">
    <mergeCell ref="AL1:AQ1"/>
    <mergeCell ref="AR1:BB1"/>
    <mergeCell ref="C1:G1"/>
    <mergeCell ref="N1:P1"/>
    <mergeCell ref="Q1:V1"/>
    <mergeCell ref="W1:AB1"/>
    <mergeCell ref="AC1:AH1"/>
    <mergeCell ref="AI1:AK1"/>
    <mergeCell ref="H1:M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5ABCD-FC5C-493C-97CD-DCC4602D4EAD}">
  <dimension ref="A1:J132"/>
  <sheetViews>
    <sheetView topLeftCell="A13" zoomScale="82" workbookViewId="0">
      <selection activeCell="C72" sqref="C72"/>
    </sheetView>
  </sheetViews>
  <sheetFormatPr defaultRowHeight="14.5"/>
  <cols>
    <col min="1" max="1" width="6.81640625" bestFit="1" customWidth="1"/>
    <col min="2" max="2" width="6" bestFit="1" customWidth="1"/>
    <col min="3" max="3" width="8.36328125" style="17" bestFit="1" customWidth="1"/>
    <col min="4" max="4" width="14.7265625" customWidth="1"/>
    <col min="5" max="5" width="30" bestFit="1" customWidth="1"/>
    <col min="6" max="6" width="7.54296875" bestFit="1" customWidth="1"/>
    <col min="7" max="7" width="8.08984375" bestFit="1" customWidth="1"/>
    <col min="8" max="8" width="8.08984375" style="16" customWidth="1"/>
    <col min="9" max="9" width="67.36328125" bestFit="1" customWidth="1"/>
    <col min="10" max="10" width="129.26953125" bestFit="1" customWidth="1"/>
  </cols>
  <sheetData>
    <row r="1" spans="1:10">
      <c r="A1" s="5"/>
      <c r="B1" s="5"/>
      <c r="C1"/>
      <c r="H1"/>
    </row>
    <row r="2" spans="1:10">
      <c r="A2" s="4" t="s">
        <v>16</v>
      </c>
      <c r="B2" s="4" t="s">
        <v>55</v>
      </c>
      <c r="C2" s="15" t="s">
        <v>56</v>
      </c>
      <c r="D2" s="4" t="s">
        <v>222</v>
      </c>
      <c r="E2" s="4" t="s">
        <v>57</v>
      </c>
      <c r="F2" s="4" t="s">
        <v>1370</v>
      </c>
      <c r="G2" s="4" t="s">
        <v>1371</v>
      </c>
      <c r="H2" s="14" t="s">
        <v>1375</v>
      </c>
      <c r="I2" s="4" t="s">
        <v>925</v>
      </c>
      <c r="J2" s="4" t="s">
        <v>927</v>
      </c>
    </row>
    <row r="3" spans="1:10">
      <c r="A3" t="s">
        <v>939</v>
      </c>
      <c r="B3">
        <v>4</v>
      </c>
      <c r="C3" s="19" t="s">
        <v>1004</v>
      </c>
      <c r="D3" t="s">
        <v>1235</v>
      </c>
      <c r="E3" t="s">
        <v>1003</v>
      </c>
      <c r="F3" t="b">
        <v>1</v>
      </c>
      <c r="G3" t="b">
        <v>1</v>
      </c>
      <c r="I3" t="str">
        <f t="shared" ref="I3:I13" si="0">_xlfn.CONCAT("~", C3, "~, ~", A3, "~, ~", B3, "~ =&gt; ~", C3, "~    //", E3)</f>
        <v>~SPPR401~, ~Divine~, ~4~ =&gt; ~SPPR401~    //Cure Serious Wounds</v>
      </c>
      <c r="J3" t="str">
        <f t="shared" ref="J3:J13" si="1">_xlfn.CONCAT("~", D3, "~, ~", C3, "~, ~", A3, "~, ~", B3, "~, ~1~, ~0~ =&gt; ~", D3, "~    //", E3)</f>
        <v>~SCRL56~, ~SPPR401~, ~Divine~, ~4~, ~1~, ~0~ =&gt; ~SCRL56~    //Cure Serious Wounds</v>
      </c>
    </row>
    <row r="4" spans="1:10">
      <c r="A4" t="s">
        <v>939</v>
      </c>
      <c r="B4">
        <v>4</v>
      </c>
      <c r="C4" s="19" t="s">
        <v>1011</v>
      </c>
      <c r="D4" t="s">
        <v>1236</v>
      </c>
      <c r="E4" t="s">
        <v>1006</v>
      </c>
      <c r="F4" t="b">
        <v>1</v>
      </c>
      <c r="G4" t="b">
        <v>0</v>
      </c>
      <c r="I4" t="str">
        <f t="shared" si="0"/>
        <v>~SPPR403~, ~Divine~, ~4~ =&gt; ~SPPR403~    //Free Action</v>
      </c>
      <c r="J4" t="str">
        <f t="shared" si="1"/>
        <v>~SCRL58~, ~SPPR403~, ~Divine~, ~4~, ~1~, ~0~ =&gt; ~SCRL58~    //Free Action</v>
      </c>
    </row>
    <row r="5" spans="1:10">
      <c r="A5" t="s">
        <v>939</v>
      </c>
      <c r="B5">
        <v>4</v>
      </c>
      <c r="C5" s="19" t="s">
        <v>1012</v>
      </c>
      <c r="D5" t="s">
        <v>1237</v>
      </c>
      <c r="E5" t="s">
        <v>1007</v>
      </c>
      <c r="F5" t="b">
        <v>1</v>
      </c>
      <c r="G5" t="b">
        <v>1</v>
      </c>
      <c r="I5" t="str">
        <f t="shared" si="0"/>
        <v>~SPPR404~, ~Divine~, ~4~ =&gt; ~SPPR404~    //Neutralize Poison</v>
      </c>
      <c r="J5" t="str">
        <f t="shared" si="1"/>
        <v>~SCRL59~, ~SPPR404~, ~Divine~, ~4~, ~1~, ~0~ =&gt; ~SCRL59~    //Neutralize Poison</v>
      </c>
    </row>
    <row r="6" spans="1:10">
      <c r="A6" t="s">
        <v>939</v>
      </c>
      <c r="B6">
        <v>4</v>
      </c>
      <c r="C6" s="19" t="s">
        <v>1013</v>
      </c>
      <c r="D6" t="s">
        <v>1238</v>
      </c>
      <c r="E6" t="s">
        <v>1008</v>
      </c>
      <c r="F6" t="b">
        <v>1</v>
      </c>
      <c r="G6" t="b">
        <v>0</v>
      </c>
      <c r="I6" t="str">
        <f t="shared" si="0"/>
        <v>~SPPR405~, ~Divine~, ~4~ =&gt; ~SPPR405~    //Mental Domination</v>
      </c>
      <c r="J6" t="str">
        <f t="shared" si="1"/>
        <v>~SCRL5A~, ~SPPR405~, ~Divine~, ~4~, ~1~, ~0~ =&gt; ~SCRL5A~    //Mental Domination</v>
      </c>
    </row>
    <row r="7" spans="1:10">
      <c r="A7" t="s">
        <v>939</v>
      </c>
      <c r="B7">
        <v>4</v>
      </c>
      <c r="C7" s="19" t="s">
        <v>1014</v>
      </c>
      <c r="D7" t="s">
        <v>1239</v>
      </c>
      <c r="E7" t="s">
        <v>1009</v>
      </c>
      <c r="F7" t="b">
        <v>1</v>
      </c>
      <c r="G7" t="b">
        <v>1</v>
      </c>
      <c r="I7" t="str">
        <f t="shared" si="0"/>
        <v>~SPPR406~, ~Divine~, ~4~ =&gt; ~SPPR406~    //Defensive Harmony</v>
      </c>
      <c r="J7" t="str">
        <f t="shared" si="1"/>
        <v>~SCRL5B~, ~SPPR406~, ~Divine~, ~4~, ~1~, ~0~ =&gt; ~SCRL5B~    //Defensive Harmony</v>
      </c>
    </row>
    <row r="8" spans="1:10">
      <c r="A8" t="s">
        <v>939</v>
      </c>
      <c r="B8">
        <v>4</v>
      </c>
      <c r="C8" s="19" t="s">
        <v>1015</v>
      </c>
      <c r="D8" t="s">
        <v>1240</v>
      </c>
      <c r="E8" t="s">
        <v>1017</v>
      </c>
      <c r="F8" t="b">
        <v>1</v>
      </c>
      <c r="G8" t="b">
        <v>1</v>
      </c>
      <c r="I8" t="str">
        <f t="shared" si="0"/>
        <v>~SPPR407~, ~Divine~, ~4~ =&gt; ~SPPR407~    //Protection from Lightning</v>
      </c>
      <c r="J8" t="str">
        <f t="shared" si="1"/>
        <v>~SCRL5C~, ~SPPR407~, ~Divine~, ~4~, ~1~, ~0~ =&gt; ~SCRL5C~    //Protection from Lightning</v>
      </c>
    </row>
    <row r="9" spans="1:10">
      <c r="A9" t="s">
        <v>939</v>
      </c>
      <c r="B9">
        <v>4</v>
      </c>
      <c r="C9" s="19" t="s">
        <v>1016</v>
      </c>
      <c r="D9" t="s">
        <v>1241</v>
      </c>
      <c r="E9" t="s">
        <v>1018</v>
      </c>
      <c r="F9" t="b">
        <v>1</v>
      </c>
      <c r="G9" t="b">
        <v>0</v>
      </c>
      <c r="I9" t="str">
        <f t="shared" si="0"/>
        <v>~SPPR408~, ~Divine~, ~4~ =&gt; ~SPPR408~    //Protection from Evil 10' Radius</v>
      </c>
      <c r="J9" t="str">
        <f t="shared" si="1"/>
        <v>~SCRL5D~, ~SPPR408~, ~Divine~, ~4~, ~1~, ~0~ =&gt; ~SCRL5D~    //Protection from Evil 10' Radius</v>
      </c>
    </row>
    <row r="10" spans="1:10">
      <c r="A10" t="s">
        <v>939</v>
      </c>
      <c r="B10">
        <v>4</v>
      </c>
      <c r="C10" s="19" t="s">
        <v>1097</v>
      </c>
      <c r="D10" t="s">
        <v>1198</v>
      </c>
      <c r="E10" t="s">
        <v>1197</v>
      </c>
      <c r="F10" t="b">
        <v>1</v>
      </c>
      <c r="G10" t="b">
        <v>0</v>
      </c>
      <c r="I10" t="str">
        <f t="shared" si="0"/>
        <v>~SPPR417~, ~Divine~, ~4~ =&gt; ~SPPR417~    //Lesser Restoration</v>
      </c>
      <c r="J10" t="str">
        <f t="shared" si="1"/>
        <v>~RESTORE~, ~SPPR417~, ~Divine~, ~4~, ~1~, ~0~ =&gt; ~RESTORE~    //Lesser Restoration</v>
      </c>
    </row>
    <row r="11" spans="1:10">
      <c r="A11" t="s">
        <v>939</v>
      </c>
      <c r="B11">
        <v>5</v>
      </c>
      <c r="C11" s="19" t="s">
        <v>1031</v>
      </c>
      <c r="D11" t="s">
        <v>1242</v>
      </c>
      <c r="E11" t="s">
        <v>1023</v>
      </c>
      <c r="F11" t="b">
        <v>1</v>
      </c>
      <c r="G11" t="b">
        <v>0</v>
      </c>
      <c r="I11" t="str">
        <f t="shared" si="0"/>
        <v>~SPPR507~, ~Divine~, ~5~ =&gt; ~SPPR507~    //Champion's Strength</v>
      </c>
      <c r="J11" t="str">
        <f t="shared" si="1"/>
        <v>~SCRL5E~, ~SPPR507~, ~Divine~, ~5~, ~1~, ~0~ =&gt; ~SCRL5E~    //Champion's Strength</v>
      </c>
    </row>
    <row r="12" spans="1:10">
      <c r="A12" t="s">
        <v>939</v>
      </c>
      <c r="B12">
        <v>5</v>
      </c>
      <c r="C12" s="19" t="s">
        <v>1032</v>
      </c>
      <c r="D12" t="s">
        <v>1243</v>
      </c>
      <c r="E12" t="s">
        <v>1024</v>
      </c>
      <c r="F12" t="b">
        <v>1</v>
      </c>
      <c r="G12" t="b">
        <v>1</v>
      </c>
      <c r="I12" t="str">
        <f t="shared" si="0"/>
        <v>~SPPR508~, ~Divine~, ~5~ =&gt; ~SPPR508~    //Chaotic Commands</v>
      </c>
      <c r="J12" t="str">
        <f t="shared" si="1"/>
        <v>~SCRL5F~, ~SPPR508~, ~Divine~, ~5~, ~1~, ~0~ =&gt; ~SCRL5F~    //Chaotic Commands</v>
      </c>
    </row>
    <row r="13" spans="1:10">
      <c r="A13" t="s">
        <v>939</v>
      </c>
      <c r="B13">
        <v>7</v>
      </c>
      <c r="C13" s="17" t="s">
        <v>1173</v>
      </c>
      <c r="D13" t="s">
        <v>1244</v>
      </c>
      <c r="E13" t="s">
        <v>9</v>
      </c>
      <c r="F13" t="b">
        <v>1</v>
      </c>
      <c r="G13" t="b">
        <v>0</v>
      </c>
      <c r="I13" t="str">
        <f t="shared" si="0"/>
        <v>~SPPR713~, ~Divine~, ~7~ =&gt; ~SPPR713~    //Greater Restoration</v>
      </c>
      <c r="J13" t="str">
        <f t="shared" si="1"/>
        <v>~SCRLSD~, ~SPPR713~, ~Divine~, ~7~, ~1~, ~0~ =&gt; ~SCRLSD~    //Greater Restoration</v>
      </c>
    </row>
    <row r="14" spans="1:10">
      <c r="C14" s="19"/>
    </row>
    <row r="15" spans="1:10">
      <c r="A15" t="s">
        <v>939</v>
      </c>
      <c r="B15">
        <v>1</v>
      </c>
      <c r="C15" s="17" t="s">
        <v>938</v>
      </c>
      <c r="E15" t="s">
        <v>940</v>
      </c>
      <c r="F15" t="b">
        <v>1</v>
      </c>
      <c r="G15" t="b">
        <v>1</v>
      </c>
      <c r="I15" t="str">
        <f t="shared" ref="I15:I46" si="2">_xlfn.CONCAT("~", C15, "~, ~", A15, "~, ~", B15, "~ =&gt; ~", C15, "~    //", E15)</f>
        <v>~SPPR101~, ~Divine~, ~1~ =&gt; ~SPPR101~    //Bless</v>
      </c>
      <c r="J15" t="str">
        <f>_xlfn.CONCAT("~", "BZ!B", RIGHT(C15, 2), RIGHT(_xlfn.CONCAT("0", "1"), 2), "~, ~", C15, "~, ~", A15, "~, ~", B15, "~, ~1~, ", "~BZ!B", RIGHT(C15, 2), "I~, ", "~0~, ~0~, ", IF(F15, "~1~", "~0~"), ", ", IF(G15, "~1~", "~0~"), ", ~0~, ", IF(F15, "~1~", "~0~"), ", ", IF(G15, "~1~", "~0~"), ", ~1~, ~1~, ~1~, ~1~, ~1~, ~1~ =&gt; ~", D15, "~    //", E15)</f>
        <v>~BZ!B0101~, ~SPPR101~, ~Divine~, ~1~, ~1~, ~BZ!B01I~, ~0~, ~0~, ~1~, ~1~, ~0~, ~1~, ~1~, ~1~, ~1~, ~1~, ~1~, ~1~, ~1~ =&gt; ~~    //Bless</v>
      </c>
    </row>
    <row r="16" spans="1:10">
      <c r="A16" t="s">
        <v>939</v>
      </c>
      <c r="B16">
        <v>1</v>
      </c>
      <c r="C16" s="17" t="s">
        <v>948</v>
      </c>
      <c r="E16" t="s">
        <v>941</v>
      </c>
      <c r="F16" t="b">
        <v>1</v>
      </c>
      <c r="G16" t="b">
        <v>0</v>
      </c>
      <c r="I16" t="str">
        <f t="shared" si="2"/>
        <v>~SPPR102~, ~Divine~, ~1~ =&gt; ~SPPR102~    //Command</v>
      </c>
      <c r="J16" t="str">
        <f t="shared" ref="J16:J28" si="3">_xlfn.CONCAT("~", "BZ!B", RIGHT(C16, 2), RIGHT(_xlfn.CONCAT("0", "1"), 2), "~, ~", C16, "~, ~", A16, "~, ~", B16, "~, ~1~, ", "~BZ!B", RIGHT(C16, 2), "I~, ", "~0~, ~0~, ", IF(F16, "~1~", "~0~"), ", ", IF(G16, "~1~", "~0~"), ", ~0~, ", IF(F16, "~1~", "~0~"), ", ", IF(G16, "~1~", "~0~"), ", ~1~, ~1~, ~1~, ~1~, ~1~, ~1~ =&gt; ~", D16, "~    //", E16)</f>
        <v>~BZ!B0201~, ~SPPR102~, ~Divine~, ~1~, ~1~, ~BZ!B02I~, ~0~, ~0~, ~1~, ~0~, ~0~, ~1~, ~0~, ~1~, ~1~, ~1~, ~1~, ~1~, ~1~ =&gt; ~~    //Command</v>
      </c>
    </row>
    <row r="17" spans="1:10">
      <c r="A17" t="s">
        <v>939</v>
      </c>
      <c r="B17">
        <v>1</v>
      </c>
      <c r="C17" s="17" t="s">
        <v>949</v>
      </c>
      <c r="E17" t="s">
        <v>942</v>
      </c>
      <c r="F17" t="b">
        <v>1</v>
      </c>
      <c r="G17" t="b">
        <v>1</v>
      </c>
      <c r="I17" t="str">
        <f t="shared" si="2"/>
        <v>~SPPR103~, ~Divine~, ~1~ =&gt; ~SPPR103~    //Cure Light Wounds</v>
      </c>
      <c r="J17" t="str">
        <f t="shared" si="3"/>
        <v>~BZ!B0301~, ~SPPR103~, ~Divine~, ~1~, ~1~, ~BZ!B03I~, ~0~, ~0~, ~1~, ~1~, ~0~, ~1~, ~1~, ~1~, ~1~, ~1~, ~1~, ~1~, ~1~ =&gt; ~~    //Cure Light Wounds</v>
      </c>
    </row>
    <row r="18" spans="1:10">
      <c r="A18" t="s">
        <v>939</v>
      </c>
      <c r="B18">
        <v>1</v>
      </c>
      <c r="C18" s="17" t="s">
        <v>950</v>
      </c>
      <c r="E18" t="s">
        <v>78</v>
      </c>
      <c r="F18" t="b">
        <v>1</v>
      </c>
      <c r="G18" t="b">
        <v>1</v>
      </c>
      <c r="I18" t="str">
        <f t="shared" si="2"/>
        <v>~SPPR104~, ~Divine~, ~1~ =&gt; ~SPPR104~    //Detect Evil</v>
      </c>
      <c r="J18" t="str">
        <f t="shared" si="3"/>
        <v>~BZ!B0401~, ~SPPR104~, ~Divine~, ~1~, ~1~, ~BZ!B04I~, ~0~, ~0~, ~1~, ~1~, ~0~, ~1~, ~1~, ~1~, ~1~, ~1~, ~1~, ~1~, ~1~ =&gt; ~~    //Detect Evil</v>
      </c>
    </row>
    <row r="19" spans="1:10">
      <c r="A19" t="s">
        <v>939</v>
      </c>
      <c r="B19">
        <v>1</v>
      </c>
      <c r="C19" s="17" t="s">
        <v>951</v>
      </c>
      <c r="E19" t="s">
        <v>943</v>
      </c>
      <c r="F19" s="6" t="b">
        <v>0</v>
      </c>
      <c r="G19" t="b">
        <v>1</v>
      </c>
      <c r="I19" t="str">
        <f t="shared" si="2"/>
        <v>~SPPR105~, ~Divine~, ~1~ =&gt; ~SPPR105~    //Entangle</v>
      </c>
      <c r="J19" t="str">
        <f t="shared" si="3"/>
        <v>~BZ!B0501~, ~SPPR105~, ~Divine~, ~1~, ~1~, ~BZ!B05I~, ~0~, ~0~, ~0~, ~1~, ~0~, ~0~, ~1~, ~1~, ~1~, ~1~, ~1~, ~1~, ~1~ =&gt; ~~    //Entangle</v>
      </c>
    </row>
    <row r="20" spans="1:10">
      <c r="A20" t="s">
        <v>939</v>
      </c>
      <c r="B20">
        <v>1</v>
      </c>
      <c r="C20" s="17" t="s">
        <v>952</v>
      </c>
      <c r="E20" t="s">
        <v>944</v>
      </c>
      <c r="F20" t="b">
        <v>1</v>
      </c>
      <c r="G20" t="b">
        <v>0</v>
      </c>
      <c r="I20" t="str">
        <f t="shared" si="2"/>
        <v>~SPPR106~, ~Divine~, ~1~ =&gt; ~SPPR106~    //Magic Stone</v>
      </c>
      <c r="J20" t="str">
        <f t="shared" si="3"/>
        <v>~BZ!B0601~, ~SPPR106~, ~Divine~, ~1~, ~1~, ~BZ!B06I~, ~0~, ~0~, ~1~, ~0~, ~0~, ~1~, ~0~, ~1~, ~1~, ~1~, ~1~, ~1~, ~1~ =&gt; ~~    //Magic Stone</v>
      </c>
    </row>
    <row r="21" spans="1:10">
      <c r="A21" t="s">
        <v>939</v>
      </c>
      <c r="B21">
        <v>1</v>
      </c>
      <c r="C21" s="17" t="s">
        <v>953</v>
      </c>
      <c r="E21" t="s">
        <v>945</v>
      </c>
      <c r="F21" t="b">
        <v>1</v>
      </c>
      <c r="G21" t="b">
        <v>0</v>
      </c>
      <c r="I21" t="str">
        <f t="shared" si="2"/>
        <v>~SPPR107~, ~Divine~, ~1~ =&gt; ~SPPR107~    //Protection From Evil</v>
      </c>
      <c r="J21" t="str">
        <f t="shared" si="3"/>
        <v>~BZ!B0701~, ~SPPR107~, ~Divine~, ~1~, ~1~, ~BZ!B07I~, ~0~, ~0~, ~1~, ~0~, ~0~, ~1~, ~0~, ~1~, ~1~, ~1~, ~1~, ~1~, ~1~ =&gt; ~~    //Protection From Evil</v>
      </c>
    </row>
    <row r="22" spans="1:10">
      <c r="A22" t="s">
        <v>939</v>
      </c>
      <c r="B22">
        <v>1</v>
      </c>
      <c r="C22" s="17" t="s">
        <v>954</v>
      </c>
      <c r="E22" t="s">
        <v>946</v>
      </c>
      <c r="F22" t="b">
        <v>1</v>
      </c>
      <c r="G22" t="b">
        <v>0</v>
      </c>
      <c r="I22" t="str">
        <f t="shared" si="2"/>
        <v>~SPPR108~, ~Divine~, ~1~ =&gt; ~SPPR108~    //Remove Fear</v>
      </c>
      <c r="J22" t="str">
        <f t="shared" si="3"/>
        <v>~BZ!B0801~, ~SPPR108~, ~Divine~, ~1~, ~1~, ~BZ!B08I~, ~0~, ~0~, ~1~, ~0~, ~0~, ~1~, ~0~, ~1~, ~1~, ~1~, ~1~, ~1~, ~1~ =&gt; ~~    //Remove Fear</v>
      </c>
    </row>
    <row r="23" spans="1:10">
      <c r="A23" t="s">
        <v>939</v>
      </c>
      <c r="B23">
        <v>1</v>
      </c>
      <c r="C23" s="17" t="s">
        <v>955</v>
      </c>
      <c r="E23" t="s">
        <v>947</v>
      </c>
      <c r="F23" t="b">
        <v>1</v>
      </c>
      <c r="G23" t="b">
        <v>0</v>
      </c>
      <c r="I23" t="str">
        <f t="shared" si="2"/>
        <v>~SPPR109~, ~Divine~, ~1~ =&gt; ~SPPR109~    //Sanctuary</v>
      </c>
      <c r="J23" t="str">
        <f t="shared" si="3"/>
        <v>~BZ!B0901~, ~SPPR109~, ~Divine~, ~1~, ~1~, ~BZ!B09I~, ~0~, ~0~, ~1~, ~0~, ~0~, ~1~, ~0~, ~1~, ~1~, ~1~, ~1~, ~1~, ~1~ =&gt; ~~    //Sanctuary</v>
      </c>
    </row>
    <row r="24" spans="1:10">
      <c r="A24" t="s">
        <v>939</v>
      </c>
      <c r="B24">
        <v>1</v>
      </c>
      <c r="C24" s="17" t="s">
        <v>958</v>
      </c>
      <c r="E24" t="s">
        <v>956</v>
      </c>
      <c r="F24" s="9" t="b">
        <v>0</v>
      </c>
      <c r="G24" t="b">
        <v>1</v>
      </c>
      <c r="I24" t="str">
        <f t="shared" si="2"/>
        <v>~SPPR110~, ~Divine~, ~1~ =&gt; ~SPPR110~    //Shillelagh</v>
      </c>
      <c r="J24" t="str">
        <f t="shared" si="3"/>
        <v>~BZ!B1001~, ~SPPR110~, ~Divine~, ~1~, ~1~, ~BZ!B10I~, ~0~, ~0~, ~0~, ~1~, ~0~, ~0~, ~1~, ~1~, ~1~, ~1~, ~1~, ~1~, ~1~ =&gt; ~~    //Shillelagh</v>
      </c>
    </row>
    <row r="25" spans="1:10">
      <c r="A25" t="s">
        <v>939</v>
      </c>
      <c r="B25">
        <v>1</v>
      </c>
      <c r="C25" s="17" t="s">
        <v>1039</v>
      </c>
      <c r="E25" t="s">
        <v>1188</v>
      </c>
      <c r="F25" t="b">
        <v>1</v>
      </c>
      <c r="G25" t="b">
        <v>1</v>
      </c>
      <c r="I25" t="str">
        <f t="shared" si="2"/>
        <v>~SPPR111~, ~Divine~, ~1~ =&gt; ~SPPR111~    //Armor of Faith</v>
      </c>
      <c r="J25" t="str">
        <f t="shared" si="3"/>
        <v>~BZ!B1101~, ~SPPR111~, ~Divine~, ~1~, ~1~, ~BZ!B11I~, ~0~, ~0~, ~1~, ~1~, ~0~, ~1~, ~1~, ~1~, ~1~, ~1~, ~1~, ~1~, ~1~ =&gt; ~~    //Armor of Faith</v>
      </c>
    </row>
    <row r="26" spans="1:10">
      <c r="A26" t="s">
        <v>939</v>
      </c>
      <c r="B26">
        <v>1</v>
      </c>
      <c r="C26" s="17" t="s">
        <v>1041</v>
      </c>
      <c r="E26" t="s">
        <v>1189</v>
      </c>
      <c r="F26" t="b">
        <v>1</v>
      </c>
      <c r="G26" t="b">
        <v>1</v>
      </c>
      <c r="I26" t="str">
        <f t="shared" si="2"/>
        <v>~SPPR113~, ~Divine~, ~1~ =&gt; ~SPPR113~    //Doom</v>
      </c>
      <c r="J26" t="str">
        <f t="shared" si="3"/>
        <v>~BZ!B1301~, ~SPPR113~, ~Divine~, ~1~, ~1~, ~BZ!B13I~, ~0~, ~0~, ~1~, ~1~, ~0~, ~1~, ~1~, ~1~, ~1~, ~1~, ~1~, ~1~, ~1~ =&gt; ~~    //Doom</v>
      </c>
    </row>
    <row r="27" spans="1:10">
      <c r="A27" t="s">
        <v>939</v>
      </c>
      <c r="B27">
        <v>1</v>
      </c>
      <c r="C27" s="21" t="s">
        <v>1263</v>
      </c>
      <c r="D27" s="6"/>
      <c r="E27" s="6" t="s">
        <v>1264</v>
      </c>
      <c r="F27" s="6" t="b">
        <v>1</v>
      </c>
      <c r="G27" s="6" t="b">
        <v>1</v>
      </c>
      <c r="H27" s="22"/>
      <c r="I27" t="str">
        <f t="shared" si="2"/>
        <v>~SPPR116~, ~Divine~, ~1~ =&gt; ~SPPR116~    //Faerie Fire</v>
      </c>
      <c r="J27" t="str">
        <f t="shared" si="3"/>
        <v>~BZ!B1601~, ~SPPR116~, ~Divine~, ~1~, ~1~, ~BZ!B16I~, ~0~, ~0~, ~1~, ~1~, ~0~, ~1~, ~1~, ~1~, ~1~, ~1~, ~1~, ~1~, ~1~ =&gt; ~~    //Faerie Fire</v>
      </c>
    </row>
    <row r="28" spans="1:10">
      <c r="A28" t="s">
        <v>939</v>
      </c>
      <c r="B28">
        <v>1</v>
      </c>
      <c r="C28" s="17" t="s">
        <v>1245</v>
      </c>
      <c r="E28" t="s">
        <v>1246</v>
      </c>
      <c r="F28" s="9" t="b">
        <v>0</v>
      </c>
      <c r="G28" t="b">
        <v>1</v>
      </c>
      <c r="I28" t="str">
        <f t="shared" si="2"/>
        <v>~SPPR150~, ~Divine~, ~1~ =&gt; ~SPPR150~    //Spirit Ward</v>
      </c>
      <c r="J28" t="str">
        <f t="shared" si="3"/>
        <v>~BZ!B5001~, ~SPPR150~, ~Divine~, ~1~, ~1~, ~BZ!B50I~, ~0~, ~0~, ~0~, ~1~, ~0~, ~0~, ~1~, ~1~, ~1~, ~1~, ~1~, ~1~, ~1~ =&gt; ~~    //Spirit Ward</v>
      </c>
    </row>
    <row r="29" spans="1:10">
      <c r="A29" t="s">
        <v>939</v>
      </c>
      <c r="I29" t="str">
        <f t="shared" si="2"/>
        <v>~~, ~Divine~, ~~ =&gt; ~~    //</v>
      </c>
      <c r="J29" t="str">
        <f>_xlfn.CONCAT("~", D29, "~, ~", C29, "~, ~", A29, "~, ~", B29, "~, ~1~, ~0~ =&gt; ~", D29, "~    //", E29)</f>
        <v>~~, ~~, ~Divine~, ~~, ~1~, ~0~ =&gt; ~~    //</v>
      </c>
    </row>
    <row r="30" spans="1:10">
      <c r="A30" t="s">
        <v>939</v>
      </c>
      <c r="B30">
        <v>2</v>
      </c>
      <c r="C30" s="17" t="s">
        <v>959</v>
      </c>
      <c r="E30" t="s">
        <v>957</v>
      </c>
      <c r="F30" t="b">
        <v>1</v>
      </c>
      <c r="G30" t="b">
        <v>0</v>
      </c>
      <c r="I30" t="str">
        <f t="shared" si="2"/>
        <v>~SPPR201~, ~Divine~, ~2~ =&gt; ~SPPR201~    //Aid</v>
      </c>
      <c r="J30" t="str">
        <f>_xlfn.CONCAT("~", "BZ!C", RIGHT(C30, 2), RIGHT(_xlfn.CONCAT("0", "1"), 2), "~, ~", C30, "~, ~", A30, "~, ~", B30, "~, ~1~, ", "~BZ!C", RIGHT(C30, 2), "I~, ", "~0~, ~0~, ", IF(F30, "~1~", "~0~"), ", ", IF(G30, "~1~", "~0~"), ", ~0~, ", IF(F30, "~1~", "~0~"), ", ", IF(G30, "~1~", "~0~"), ", ~1~, ~1~, ~1~, ~1~, ~1~, ~1~ =&gt; ~", D30, "~    //", E30)</f>
        <v>~BZ!C0101~, ~SPPR201~, ~Divine~, ~2~, ~1~, ~BZ!C01I~, ~0~, ~0~, ~1~, ~0~, ~0~, ~1~, ~0~, ~1~, ~1~, ~1~, ~1~, ~1~, ~1~ =&gt; ~~    //Aid</v>
      </c>
    </row>
    <row r="31" spans="1:10">
      <c r="A31" t="s">
        <v>939</v>
      </c>
      <c r="B31">
        <v>2</v>
      </c>
      <c r="C31" s="17" t="s">
        <v>969</v>
      </c>
      <c r="E31" t="s">
        <v>960</v>
      </c>
      <c r="F31" t="b">
        <v>1</v>
      </c>
      <c r="G31" t="b">
        <v>1</v>
      </c>
      <c r="I31" t="str">
        <f t="shared" si="2"/>
        <v>~SPPR202~, ~Divine~, ~2~ =&gt; ~SPPR202~    //Barkskin</v>
      </c>
      <c r="J31" t="str">
        <f t="shared" ref="J31:J44" si="4">_xlfn.CONCAT("~", "BZ!C", RIGHT(C31, 2), RIGHT(_xlfn.CONCAT("0", "1"), 2), "~, ~", C31, "~, ~", A31, "~, ~", B31, "~, ~1~, ", "~BZ!C", RIGHT(C31, 2), "I~, ", "~0~, ~0~, ", IF(F31, "~1~", "~0~"), ", ", IF(G31, "~1~", "~0~"), ", ~0~, ", IF(F31, "~1~", "~0~"), ", ", IF(G31, "~1~", "~0~"), ", ~1~, ~1~, ~1~, ~1~, ~1~, ~1~ =&gt; ~", D31, "~    //", E31)</f>
        <v>~BZ!C0201~, ~SPPR202~, ~Divine~, ~2~, ~1~, ~BZ!C02I~, ~0~, ~0~, ~1~, ~1~, ~0~, ~1~, ~1~, ~1~, ~1~, ~1~, ~1~, ~1~, ~1~ =&gt; ~~    //Barkskin</v>
      </c>
    </row>
    <row r="32" spans="1:10">
      <c r="A32" t="s">
        <v>939</v>
      </c>
      <c r="B32">
        <v>2</v>
      </c>
      <c r="C32" s="17" t="s">
        <v>970</v>
      </c>
      <c r="E32" t="s">
        <v>961</v>
      </c>
      <c r="F32" t="b">
        <v>1</v>
      </c>
      <c r="G32" t="b">
        <v>0</v>
      </c>
      <c r="I32" t="str">
        <f t="shared" si="2"/>
        <v>~SPPR203~, ~Divine~, ~2~ =&gt; ~SPPR203~    //Chant</v>
      </c>
      <c r="J32" t="str">
        <f t="shared" si="4"/>
        <v>~BZ!C0301~, ~SPPR203~, ~Divine~, ~2~, ~1~, ~BZ!C03I~, ~0~, ~0~, ~1~, ~0~, ~0~, ~1~, ~0~, ~1~, ~1~, ~1~, ~1~, ~1~, ~1~ =&gt; ~~    //Chant</v>
      </c>
    </row>
    <row r="33" spans="1:10">
      <c r="A33" t="s">
        <v>939</v>
      </c>
      <c r="B33">
        <v>2</v>
      </c>
      <c r="C33" s="17" t="s">
        <v>971</v>
      </c>
      <c r="E33" t="s">
        <v>962</v>
      </c>
      <c r="F33" t="b">
        <v>0</v>
      </c>
      <c r="G33" t="b">
        <v>1</v>
      </c>
      <c r="I33" t="str">
        <f t="shared" si="2"/>
        <v>~SPPR204~, ~Divine~, ~2~ =&gt; ~SPPR204~    //Charm Person or Mammal</v>
      </c>
      <c r="J33" t="str">
        <f t="shared" si="4"/>
        <v>~BZ!C0401~, ~SPPR204~, ~Divine~, ~2~, ~1~, ~BZ!C04I~, ~0~, ~0~, ~0~, ~1~, ~0~, ~0~, ~1~, ~1~, ~1~, ~1~, ~1~, ~1~, ~1~ =&gt; ~~    //Charm Person or Mammal</v>
      </c>
    </row>
    <row r="34" spans="1:10">
      <c r="A34" t="s">
        <v>939</v>
      </c>
      <c r="B34">
        <v>2</v>
      </c>
      <c r="C34" s="17" t="s">
        <v>972</v>
      </c>
      <c r="E34" t="s">
        <v>963</v>
      </c>
      <c r="F34" t="b">
        <v>1</v>
      </c>
      <c r="G34" t="b">
        <v>1</v>
      </c>
      <c r="I34" t="str">
        <f t="shared" si="2"/>
        <v>~SPPR205~, ~Divine~, ~2~ =&gt; ~SPPR205~    //Find Traps</v>
      </c>
      <c r="J34" t="str">
        <f t="shared" si="4"/>
        <v>~BZ!C0501~, ~SPPR205~, ~Divine~, ~2~, ~1~, ~BZ!C05I~, ~0~, ~0~, ~1~, ~1~, ~0~, ~1~, ~1~, ~1~, ~1~, ~1~, ~1~, ~1~, ~1~ =&gt; ~~    //Find Traps</v>
      </c>
    </row>
    <row r="35" spans="1:10">
      <c r="A35" t="s">
        <v>939</v>
      </c>
      <c r="B35">
        <v>2</v>
      </c>
      <c r="C35" s="17" t="s">
        <v>973</v>
      </c>
      <c r="E35" t="s">
        <v>981</v>
      </c>
      <c r="F35" t="b">
        <v>1</v>
      </c>
      <c r="G35" t="b">
        <v>1</v>
      </c>
      <c r="I35" t="str">
        <f t="shared" si="2"/>
        <v>~SPPR206~, ~Divine~, ~2~ =&gt; ~SPPR206~    //Flame Blade</v>
      </c>
      <c r="J35" t="str">
        <f t="shared" si="4"/>
        <v>~BZ!C0601~, ~SPPR206~, ~Divine~, ~2~, ~1~, ~BZ!C06I~, ~0~, ~0~, ~1~, ~1~, ~0~, ~1~, ~1~, ~1~, ~1~, ~1~, ~1~, ~1~, ~1~ =&gt; ~~    //Flame Blade</v>
      </c>
    </row>
    <row r="36" spans="1:10">
      <c r="A36" t="s">
        <v>939</v>
      </c>
      <c r="B36">
        <v>2</v>
      </c>
      <c r="C36" s="17" t="s">
        <v>974</v>
      </c>
      <c r="E36" t="s">
        <v>1305</v>
      </c>
      <c r="F36" t="b">
        <v>0</v>
      </c>
      <c r="G36" t="b">
        <v>1</v>
      </c>
      <c r="I36" t="str">
        <f t="shared" si="2"/>
        <v>~SPPR207~, ~Divine~, ~2~ =&gt; ~SPPR207~    //Goodberry</v>
      </c>
      <c r="J36" t="str">
        <f t="shared" si="4"/>
        <v>~BZ!C0701~, ~SPPR207~, ~Divine~, ~2~, ~1~, ~BZ!C07I~, ~0~, ~0~, ~0~, ~1~, ~0~, ~0~, ~1~, ~1~, ~1~, ~1~, ~1~, ~1~, ~1~ =&gt; ~~    //Goodberry</v>
      </c>
    </row>
    <row r="37" spans="1:10">
      <c r="A37" t="s">
        <v>939</v>
      </c>
      <c r="B37">
        <v>2</v>
      </c>
      <c r="C37" s="17" t="s">
        <v>975</v>
      </c>
      <c r="E37" t="s">
        <v>115</v>
      </c>
      <c r="F37" t="b">
        <v>1</v>
      </c>
      <c r="G37" t="b">
        <v>0</v>
      </c>
      <c r="I37" t="str">
        <f t="shared" si="2"/>
        <v>~SPPR208~, ~Divine~, ~2~ =&gt; ~SPPR208~    //Hold Person</v>
      </c>
      <c r="J37" t="str">
        <f t="shared" si="4"/>
        <v>~BZ!C0801~, ~SPPR208~, ~Divine~, ~2~, ~1~, ~BZ!C08I~, ~0~, ~0~, ~1~, ~0~, ~0~, ~1~, ~0~, ~1~, ~1~, ~1~, ~1~, ~1~, ~1~ =&gt; ~~    //Hold Person</v>
      </c>
    </row>
    <row r="38" spans="1:10">
      <c r="A38" t="s">
        <v>939</v>
      </c>
      <c r="B38">
        <v>2</v>
      </c>
      <c r="C38" s="17" t="s">
        <v>976</v>
      </c>
      <c r="E38" t="s">
        <v>83</v>
      </c>
      <c r="F38" t="b">
        <v>1</v>
      </c>
      <c r="G38" t="b">
        <v>1</v>
      </c>
      <c r="I38" t="str">
        <f t="shared" si="2"/>
        <v>~SPPR209~, ~Divine~, ~2~ =&gt; ~SPPR209~    //Know Alignment</v>
      </c>
      <c r="J38" t="str">
        <f t="shared" si="4"/>
        <v>~BZ!C0901~, ~SPPR209~, ~Divine~, ~2~, ~1~, ~BZ!C09I~, ~0~, ~0~, ~1~, ~1~, ~0~, ~1~, ~1~, ~1~, ~1~, ~1~, ~1~, ~1~, ~1~ =&gt; ~~    //Know Alignment</v>
      </c>
    </row>
    <row r="39" spans="1:10">
      <c r="A39" t="s">
        <v>939</v>
      </c>
      <c r="B39">
        <v>2</v>
      </c>
      <c r="C39" s="17" t="s">
        <v>977</v>
      </c>
      <c r="E39" t="s">
        <v>965</v>
      </c>
      <c r="F39" t="b">
        <v>1</v>
      </c>
      <c r="G39" t="b">
        <v>1</v>
      </c>
      <c r="I39" t="str">
        <f t="shared" si="2"/>
        <v>~SPPR210~, ~Divine~, ~2~ =&gt; ~SPPR210~    //Resist Fire/Cold</v>
      </c>
      <c r="J39" t="str">
        <f t="shared" si="4"/>
        <v>~BZ!C1001~, ~SPPR210~, ~Divine~, ~2~, ~1~, ~BZ!C10I~, ~0~, ~0~, ~1~, ~1~, ~0~, ~1~, ~1~, ~1~, ~1~, ~1~, ~1~, ~1~, ~1~ =&gt; ~~    //Resist Fire/Cold</v>
      </c>
    </row>
    <row r="40" spans="1:10">
      <c r="A40" t="s">
        <v>939</v>
      </c>
      <c r="B40">
        <v>2</v>
      </c>
      <c r="C40" s="17" t="s">
        <v>978</v>
      </c>
      <c r="E40" t="s">
        <v>966</v>
      </c>
      <c r="F40" t="b">
        <v>1</v>
      </c>
      <c r="G40" t="b">
        <v>0</v>
      </c>
      <c r="I40" t="str">
        <f t="shared" si="2"/>
        <v>~SPPR211~, ~Divine~, ~2~ =&gt; ~SPPR211~    //Silence 15' Radius</v>
      </c>
      <c r="J40" t="str">
        <f t="shared" si="4"/>
        <v>~BZ!C1101~, ~SPPR211~, ~Divine~, ~2~, ~1~, ~BZ!C11I~, ~0~, ~0~, ~1~, ~0~, ~0~, ~1~, ~0~, ~1~, ~1~, ~1~, ~1~, ~1~, ~1~ =&gt; ~~    //Silence 15' Radius</v>
      </c>
    </row>
    <row r="41" spans="1:10">
      <c r="A41" t="s">
        <v>939</v>
      </c>
      <c r="B41">
        <v>2</v>
      </c>
      <c r="C41" s="17" t="s">
        <v>979</v>
      </c>
      <c r="E41" t="s">
        <v>1316</v>
      </c>
      <c r="F41" t="b">
        <v>1</v>
      </c>
      <c r="G41" t="b">
        <v>1</v>
      </c>
      <c r="I41" t="str">
        <f t="shared" si="2"/>
        <v>~SPPR212~, ~Divine~, ~2~ =&gt; ~SPPR212~    //Slow Poison</v>
      </c>
      <c r="J41" t="str">
        <f t="shared" si="4"/>
        <v>~BZ!C1201~, ~SPPR212~, ~Divine~, ~2~, ~1~, ~BZ!C12I~, ~0~, ~0~, ~1~, ~1~, ~0~, ~1~, ~1~, ~1~, ~1~, ~1~, ~1~, ~1~, ~1~ =&gt; ~~    //Slow Poison</v>
      </c>
    </row>
    <row r="42" spans="1:10">
      <c r="A42" t="s">
        <v>939</v>
      </c>
      <c r="B42">
        <v>2</v>
      </c>
      <c r="C42" s="17" t="s">
        <v>980</v>
      </c>
      <c r="E42" t="s">
        <v>967</v>
      </c>
      <c r="F42" t="b">
        <v>1</v>
      </c>
      <c r="G42" t="b">
        <v>0</v>
      </c>
      <c r="I42" t="str">
        <f t="shared" si="2"/>
        <v>~SPPR213~, ~Divine~, ~2~ =&gt; ~SPPR213~    //Spiritual Hammer</v>
      </c>
      <c r="J42" t="str">
        <f t="shared" si="4"/>
        <v>~BZ!C1301~, ~SPPR213~, ~Divine~, ~2~, ~1~, ~BZ!C13I~, ~0~, ~0~, ~1~, ~0~, ~0~, ~1~, ~0~, ~1~, ~1~, ~1~, ~1~, ~1~, ~1~ =&gt; ~~    //Spiritual Hammer</v>
      </c>
    </row>
    <row r="43" spans="1:10">
      <c r="A43" t="s">
        <v>939</v>
      </c>
      <c r="B43">
        <v>2</v>
      </c>
      <c r="C43" s="17" t="s">
        <v>982</v>
      </c>
      <c r="E43" t="s">
        <v>968</v>
      </c>
      <c r="F43" t="b">
        <v>1</v>
      </c>
      <c r="G43" t="b">
        <v>0</v>
      </c>
      <c r="I43" t="str">
        <f t="shared" si="2"/>
        <v>~SPPR214~, ~Divine~, ~2~ =&gt; ~SPPR214~    //Draw Upon Holy Might</v>
      </c>
      <c r="J43" t="str">
        <f t="shared" si="4"/>
        <v>~BZ!C1401~, ~SPPR214~, ~Divine~, ~2~, ~1~, ~BZ!C14I~, ~0~, ~0~, ~1~, ~0~, ~0~, ~1~, ~0~, ~1~, ~1~, ~1~, ~1~, ~1~, ~1~ =&gt; ~~    //Draw Upon Holy Might</v>
      </c>
    </row>
    <row r="44" spans="1:10">
      <c r="A44" t="s">
        <v>939</v>
      </c>
      <c r="B44">
        <v>2</v>
      </c>
      <c r="C44" s="17" t="s">
        <v>1247</v>
      </c>
      <c r="E44" t="s">
        <v>1248</v>
      </c>
      <c r="F44" s="9" t="b">
        <v>0</v>
      </c>
      <c r="G44" t="b">
        <v>1</v>
      </c>
      <c r="I44" t="str">
        <f t="shared" si="2"/>
        <v>~SPPR250~, ~Divine~, ~2~ =&gt; ~SPPR250~    //Writhing Fog</v>
      </c>
      <c r="J44" t="str">
        <f t="shared" si="4"/>
        <v>~BZ!C5001~, ~SPPR250~, ~Divine~, ~2~, ~1~, ~BZ!C50I~, ~0~, ~0~, ~0~, ~1~, ~0~, ~0~, ~1~, ~1~, ~1~, ~1~, ~1~, ~1~, ~1~ =&gt; ~~    //Writhing Fog</v>
      </c>
    </row>
    <row r="45" spans="1:10">
      <c r="A45" t="s">
        <v>939</v>
      </c>
      <c r="I45" t="str">
        <f t="shared" si="2"/>
        <v>~~, ~Divine~, ~~ =&gt; ~~    //</v>
      </c>
      <c r="J45" t="str">
        <f>_xlfn.CONCAT("~", D45, "~, ~", C45, "~, ~", A45, "~, ~", B45, "~, ~1~, ~0~ =&gt; ~", D45, "~    //", E45)</f>
        <v>~~, ~~, ~Divine~, ~~, ~1~, ~0~ =&gt; ~~    //</v>
      </c>
    </row>
    <row r="46" spans="1:10">
      <c r="A46" t="s">
        <v>939</v>
      </c>
      <c r="B46">
        <v>3</v>
      </c>
      <c r="C46" s="17" t="s">
        <v>991</v>
      </c>
      <c r="E46" t="s">
        <v>165</v>
      </c>
      <c r="F46" t="b">
        <v>1</v>
      </c>
      <c r="G46" t="b">
        <v>0</v>
      </c>
      <c r="I46" t="str">
        <f t="shared" si="2"/>
        <v>~SPPR301~, ~Divine~, ~3~ =&gt; ~SPPR301~    //Animate Dead</v>
      </c>
      <c r="J46" t="str">
        <f>_xlfn.CONCAT("~", "BZ!D", RIGHT(C46, 2), RIGHT(_xlfn.CONCAT("0", "1"), 2), "~, ~", C46, "~, ~", A46, "~, ~", B46, "~, ~1~, ", "~BZ!D", RIGHT(C46, 2), "I~, ", "~0~, ~0~, ", IF(F46, "~1~", "~0~"), ", ", IF(G46, "~1~", "~0~"), ", ~0~, ", IF(F46, "~1~", "~0~"), ", ", IF(G46, "~1~", "~0~"), ", ~1~, ~1~, ~1~, ~1~, ~1~, ~1~ =&gt; ~", D46, "~    //", E46)</f>
        <v>~BZ!D0101~, ~SPPR301~, ~Divine~, ~3~, ~1~, ~BZ!D01I~, ~0~, ~0~, ~1~, ~0~, ~0~, ~1~, ~0~, ~1~, ~1~, ~1~, ~1~, ~1~, ~1~ =&gt; ~~    //Animate Dead</v>
      </c>
    </row>
    <row r="47" spans="1:10">
      <c r="A47" t="s">
        <v>939</v>
      </c>
      <c r="B47">
        <v>3</v>
      </c>
      <c r="C47" s="17" t="s">
        <v>992</v>
      </c>
      <c r="E47" t="s">
        <v>983</v>
      </c>
      <c r="F47" t="b">
        <v>0</v>
      </c>
      <c r="G47" t="b">
        <v>1</v>
      </c>
      <c r="I47" t="str">
        <f t="shared" ref="I47:I78" si="5">_xlfn.CONCAT("~", C47, "~, ~", A47, "~, ~", B47, "~ =&gt; ~", C47, "~    //", E47)</f>
        <v>~SPPR302~, ~Divine~, ~3~ =&gt; ~SPPR302~    //Call Lightning</v>
      </c>
      <c r="J47" t="str">
        <f t="shared" ref="J47:J64" si="6">_xlfn.CONCAT("~", "BZ!D", RIGHT(C47, 2), RIGHT(_xlfn.CONCAT("0", "1"), 2), "~, ~", C47, "~, ~", A47, "~, ~", B47, "~, ~1~, ", "~BZ!D", RIGHT(C47, 2), "I~, ", "~0~, ~0~, ", IF(F47, "~1~", "~0~"), ", ", IF(G47, "~1~", "~0~"), ", ~0~, ", IF(F47, "~1~", "~0~"), ", ", IF(G47, "~1~", "~0~"), ", ~1~, ~1~, ~1~, ~1~, ~1~, ~1~ =&gt; ~", D47, "~    //", E47)</f>
        <v>~BZ!D0201~, ~SPPR302~, ~Divine~, ~3~, ~1~, ~BZ!D02I~, ~0~, ~0~, ~0~, ~1~, ~0~, ~0~, ~1~, ~1~, ~1~, ~1~, ~1~, ~1~, ~1~ =&gt; ~~    //Call Lightning</v>
      </c>
    </row>
    <row r="48" spans="1:10">
      <c r="A48" t="s">
        <v>939</v>
      </c>
      <c r="B48">
        <v>3</v>
      </c>
      <c r="C48" s="17" t="s">
        <v>993</v>
      </c>
      <c r="E48" t="s">
        <v>112</v>
      </c>
      <c r="F48" t="b">
        <v>1</v>
      </c>
      <c r="G48" s="6" t="b">
        <v>1</v>
      </c>
      <c r="I48" t="str">
        <f t="shared" si="5"/>
        <v>~SPPR303~, ~Divine~, ~3~ =&gt; ~SPPR303~    //Dispel Magic</v>
      </c>
      <c r="J48" t="str">
        <f t="shared" si="6"/>
        <v>~BZ!D0301~, ~SPPR303~, ~Divine~, ~3~, ~1~, ~BZ!D03I~, ~0~, ~0~, ~1~, ~1~, ~0~, ~1~, ~1~, ~1~, ~1~, ~1~, ~1~, ~1~, ~1~ =&gt; ~~    //Dispel Magic</v>
      </c>
    </row>
    <row r="49" spans="1:10">
      <c r="A49" t="s">
        <v>939</v>
      </c>
      <c r="B49">
        <v>3</v>
      </c>
      <c r="C49" s="17" t="s">
        <v>994</v>
      </c>
      <c r="E49" t="s">
        <v>984</v>
      </c>
      <c r="F49" t="b">
        <v>1</v>
      </c>
      <c r="G49" t="b">
        <v>0</v>
      </c>
      <c r="I49" t="str">
        <f t="shared" si="5"/>
        <v>~SPPR304~, ~Divine~, ~3~ =&gt; ~SPPR304~    //Glyph of Warding</v>
      </c>
      <c r="J49" t="str">
        <f t="shared" si="6"/>
        <v>~BZ!D0401~, ~SPPR304~, ~Divine~, ~3~, ~1~, ~BZ!D04I~, ~0~, ~0~, ~1~, ~0~, ~0~, ~1~, ~0~, ~1~, ~1~, ~1~, ~1~, ~1~, ~1~ =&gt; ~~    //Glyph of Warding</v>
      </c>
    </row>
    <row r="50" spans="1:10">
      <c r="A50" t="s">
        <v>939</v>
      </c>
      <c r="B50">
        <v>3</v>
      </c>
      <c r="C50" s="17" t="s">
        <v>995</v>
      </c>
      <c r="E50" t="s">
        <v>985</v>
      </c>
      <c r="F50" t="b">
        <v>0</v>
      </c>
      <c r="G50" t="b">
        <v>1</v>
      </c>
      <c r="I50" t="str">
        <f t="shared" si="5"/>
        <v>~SPPR305~, ~Divine~, ~3~ =&gt; ~SPPR305~    //Hold Animal</v>
      </c>
      <c r="J50" t="str">
        <f t="shared" si="6"/>
        <v>~BZ!D0501~, ~SPPR305~, ~Divine~, ~3~, ~1~, ~BZ!D05I~, ~0~, ~0~, ~0~, ~1~, ~0~, ~0~, ~1~, ~1~, ~1~, ~1~, ~1~, ~1~, ~1~ =&gt; ~~    //Hold Animal</v>
      </c>
    </row>
    <row r="51" spans="1:10">
      <c r="A51" t="s">
        <v>939</v>
      </c>
      <c r="B51">
        <v>3</v>
      </c>
      <c r="C51" s="17" t="s">
        <v>996</v>
      </c>
      <c r="E51" t="s">
        <v>562</v>
      </c>
      <c r="F51" t="b">
        <v>1</v>
      </c>
      <c r="G51" t="b">
        <v>1</v>
      </c>
      <c r="I51" t="str">
        <f t="shared" si="5"/>
        <v>~SPPR306~, ~Divine~, ~3~ =&gt; ~SPPR306~    //Protection from Fire</v>
      </c>
      <c r="J51" t="str">
        <f t="shared" si="6"/>
        <v>~BZ!D0601~, ~SPPR306~, ~Divine~, ~3~, ~1~, ~BZ!D06I~, ~0~, ~0~, ~1~, ~1~, ~0~, ~1~, ~1~, ~1~, ~1~, ~1~, ~1~, ~1~, ~1~ =&gt; ~~    //Protection from Fire</v>
      </c>
    </row>
    <row r="52" spans="1:10">
      <c r="A52" t="s">
        <v>939</v>
      </c>
      <c r="B52">
        <v>3</v>
      </c>
      <c r="C52" s="17" t="s">
        <v>997</v>
      </c>
      <c r="E52" t="s">
        <v>149</v>
      </c>
      <c r="F52" t="b">
        <v>1</v>
      </c>
      <c r="G52" t="b">
        <v>0</v>
      </c>
      <c r="I52" t="str">
        <f t="shared" si="5"/>
        <v>~SPPR307~, ~Divine~, ~3~ =&gt; ~SPPR307~    //Remove Curse</v>
      </c>
      <c r="J52" t="str">
        <f t="shared" si="6"/>
        <v>~BZ!D0701~, ~SPPR307~, ~Divine~, ~3~, ~1~, ~BZ!D07I~, ~0~, ~0~, ~1~, ~0~, ~0~, ~1~, ~0~, ~1~, ~1~, ~1~, ~1~, ~1~, ~1~ =&gt; ~~    //Remove Curse</v>
      </c>
    </row>
    <row r="53" spans="1:10">
      <c r="A53" t="s">
        <v>939</v>
      </c>
      <c r="B53">
        <v>3</v>
      </c>
      <c r="C53" s="17" t="s">
        <v>998</v>
      </c>
      <c r="E53" t="s">
        <v>986</v>
      </c>
      <c r="F53" t="b">
        <v>1</v>
      </c>
      <c r="G53" t="b">
        <v>0</v>
      </c>
      <c r="I53" t="str">
        <f t="shared" si="5"/>
        <v>~SPPR308~, ~Divine~, ~3~ =&gt; ~SPPR308~    //Remove Paralysis</v>
      </c>
      <c r="J53" t="str">
        <f t="shared" si="6"/>
        <v>~BZ!D0801~, ~SPPR308~, ~Divine~, ~3~, ~1~, ~BZ!D08I~, ~0~, ~0~, ~1~, ~0~, ~0~, ~1~, ~0~, ~1~, ~1~, ~1~, ~1~, ~1~, ~1~ =&gt; ~~    //Remove Paralysis</v>
      </c>
    </row>
    <row r="54" spans="1:10">
      <c r="A54" t="s">
        <v>939</v>
      </c>
      <c r="B54">
        <v>3</v>
      </c>
      <c r="C54" s="17" t="s">
        <v>999</v>
      </c>
      <c r="E54" t="s">
        <v>987</v>
      </c>
      <c r="F54" t="b">
        <v>1</v>
      </c>
      <c r="G54" t="b">
        <v>1</v>
      </c>
      <c r="I54" t="str">
        <f t="shared" si="5"/>
        <v>~SPPR309~, ~Divine~, ~3~ =&gt; ~SPPR309~    //Invisibility Purge</v>
      </c>
      <c r="J54" t="str">
        <f t="shared" si="6"/>
        <v>~BZ!D0901~, ~SPPR309~, ~Divine~, ~3~, ~1~, ~BZ!D09I~, ~0~, ~0~, ~1~, ~1~, ~0~, ~1~, ~1~, ~1~, ~1~, ~1~, ~1~, ~1~, ~1~ =&gt; ~~    //Invisibility Purge</v>
      </c>
    </row>
    <row r="55" spans="1:10">
      <c r="A55" t="s">
        <v>939</v>
      </c>
      <c r="B55">
        <v>3</v>
      </c>
      <c r="C55" s="17" t="s">
        <v>1000</v>
      </c>
      <c r="E55" t="s">
        <v>988</v>
      </c>
      <c r="F55" t="b">
        <v>1</v>
      </c>
      <c r="G55" t="b">
        <v>1</v>
      </c>
      <c r="I55" t="str">
        <f t="shared" si="5"/>
        <v>~SPPR310~, ~Divine~, ~3~ =&gt; ~SPPR310~    //Miscast Magic</v>
      </c>
      <c r="J55" t="str">
        <f t="shared" si="6"/>
        <v>~BZ!D1001~, ~SPPR310~, ~Divine~, ~3~, ~1~, ~BZ!D10I~, ~0~, ~0~, ~1~, ~1~, ~0~, ~1~, ~1~, ~1~, ~1~, ~1~, ~1~, ~1~, ~1~ =&gt; ~~    //Miscast Magic</v>
      </c>
    </row>
    <row r="56" spans="1:10">
      <c r="A56" t="s">
        <v>939</v>
      </c>
      <c r="B56">
        <v>3</v>
      </c>
      <c r="C56" s="17" t="s">
        <v>1001</v>
      </c>
      <c r="E56" t="s">
        <v>989</v>
      </c>
      <c r="F56" t="b">
        <v>1</v>
      </c>
      <c r="G56" s="6" t="b">
        <v>1</v>
      </c>
      <c r="I56" t="str">
        <f t="shared" si="5"/>
        <v>~SPPR311~, ~Divine~, ~3~ =&gt; ~SPPR311~    //Rigid Thinking</v>
      </c>
      <c r="J56" t="str">
        <f t="shared" si="6"/>
        <v>~BZ!D1101~, ~SPPR311~, ~Divine~, ~3~, ~1~, ~BZ!D11I~, ~0~, ~0~, ~1~, ~1~, ~0~, ~1~, ~1~, ~1~, ~1~, ~1~, ~1~, ~1~, ~1~ =&gt; ~~    //Rigid Thinking</v>
      </c>
    </row>
    <row r="57" spans="1:10">
      <c r="A57" t="s">
        <v>939</v>
      </c>
      <c r="B57">
        <v>3</v>
      </c>
      <c r="C57" s="17" t="s">
        <v>1002</v>
      </c>
      <c r="E57" t="s">
        <v>990</v>
      </c>
      <c r="F57" t="b">
        <v>1</v>
      </c>
      <c r="G57" s="6" t="b">
        <v>1</v>
      </c>
      <c r="I57" t="str">
        <f t="shared" si="5"/>
        <v>~SPPR312~, ~Divine~, ~3~ =&gt; ~SPPR312~    //Strength of One</v>
      </c>
      <c r="J57" t="str">
        <f t="shared" si="6"/>
        <v>~BZ!D1201~, ~SPPR312~, ~Divine~, ~3~, ~1~, ~BZ!D12I~, ~0~, ~0~, ~1~, ~1~, ~0~, ~1~, ~1~, ~1~, ~1~, ~1~, ~1~, ~1~, ~1~ =&gt; ~~    //Strength of One</v>
      </c>
    </row>
    <row r="58" spans="1:10">
      <c r="A58" t="s">
        <v>939</v>
      </c>
      <c r="B58">
        <v>3</v>
      </c>
      <c r="C58" s="17" t="s">
        <v>1062</v>
      </c>
      <c r="E58" t="s">
        <v>1060</v>
      </c>
      <c r="F58" t="b">
        <v>1</v>
      </c>
      <c r="G58" t="b">
        <v>0</v>
      </c>
      <c r="H58" s="16" t="s">
        <v>1381</v>
      </c>
      <c r="I58" t="str">
        <f t="shared" si="5"/>
        <v>~SPPR313~, ~Divine~, ~3~ =&gt; ~SPPR313~    //Holy Smite</v>
      </c>
      <c r="J58" t="s">
        <v>1400</v>
      </c>
    </row>
    <row r="59" spans="1:10">
      <c r="A59" t="s">
        <v>939</v>
      </c>
      <c r="B59">
        <v>3</v>
      </c>
      <c r="C59" s="17" t="s">
        <v>1063</v>
      </c>
      <c r="E59" t="s">
        <v>1061</v>
      </c>
      <c r="F59" t="b">
        <v>1</v>
      </c>
      <c r="G59" t="b">
        <v>0</v>
      </c>
      <c r="H59" s="16" t="s">
        <v>1377</v>
      </c>
      <c r="I59" t="str">
        <f t="shared" si="5"/>
        <v>~SPPR314~, ~Divine~, ~3~ =&gt; ~SPPR314~    //Unholy Blight</v>
      </c>
      <c r="J59" t="s">
        <v>1401</v>
      </c>
    </row>
    <row r="60" spans="1:10">
      <c r="A60" t="s">
        <v>939</v>
      </c>
      <c r="B60">
        <v>3</v>
      </c>
      <c r="C60" s="17" t="s">
        <v>1064</v>
      </c>
      <c r="E60" t="s">
        <v>1190</v>
      </c>
      <c r="F60" t="b">
        <v>1</v>
      </c>
      <c r="G60" t="b">
        <v>1</v>
      </c>
      <c r="I60" t="str">
        <f t="shared" si="5"/>
        <v>~SPPR315~, ~Divine~, ~3~ =&gt; ~SPPR315~    //Cure Medium Wounds</v>
      </c>
      <c r="J60" t="str">
        <f t="shared" si="6"/>
        <v>~BZ!D1501~, ~SPPR315~, ~Divine~, ~3~, ~1~, ~BZ!D15I~, ~0~, ~0~, ~1~, ~1~, ~0~, ~1~, ~1~, ~1~, ~1~, ~1~, ~1~, ~1~, ~1~ =&gt; ~~    //Cure Medium Wounds</v>
      </c>
    </row>
    <row r="61" spans="1:10">
      <c r="A61" t="s">
        <v>939</v>
      </c>
      <c r="B61">
        <v>3</v>
      </c>
      <c r="C61" s="17" t="s">
        <v>1066</v>
      </c>
      <c r="E61" t="s">
        <v>1051</v>
      </c>
      <c r="F61" t="b">
        <v>1</v>
      </c>
      <c r="G61" s="6" t="b">
        <v>1</v>
      </c>
      <c r="I61" t="str">
        <f t="shared" si="5"/>
        <v>~SPPR317~, ~Divine~, ~3~ =&gt; ~SPPR317~    //Cure Disease</v>
      </c>
      <c r="J61" t="str">
        <f t="shared" si="6"/>
        <v>~BZ!D1701~, ~SPPR317~, ~Divine~, ~3~, ~1~, ~BZ!D17I~, ~0~, ~0~, ~1~, ~1~, ~0~, ~1~, ~1~, ~1~, ~1~, ~1~, ~1~, ~1~, ~1~ =&gt; ~~    //Cure Disease</v>
      </c>
    </row>
    <row r="62" spans="1:10">
      <c r="A62" t="s">
        <v>939</v>
      </c>
      <c r="B62">
        <v>3</v>
      </c>
      <c r="C62" s="17" t="s">
        <v>1067</v>
      </c>
      <c r="E62" t="s">
        <v>1191</v>
      </c>
      <c r="F62" t="b">
        <v>1</v>
      </c>
      <c r="G62" t="b">
        <v>0</v>
      </c>
      <c r="I62" t="str">
        <f t="shared" si="5"/>
        <v>~SPPR318~, ~Divine~, ~3~ =&gt; ~SPPR318~    //Zone of Sweet Air</v>
      </c>
      <c r="J62" t="str">
        <f t="shared" si="6"/>
        <v>~BZ!D1801~, ~SPPR318~, ~Divine~, ~3~, ~1~, ~BZ!D18I~, ~0~, ~0~, ~1~, ~0~, ~0~, ~1~, ~0~, ~1~, ~1~, ~1~, ~1~, ~1~, ~1~ =&gt; ~~    //Zone of Sweet Air</v>
      </c>
    </row>
    <row r="63" spans="1:10">
      <c r="A63" t="s">
        <v>939</v>
      </c>
      <c r="B63">
        <v>3</v>
      </c>
      <c r="C63" s="17" t="s">
        <v>1068</v>
      </c>
      <c r="E63" t="s">
        <v>1192</v>
      </c>
      <c r="F63" t="b">
        <v>0</v>
      </c>
      <c r="G63" t="b">
        <v>1</v>
      </c>
      <c r="I63" t="str">
        <f t="shared" si="5"/>
        <v>~SPPR319~, ~Divine~, ~3~ =&gt; ~SPPR319~    //Summon Insects</v>
      </c>
      <c r="J63" t="str">
        <f t="shared" si="6"/>
        <v>~BZ!D1901~, ~SPPR319~, ~Divine~, ~3~, ~1~, ~BZ!D19I~, ~0~, ~0~, ~0~, ~1~, ~0~, ~0~, ~1~, ~1~, ~1~, ~1~, ~1~, ~1~, ~1~ =&gt; ~~    //Summon Insects</v>
      </c>
    </row>
    <row r="64" spans="1:10">
      <c r="A64" t="s">
        <v>939</v>
      </c>
      <c r="B64">
        <v>3</v>
      </c>
      <c r="C64" s="17" t="s">
        <v>1249</v>
      </c>
      <c r="E64" t="s">
        <v>1250</v>
      </c>
      <c r="F64" s="9" t="b">
        <v>0</v>
      </c>
      <c r="G64" t="b">
        <v>1</v>
      </c>
      <c r="I64" t="str">
        <f t="shared" si="5"/>
        <v>~SPPR350~, ~Divine~, ~3~ =&gt; ~SPPR350~    //Spiritual Clarity</v>
      </c>
      <c r="J64" t="str">
        <f t="shared" si="6"/>
        <v>~BZ!D5001~, ~SPPR350~, ~Divine~, ~3~, ~1~, ~BZ!D50I~, ~0~, ~0~, ~0~, ~1~, ~0~, ~0~, ~1~, ~1~, ~1~, ~1~, ~1~, ~1~, ~1~ =&gt; ~~    //Spiritual Clarity</v>
      </c>
    </row>
    <row r="65" spans="1:10">
      <c r="A65" t="s">
        <v>939</v>
      </c>
      <c r="I65" t="str">
        <f t="shared" si="5"/>
        <v>~~, ~Divine~, ~~ =&gt; ~~    //</v>
      </c>
      <c r="J65" t="str">
        <f>_xlfn.CONCAT("~", D65, "~, ~", C65, "~, ~", A65, "~, ~", B65, "~, ~1~, ~0~ =&gt; ~", D65, "~    //", E65)</f>
        <v>~~, ~~, ~Divine~, ~~, ~1~, ~0~ =&gt; ~~    //</v>
      </c>
    </row>
    <row r="66" spans="1:10">
      <c r="A66" t="s">
        <v>939</v>
      </c>
      <c r="B66">
        <v>4</v>
      </c>
      <c r="C66" s="19" t="s">
        <v>1010</v>
      </c>
      <c r="E66" t="s">
        <v>1005</v>
      </c>
      <c r="F66" t="b">
        <v>1</v>
      </c>
      <c r="G66" t="b">
        <v>1</v>
      </c>
      <c r="I66" t="str">
        <f t="shared" si="5"/>
        <v>~SPPR402~, ~Divine~, ~4~ =&gt; ~SPPR402~    //Animal Summoning 1</v>
      </c>
      <c r="J66" t="str">
        <f>_xlfn.CONCAT("~", "BZ!E", RIGHT(C66, 2), RIGHT(_xlfn.CONCAT("0", "1"), 2), "~, ~", C66, "~, ~", A66, "~, ~", B66, "~, ~1~, ", "~BZ!E", RIGHT(C66, 2), "I~, ", "~0~, ~0~, ", IF(F66, "~1~", "~0~"), ", ", IF(G66, "~1~", "~0~"), ", ~0~, ", IF(F66, "~1~", "~0~"), ", ", IF(G66, "~1~", "~0~"), ", ~1~, ~1~, ~1~, ~1~, ~1~, ~1~ =&gt; ~", D66, "~    //", E66)</f>
        <v>~BZ!E0201~, ~SPPR402~, ~Divine~, ~4~, ~1~, ~BZ!E02I~, ~0~, ~0~, ~1~, ~1~, ~0~, ~1~, ~1~, ~1~, ~1~, ~1~, ~1~, ~1~, ~1~ =&gt; ~~    //Animal Summoning 1</v>
      </c>
    </row>
    <row r="67" spans="1:10">
      <c r="A67" t="s">
        <v>939</v>
      </c>
      <c r="B67">
        <v>4</v>
      </c>
      <c r="C67" s="19" t="s">
        <v>1089</v>
      </c>
      <c r="E67" t="s">
        <v>1193</v>
      </c>
      <c r="F67" t="b">
        <v>1</v>
      </c>
      <c r="G67" t="b">
        <v>1</v>
      </c>
      <c r="I67" t="str">
        <f t="shared" si="5"/>
        <v>~SPPR409~, ~Divine~, ~4~ =&gt; ~SPPR409~    //Death Ward</v>
      </c>
      <c r="J67" t="str">
        <f t="shared" ref="J67:J75" si="7">_xlfn.CONCAT("~", "BZ!E", RIGHT(C67, 2), RIGHT(_xlfn.CONCAT("0", "1"), 2), "~, ~", C67, "~, ~", A67, "~, ~", B67, "~, ~1~, ", "~BZ!E", RIGHT(C67, 2), "I~, ", "~0~, ~0~, ", IF(F67, "~1~", "~0~"), ", ", IF(G67, "~1~", "~0~"), ", ~0~, ", IF(F67, "~1~", "~0~"), ", ", IF(G67, "~1~", "~0~"), ", ~1~, ~1~, ~1~, ~1~, ~1~, ~1~ =&gt; ~", D67, "~    //", E67)</f>
        <v>~BZ!E0901~, ~SPPR409~, ~Divine~, ~4~, ~1~, ~BZ!E09I~, ~0~, ~0~, ~1~, ~1~, ~0~, ~1~, ~1~, ~1~, ~1~, ~1~, ~1~, ~1~, ~1~ =&gt; ~~    //Death Ward</v>
      </c>
    </row>
    <row r="68" spans="1:10">
      <c r="A68" t="s">
        <v>939</v>
      </c>
      <c r="B68">
        <v>4</v>
      </c>
      <c r="C68" s="19" t="s">
        <v>1090</v>
      </c>
      <c r="E68" t="s">
        <v>1194</v>
      </c>
      <c r="F68" t="b">
        <v>0</v>
      </c>
      <c r="G68" t="b">
        <v>1</v>
      </c>
      <c r="I68" t="str">
        <f t="shared" si="5"/>
        <v>~SPPR410~, ~Divine~, ~4~ =&gt; ~SPPR410~    //Call Woodland Beings</v>
      </c>
      <c r="J68" t="str">
        <f t="shared" si="7"/>
        <v>~BZ!E1001~, ~SPPR410~, ~Divine~, ~4~, ~1~, ~BZ!E10I~, ~0~, ~0~, ~0~, ~1~, ~0~, ~0~, ~1~, ~1~, ~1~, ~1~, ~1~, ~1~, ~1~ =&gt; ~~    //Call Woodland Beings</v>
      </c>
    </row>
    <row r="69" spans="1:10">
      <c r="A69" t="s">
        <v>939</v>
      </c>
      <c r="B69">
        <v>4</v>
      </c>
      <c r="C69" s="19" t="s">
        <v>1091</v>
      </c>
      <c r="E69" t="s">
        <v>1083</v>
      </c>
      <c r="F69" t="b">
        <v>1</v>
      </c>
      <c r="G69" s="6" t="b">
        <v>1</v>
      </c>
      <c r="I69" t="str">
        <f t="shared" si="5"/>
        <v>~SPPR411~, ~Divine~, ~4~ =&gt; ~SPPR411~    //Poison</v>
      </c>
      <c r="J69" t="str">
        <f t="shared" si="7"/>
        <v>~BZ!E1101~, ~SPPR411~, ~Divine~, ~4~, ~1~, ~BZ!E11I~, ~0~, ~0~, ~1~, ~1~, ~0~, ~1~, ~1~, ~1~, ~1~, ~1~, ~1~, ~1~, ~1~ =&gt; ~~    //Poison</v>
      </c>
    </row>
    <row r="70" spans="1:10">
      <c r="A70" t="s">
        <v>939</v>
      </c>
      <c r="B70">
        <v>4</v>
      </c>
      <c r="C70" s="19" t="s">
        <v>1092</v>
      </c>
      <c r="E70" t="s">
        <v>1195</v>
      </c>
      <c r="F70" t="b">
        <v>1</v>
      </c>
      <c r="G70" t="b">
        <v>0</v>
      </c>
      <c r="I70" t="str">
        <f t="shared" si="5"/>
        <v>~SPPR412~, ~Divine~, ~4~ =&gt; ~SPPR412~    //Holy Power</v>
      </c>
      <c r="J70" t="str">
        <f t="shared" si="7"/>
        <v>~BZ!E1201~, ~SPPR412~, ~Divine~, ~4~, ~1~, ~BZ!E12I~, ~0~, ~0~, ~1~, ~0~, ~0~, ~1~, ~0~, ~1~, ~1~, ~1~, ~1~, ~1~, ~1~ =&gt; ~~    //Holy Power</v>
      </c>
    </row>
    <row r="71" spans="1:10">
      <c r="A71" t="s">
        <v>939</v>
      </c>
      <c r="B71">
        <v>4</v>
      </c>
      <c r="C71" s="19" t="s">
        <v>1093</v>
      </c>
      <c r="E71" t="s">
        <v>1196</v>
      </c>
      <c r="F71" t="b">
        <v>1</v>
      </c>
      <c r="G71" t="b">
        <v>1</v>
      </c>
      <c r="I71" t="str">
        <f t="shared" si="5"/>
        <v>~SPPR413~, ~Divine~, ~4~ =&gt; ~SPPR413~    //Negative Plane Protection</v>
      </c>
      <c r="J71" t="str">
        <f t="shared" si="7"/>
        <v>~BZ!E1301~, ~SPPR413~, ~Divine~, ~4~, ~1~, ~BZ!E13I~, ~0~, ~0~, ~1~, ~1~, ~0~, ~1~, ~1~, ~1~, ~1~, ~1~, ~1~, ~1~, ~1~ =&gt; ~~    //Negative Plane Protection</v>
      </c>
    </row>
    <row r="72" spans="1:10">
      <c r="A72" t="s">
        <v>939</v>
      </c>
      <c r="B72">
        <v>4</v>
      </c>
      <c r="C72" s="19" t="s">
        <v>1094</v>
      </c>
      <c r="E72" t="s">
        <v>1081</v>
      </c>
      <c r="F72" t="b">
        <v>1</v>
      </c>
      <c r="G72" t="b">
        <v>1</v>
      </c>
      <c r="I72" t="str">
        <f t="shared" si="5"/>
        <v>~SPPR414~, ~Divine~, ~4~ =&gt; ~SPPR414~    //Cause Serious Wounds</v>
      </c>
      <c r="J72" t="str">
        <f t="shared" si="7"/>
        <v>~BZ!E1401~, ~SPPR414~, ~Divine~, ~4~, ~1~, ~BZ!E14I~, ~0~, ~0~, ~1~, ~1~, ~0~, ~1~, ~1~, ~1~, ~1~, ~1~, ~1~, ~1~, ~1~ =&gt; ~~    //Cause Serious Wounds</v>
      </c>
    </row>
    <row r="73" spans="1:10">
      <c r="A73" t="s">
        <v>939</v>
      </c>
      <c r="B73">
        <v>4</v>
      </c>
      <c r="C73" s="19" t="s">
        <v>1095</v>
      </c>
      <c r="E73" t="s">
        <v>583</v>
      </c>
      <c r="F73" t="b">
        <v>1</v>
      </c>
      <c r="G73" t="b">
        <v>1</v>
      </c>
      <c r="I73" t="str">
        <f t="shared" si="5"/>
        <v>~SPPR415~, ~Divine~, ~4~ =&gt; ~SPPR415~    //Farsight</v>
      </c>
      <c r="J73" t="str">
        <f t="shared" si="7"/>
        <v>~BZ!E1501~, ~SPPR415~, ~Divine~, ~4~, ~1~, ~BZ!E15I~, ~0~, ~0~, ~1~, ~1~, ~0~, ~1~, ~1~, ~1~, ~1~, ~1~, ~1~, ~1~, ~1~ =&gt; ~~    //Farsight</v>
      </c>
    </row>
    <row r="74" spans="1:10">
      <c r="A74" t="s">
        <v>939</v>
      </c>
      <c r="B74">
        <v>4</v>
      </c>
      <c r="C74" s="19" t="s">
        <v>1096</v>
      </c>
      <c r="E74" t="s">
        <v>1075</v>
      </c>
      <c r="F74" t="b">
        <v>1</v>
      </c>
      <c r="G74" t="b">
        <v>1</v>
      </c>
      <c r="I74" s="17" t="str">
        <f t="shared" si="5"/>
        <v>~SPPR416~, ~Divine~, ~4~ =&gt; ~SPPR416~    //Cloak of Fear</v>
      </c>
      <c r="J74" t="str">
        <f t="shared" si="7"/>
        <v>~BZ!E1601~, ~SPPR416~, ~Divine~, ~4~, ~1~, ~BZ!E16I~, ~0~, ~0~, ~1~, ~1~, ~0~, ~1~, ~1~, ~1~, ~1~, ~1~, ~1~, ~1~, ~1~ =&gt; ~~    //Cloak of Fear</v>
      </c>
    </row>
    <row r="75" spans="1:10">
      <c r="A75" t="s">
        <v>939</v>
      </c>
      <c r="B75">
        <v>4</v>
      </c>
      <c r="C75" s="17" t="s">
        <v>1251</v>
      </c>
      <c r="E75" t="s">
        <v>1252</v>
      </c>
      <c r="F75" s="9" t="b">
        <v>0</v>
      </c>
      <c r="G75" t="b">
        <v>1</v>
      </c>
      <c r="I75" t="str">
        <f t="shared" si="5"/>
        <v>~SPPR450~, ~Divine~, ~4~ =&gt; ~SPPR450~    //Spirit Fire</v>
      </c>
      <c r="J75" t="str">
        <f t="shared" si="7"/>
        <v>~BZ!E5001~, ~SPPR450~, ~Divine~, ~4~, ~1~, ~BZ!E50I~, ~0~, ~0~, ~0~, ~1~, ~0~, ~0~, ~1~, ~1~, ~1~, ~1~, ~1~, ~1~, ~1~ =&gt; ~~    //Spirit Fire</v>
      </c>
    </row>
    <row r="76" spans="1:10">
      <c r="A76" t="s">
        <v>939</v>
      </c>
      <c r="I76" t="str">
        <f t="shared" si="5"/>
        <v>~~, ~Divine~, ~~ =&gt; ~~    //</v>
      </c>
      <c r="J76" t="str">
        <f>_xlfn.CONCAT("~", D76, "~, ~", C76, "~, ~", A76, "~, ~", B76, "~, ~1~, ~0~ =&gt; ~", D76, "~    //", E76)</f>
        <v>~~, ~~, ~Divine~, ~~, ~1~, ~0~ =&gt; ~~    //</v>
      </c>
    </row>
    <row r="77" spans="1:10">
      <c r="A77" t="s">
        <v>939</v>
      </c>
      <c r="B77">
        <v>5</v>
      </c>
      <c r="C77" s="19" t="s">
        <v>1025</v>
      </c>
      <c r="E77" t="s">
        <v>1019</v>
      </c>
      <c r="F77" t="b">
        <v>1</v>
      </c>
      <c r="G77" t="b">
        <v>1</v>
      </c>
      <c r="I77" t="str">
        <f t="shared" si="5"/>
        <v>~SPPR501~, ~Divine~, ~5~ =&gt; ~SPPR501~    //Animal Summoning 2</v>
      </c>
      <c r="J77" t="str">
        <f>_xlfn.CONCAT("~", "BZ!F", RIGHT(C77, 2), RIGHT(_xlfn.CONCAT("0", "1"), 2), "~, ~", C77, "~, ~", A77, "~, ~", B77, "~, ~1~, ", "~BZ!F", RIGHT(C77, 2), "I~, ", "~0~, ~0~, ", IF(F77, "~1~", "~0~"), ", ", IF(G77, "~1~", "~0~"), ", ~0~, ", IF(F77, "~1~", "~0~"), ", ", IF(G77, "~1~", "~0~"), ", ~1~, ~1~, ~1~, ~1~, ~1~, ~1~ =&gt; ~", D77, "~    //", E77)</f>
        <v>~BZ!F0101~, ~SPPR501~, ~Divine~, ~5~, ~1~, ~BZ!F01I~, ~0~, ~0~, ~1~, ~1~, ~0~, ~1~, ~1~, ~1~, ~1~, ~1~, ~1~, ~1~, ~1~ =&gt; ~~    //Animal Summoning 2</v>
      </c>
    </row>
    <row r="78" spans="1:10">
      <c r="A78" t="s">
        <v>939</v>
      </c>
      <c r="B78">
        <v>5</v>
      </c>
      <c r="C78" s="19" t="s">
        <v>1026</v>
      </c>
      <c r="E78" t="s">
        <v>1020</v>
      </c>
      <c r="F78" t="b">
        <v>1</v>
      </c>
      <c r="G78" t="b">
        <v>1</v>
      </c>
      <c r="I78" t="str">
        <f t="shared" si="5"/>
        <v>~SPPR502~, ~Divine~, ~5~ =&gt; ~SPPR502~    //Cure Critical Wounds</v>
      </c>
      <c r="J78" t="str">
        <f t="shared" ref="J78:J92" si="8">_xlfn.CONCAT("~", "BZ!F", RIGHT(C78, 2), RIGHT(_xlfn.CONCAT("0", "1"), 2), "~, ~", C78, "~, ~", A78, "~, ~", B78, "~, ~1~, ", "~BZ!F", RIGHT(C78, 2), "I~, ", "~0~, ~0~, ", IF(F78, "~1~", "~0~"), ", ", IF(G78, "~1~", "~0~"), ", ~0~, ", IF(F78, "~1~", "~0~"), ", ", IF(G78, "~1~", "~0~"), ", ~1~, ~1~, ~1~, ~1~, ~1~, ~1~ =&gt; ~", D78, "~    //", E78)</f>
        <v>~BZ!F0201~, ~SPPR502~, ~Divine~, ~5~, ~1~, ~BZ!F02I~, ~0~, ~0~, ~1~, ~1~, ~0~, ~1~, ~1~, ~1~, ~1~, ~1~, ~1~, ~1~, ~1~ =&gt; ~~    //Cure Critical Wounds</v>
      </c>
    </row>
    <row r="79" spans="1:10">
      <c r="A79" t="s">
        <v>939</v>
      </c>
      <c r="B79">
        <v>5</v>
      </c>
      <c r="C79" s="19" t="s">
        <v>1027</v>
      </c>
      <c r="E79" t="s">
        <v>1021</v>
      </c>
      <c r="F79" t="b">
        <v>1</v>
      </c>
      <c r="G79" t="b">
        <v>0</v>
      </c>
      <c r="I79" t="str">
        <f t="shared" ref="I79:I110" si="9">_xlfn.CONCAT("~", C79, "~, ~", A79, "~, ~", B79, "~ =&gt; ~", C79, "~    //", E79)</f>
        <v>~SPPR503~, ~Divine~, ~5~ =&gt; ~SPPR503~    //Flame Strike</v>
      </c>
      <c r="J79" t="str">
        <f t="shared" si="8"/>
        <v>~BZ!F0301~, ~SPPR503~, ~Divine~, ~5~, ~1~, ~BZ!F03I~, ~0~, ~0~, ~1~, ~0~, ~0~, ~1~, ~0~, ~1~, ~1~, ~1~, ~1~, ~1~, ~1~ =&gt; ~~    //Flame Strike</v>
      </c>
    </row>
    <row r="80" spans="1:10">
      <c r="A80" t="s">
        <v>939</v>
      </c>
      <c r="B80">
        <v>5</v>
      </c>
      <c r="C80" s="19" t="s">
        <v>1028</v>
      </c>
      <c r="E80" t="s">
        <v>1022</v>
      </c>
      <c r="F80" t="b">
        <v>1</v>
      </c>
      <c r="G80" t="b">
        <v>0</v>
      </c>
      <c r="I80" t="str">
        <f t="shared" si="9"/>
        <v>~SPPR504~, ~Divine~, ~5~ =&gt; ~SPPR504~    //Raise Dead</v>
      </c>
      <c r="J80" t="str">
        <f t="shared" si="8"/>
        <v>~BZ!F0401~, ~SPPR504~, ~Divine~, ~5~, ~1~, ~BZ!F04I~, ~0~, ~0~, ~1~, ~0~, ~0~, ~1~, ~0~, ~1~, ~1~, ~1~, ~1~, ~1~, ~1~ =&gt; ~~    //Raise Dead</v>
      </c>
    </row>
    <row r="81" spans="1:10">
      <c r="A81" t="s">
        <v>939</v>
      </c>
      <c r="B81">
        <v>5</v>
      </c>
      <c r="C81" s="17" t="s">
        <v>1029</v>
      </c>
      <c r="E81" t="s">
        <v>1033</v>
      </c>
      <c r="F81" t="b">
        <v>1</v>
      </c>
      <c r="G81" t="b">
        <v>1</v>
      </c>
      <c r="I81" t="str">
        <f t="shared" si="9"/>
        <v>~SPPR505~, ~Divine~, ~5~ =&gt; ~SPPR505~    //True Seeing</v>
      </c>
      <c r="J81" t="str">
        <f t="shared" si="8"/>
        <v>~BZ!F0501~, ~SPPR505~, ~Divine~, ~5~, ~1~, ~BZ!F05I~, ~0~, ~0~, ~1~, ~1~, ~0~, ~1~, ~1~, ~1~, ~1~, ~1~, ~1~, ~1~, ~1~ =&gt; ~~    //True Seeing</v>
      </c>
    </row>
    <row r="82" spans="1:10">
      <c r="A82" t="s">
        <v>939</v>
      </c>
      <c r="B82">
        <v>5</v>
      </c>
      <c r="C82" s="17" t="s">
        <v>1030</v>
      </c>
      <c r="E82" t="s">
        <v>1343</v>
      </c>
      <c r="F82" t="b">
        <v>0</v>
      </c>
      <c r="G82" t="b">
        <v>1</v>
      </c>
      <c r="I82" t="str">
        <f t="shared" si="9"/>
        <v>~SPPR506~, ~Divine~, ~5~ =&gt; ~SPPR506~    //Iron Skins</v>
      </c>
      <c r="J82" t="str">
        <f t="shared" si="8"/>
        <v>~BZ!F0601~, ~SPPR506~, ~Divine~, ~5~, ~1~, ~BZ!F06I~, ~0~, ~0~, ~0~, ~1~, ~0~, ~0~, ~1~, ~1~, ~1~, ~1~, ~1~, ~1~, ~1~ =&gt; ~~    //Iron Skins</v>
      </c>
    </row>
    <row r="83" spans="1:10">
      <c r="A83" t="s">
        <v>939</v>
      </c>
      <c r="B83">
        <v>5</v>
      </c>
      <c r="C83" s="19" t="s">
        <v>1114</v>
      </c>
      <c r="E83" t="s">
        <v>1113</v>
      </c>
      <c r="F83" t="b">
        <v>1</v>
      </c>
      <c r="G83" t="b">
        <v>1</v>
      </c>
      <c r="I83" t="str">
        <f t="shared" si="9"/>
        <v>~SPPR509~, ~Divine~, ~5~ =&gt; ~SPPR509~    //Magic Resistance</v>
      </c>
      <c r="J83" t="str">
        <f t="shared" si="8"/>
        <v>~BZ!F0901~, ~SPPR509~, ~Divine~, ~5~, ~1~, ~BZ!F09I~, ~0~, ~0~, ~1~, ~1~, ~0~, ~1~, ~1~, ~1~, ~1~, ~1~, ~1~, ~1~, ~1~ =&gt; ~~    //Magic Resistance</v>
      </c>
    </row>
    <row r="84" spans="1:10">
      <c r="A84" t="s">
        <v>939</v>
      </c>
      <c r="B84">
        <v>5</v>
      </c>
      <c r="C84" s="19" t="s">
        <v>1115</v>
      </c>
      <c r="E84" t="s">
        <v>1107</v>
      </c>
      <c r="F84" t="b">
        <v>1</v>
      </c>
      <c r="G84" t="b">
        <v>1</v>
      </c>
      <c r="I84" t="str">
        <f t="shared" si="9"/>
        <v>~SPPR510~, ~Divine~, ~5~ =&gt; ~SPPR510~    //Cause Critical Wounds</v>
      </c>
      <c r="J84" t="str">
        <f t="shared" si="8"/>
        <v>~BZ!F1001~, ~SPPR510~, ~Divine~, ~5~, ~1~, ~BZ!F10I~, ~0~, ~0~, ~1~, ~1~, ~0~, ~1~, ~1~, ~1~, ~1~, ~1~, ~1~, ~1~, ~1~ =&gt; ~~    //Cause Critical Wounds</v>
      </c>
    </row>
    <row r="85" spans="1:10">
      <c r="A85" t="s">
        <v>939</v>
      </c>
      <c r="B85">
        <v>5</v>
      </c>
      <c r="C85" s="19" t="s">
        <v>1116</v>
      </c>
      <c r="E85" t="s">
        <v>1109</v>
      </c>
      <c r="F85" t="b">
        <v>1</v>
      </c>
      <c r="G85" t="b">
        <v>0</v>
      </c>
      <c r="I85" t="str">
        <f t="shared" si="9"/>
        <v>~SPPR511~, ~Divine~, ~5~ =&gt; ~SPPR511~    //Slay Living</v>
      </c>
      <c r="J85" t="str">
        <f t="shared" si="8"/>
        <v>~BZ!F1101~, ~SPPR511~, ~Divine~, ~5~, ~1~, ~BZ!F11I~, ~0~, ~0~, ~1~, ~0~, ~0~, ~1~, ~0~, ~1~, ~1~, ~1~, ~1~, ~1~, ~1~ =&gt; ~~    //Slay Living</v>
      </c>
    </row>
    <row r="86" spans="1:10">
      <c r="A86" t="s">
        <v>939</v>
      </c>
      <c r="B86">
        <v>5</v>
      </c>
      <c r="C86" s="19" t="s">
        <v>1117</v>
      </c>
      <c r="E86" t="s">
        <v>1112</v>
      </c>
      <c r="F86" t="b">
        <v>1</v>
      </c>
      <c r="G86" t="b">
        <v>0</v>
      </c>
      <c r="I86" t="str">
        <f t="shared" si="9"/>
        <v>~SPPR512~, ~Divine~, ~5~ =&gt; ~SPPR512~    //Greater Command</v>
      </c>
      <c r="J86" t="str">
        <f t="shared" si="8"/>
        <v>~BZ!F1201~, ~SPPR512~, ~Divine~, ~5~, ~1~, ~BZ!F12I~, ~0~, ~0~, ~1~, ~0~, ~0~, ~1~, ~0~, ~1~, ~1~, ~1~, ~1~, ~1~, ~1~ =&gt; ~~    //Greater Command</v>
      </c>
    </row>
    <row r="87" spans="1:10">
      <c r="A87" t="s">
        <v>939</v>
      </c>
      <c r="B87">
        <v>5</v>
      </c>
      <c r="C87" s="19" t="s">
        <v>1118</v>
      </c>
      <c r="E87" t="s">
        <v>1199</v>
      </c>
      <c r="F87" t="b">
        <v>1</v>
      </c>
      <c r="G87" t="b">
        <v>0</v>
      </c>
      <c r="I87" t="str">
        <f t="shared" si="9"/>
        <v>~SPPR513~, ~Divine~, ~5~ =&gt; ~SPPR513~    //Righteous Magic</v>
      </c>
      <c r="J87" t="str">
        <f t="shared" si="8"/>
        <v>~BZ!F1301~, ~SPPR513~, ~Divine~, ~5~, ~1~, ~BZ!F13I~, ~0~, ~0~, ~1~, ~0~, ~0~, ~1~, ~0~, ~1~, ~1~, ~1~, ~1~, ~1~, ~1~ =&gt; ~~    //Righteous Magic</v>
      </c>
    </row>
    <row r="88" spans="1:10">
      <c r="A88" t="s">
        <v>939</v>
      </c>
      <c r="B88">
        <v>5</v>
      </c>
      <c r="C88" s="19" t="s">
        <v>1119</v>
      </c>
      <c r="E88" t="s">
        <v>1200</v>
      </c>
      <c r="F88" t="b">
        <v>1</v>
      </c>
      <c r="G88" t="b">
        <v>1</v>
      </c>
      <c r="I88" t="str">
        <f t="shared" si="9"/>
        <v>~SPPR514~, ~Divine~, ~5~ =&gt; ~SPPR514~    //Mass Cure</v>
      </c>
      <c r="J88" t="str">
        <f t="shared" si="8"/>
        <v>~BZ!F1401~, ~SPPR514~, ~Divine~, ~5~, ~1~, ~BZ!F14I~, ~0~, ~0~, ~1~, ~1~, ~0~, ~1~, ~1~, ~1~, ~1~, ~1~, ~1~, ~1~, ~1~ =&gt; ~~    //Mass Cure</v>
      </c>
    </row>
    <row r="89" spans="1:10">
      <c r="A89" t="s">
        <v>939</v>
      </c>
      <c r="B89">
        <v>5</v>
      </c>
      <c r="C89" s="19" t="s">
        <v>1120</v>
      </c>
      <c r="E89" t="s">
        <v>1201</v>
      </c>
      <c r="F89" t="b">
        <v>1</v>
      </c>
      <c r="G89" t="b">
        <v>0</v>
      </c>
      <c r="I89" t="str">
        <f t="shared" si="9"/>
        <v>~SPPR515~, ~Divine~, ~5~ =&gt; ~SPPR515~    //Repulse Undead</v>
      </c>
      <c r="J89" t="str">
        <f t="shared" si="8"/>
        <v>~BZ!F1501~, ~SPPR515~, ~Divine~, ~5~, ~1~, ~BZ!F15I~, ~0~, ~0~, ~1~, ~0~, ~0~, ~1~, ~0~, ~1~, ~1~, ~1~, ~1~, ~1~, ~1~ =&gt; ~~    //Repulse Undead</v>
      </c>
    </row>
    <row r="90" spans="1:10">
      <c r="A90" t="s">
        <v>939</v>
      </c>
      <c r="B90">
        <v>5</v>
      </c>
      <c r="C90" s="19" t="s">
        <v>1121</v>
      </c>
      <c r="E90" t="s">
        <v>1202</v>
      </c>
      <c r="F90" t="b">
        <v>0</v>
      </c>
      <c r="G90" t="b">
        <v>1</v>
      </c>
      <c r="I90" t="str">
        <f t="shared" si="9"/>
        <v>~SPPR516~, ~Divine~, ~5~ =&gt; ~SPPR516~    //Pixie Dust</v>
      </c>
      <c r="J90" t="str">
        <f t="shared" si="8"/>
        <v>~BZ!F1601~, ~SPPR516~, ~Divine~, ~5~, ~1~, ~BZ!F16I~, ~0~, ~0~, ~0~, ~1~, ~0~, ~0~, ~1~, ~1~, ~1~, ~1~, ~1~, ~1~, ~1~ =&gt; ~~    //Pixie Dust</v>
      </c>
    </row>
    <row r="91" spans="1:10">
      <c r="A91" t="s">
        <v>939</v>
      </c>
      <c r="B91">
        <v>5</v>
      </c>
      <c r="C91" s="19" t="s">
        <v>1122</v>
      </c>
      <c r="E91" t="s">
        <v>1104</v>
      </c>
      <c r="F91" t="b">
        <v>0</v>
      </c>
      <c r="G91" t="b">
        <v>1</v>
      </c>
      <c r="I91" t="str">
        <f t="shared" si="9"/>
        <v>~SPPR517~, ~Divine~, ~5~ =&gt; ~SPPR517~    //Insect Plague</v>
      </c>
      <c r="J91" t="str">
        <f t="shared" si="8"/>
        <v>~BZ!F1701~, ~SPPR517~, ~Divine~, ~5~, ~1~, ~BZ!F17I~, ~0~, ~0~, ~0~, ~1~, ~0~, ~0~, ~1~, ~1~, ~1~, ~1~, ~1~, ~1~, ~1~ =&gt; ~~    //Insect Plague</v>
      </c>
    </row>
    <row r="92" spans="1:10">
      <c r="A92" t="s">
        <v>939</v>
      </c>
      <c r="B92">
        <v>5</v>
      </c>
      <c r="C92" s="17" t="s">
        <v>1253</v>
      </c>
      <c r="E92" t="s">
        <v>1254</v>
      </c>
      <c r="F92" s="9" t="b">
        <v>0</v>
      </c>
      <c r="G92" t="b">
        <v>1</v>
      </c>
      <c r="I92" t="str">
        <f t="shared" si="9"/>
        <v>~SPPR550~, ~Divine~, ~5~ =&gt; ~SPPR550~    //Recall Spirit</v>
      </c>
      <c r="J92" t="str">
        <f t="shared" si="8"/>
        <v>~BZ!F5001~, ~SPPR550~, ~Divine~, ~5~, ~1~, ~BZ!F50I~, ~0~, ~0~, ~0~, ~1~, ~0~, ~0~, ~1~, ~1~, ~1~, ~1~, ~1~, ~1~, ~1~ =&gt; ~~    //Recall Spirit</v>
      </c>
    </row>
    <row r="93" spans="1:10">
      <c r="A93" t="s">
        <v>939</v>
      </c>
      <c r="I93" t="str">
        <f t="shared" si="9"/>
        <v>~~, ~Divine~, ~~ =&gt; ~~    //</v>
      </c>
      <c r="J93" t="str">
        <f>_xlfn.CONCAT("~", D93, "~, ~", C93, "~, ~", A93, "~, ~", B93, "~, ~1~, ~0~ =&gt; ~", D93, "~    //", E93)</f>
        <v>~~, ~~, ~Divine~, ~~, ~1~, ~0~ =&gt; ~~    //</v>
      </c>
    </row>
    <row r="94" spans="1:10">
      <c r="A94" t="s">
        <v>939</v>
      </c>
      <c r="B94">
        <v>6</v>
      </c>
      <c r="C94" s="19" t="s">
        <v>1125</v>
      </c>
      <c r="E94" t="s">
        <v>1203</v>
      </c>
      <c r="F94" t="b">
        <v>1</v>
      </c>
      <c r="G94" t="b">
        <v>0</v>
      </c>
      <c r="I94" t="str">
        <f t="shared" si="9"/>
        <v>~SPPR601~, ~Divine~, ~6~ =&gt; ~SPPR601~    //Arial Servant</v>
      </c>
      <c r="J94" t="str">
        <f>_xlfn.CONCAT("~", "BZ!G", RIGHT(C94, 2), RIGHT(_xlfn.CONCAT("0", "1"), 2), "~, ~", C94, "~, ~", A94, "~, ~", B94, "~, ~1~, ", "~BZ!G", RIGHT(C94, 2), "I~, ", "~0~, ~0~, ", IF(F94, "~1~", "~0~"), ", ", IF(G94, "~1~", "~0~"), ", ~0~, ", IF(F94, "~1~", "~0~"), ", ", IF(G94, "~1~", "~0~"), ", ~1~, ~1~, ~1~, ~1~, ~1~, ~1~ =&gt; ~", D94, "~    //", E94)</f>
        <v>~BZ!G0101~, ~SPPR601~, ~Divine~, ~6~, ~1~, ~BZ!G01I~, ~0~, ~0~, ~1~, ~0~, ~0~, ~1~, ~0~, ~1~, ~1~, ~1~, ~1~, ~1~, ~1~ =&gt; ~~    //Arial Servant</v>
      </c>
    </row>
    <row r="95" spans="1:10">
      <c r="A95" t="s">
        <v>939</v>
      </c>
      <c r="B95">
        <v>6</v>
      </c>
      <c r="C95" s="19" t="s">
        <v>1135</v>
      </c>
      <c r="E95" t="s">
        <v>1126</v>
      </c>
      <c r="F95" t="b">
        <v>1</v>
      </c>
      <c r="G95" t="b">
        <v>1</v>
      </c>
      <c r="I95" t="str">
        <f t="shared" si="9"/>
        <v>~SPPR602~, ~Divine~, ~6~ =&gt; ~SPPR602~    //Animal Summoning 3</v>
      </c>
      <c r="J95" t="str">
        <f t="shared" ref="J95:J108" si="10">_xlfn.CONCAT("~", "BZ!G", RIGHT(C95, 2), RIGHT(_xlfn.CONCAT("0", "1"), 2), "~, ~", C95, "~, ~", A95, "~, ~", B95, "~, ~1~, ", "~BZ!G", RIGHT(C95, 2), "I~, ", "~0~, ~0~, ", IF(F95, "~1~", "~0~"), ", ", IF(G95, "~1~", "~0~"), ", ~0~, ", IF(F95, "~1~", "~0~"), ", ", IF(G95, "~1~", "~0~"), ", ~1~, ~1~, ~1~, ~1~, ~1~, ~1~ =&gt; ~", D95, "~    //", E95)</f>
        <v>~BZ!G0201~, ~SPPR602~, ~Divine~, ~6~, ~1~, ~BZ!G02I~, ~0~, ~0~, ~1~, ~1~, ~0~, ~1~, ~1~, ~1~, ~1~, ~1~, ~1~, ~1~, ~1~ =&gt; ~~    //Animal Summoning 3</v>
      </c>
    </row>
    <row r="96" spans="1:10">
      <c r="A96" t="s">
        <v>939</v>
      </c>
      <c r="B96">
        <v>6</v>
      </c>
      <c r="C96" s="19" t="s">
        <v>1136</v>
      </c>
      <c r="E96" t="s">
        <v>1131</v>
      </c>
      <c r="F96" t="b">
        <v>1</v>
      </c>
      <c r="G96" t="b">
        <v>0</v>
      </c>
      <c r="I96" t="str">
        <f t="shared" si="9"/>
        <v>~SPPR603~, ~Divine~, ~6~ =&gt; ~SPPR603~    //Blade Barrier</v>
      </c>
      <c r="J96" t="str">
        <f t="shared" si="10"/>
        <v>~BZ!G0301~, ~SPPR603~, ~Divine~, ~6~, ~1~, ~BZ!G03I~, ~0~, ~0~, ~1~, ~0~, ~0~, ~1~, ~0~, ~1~, ~1~, ~1~, ~1~, ~1~, ~1~ =&gt; ~~    //Blade Barrier</v>
      </c>
    </row>
    <row r="97" spans="1:10">
      <c r="A97" t="s">
        <v>939</v>
      </c>
      <c r="B97">
        <v>6</v>
      </c>
      <c r="C97" s="19" t="s">
        <v>1137</v>
      </c>
      <c r="E97" t="s">
        <v>1204</v>
      </c>
      <c r="F97" t="b">
        <v>1</v>
      </c>
      <c r="G97" t="b">
        <v>1</v>
      </c>
      <c r="I97" t="str">
        <f t="shared" si="9"/>
        <v>~SPPR604~, ~Divine~, ~6~ =&gt; ~SPPR604~    //Conjure Animals</v>
      </c>
      <c r="J97" t="str">
        <f t="shared" si="10"/>
        <v>~BZ!G0401~, ~SPPR604~, ~Divine~, ~6~, ~1~, ~BZ!G04I~, ~0~, ~0~, ~1~, ~1~, ~0~, ~1~, ~1~, ~1~, ~1~, ~1~, ~1~, ~1~, ~1~ =&gt; ~~    //Conjure Animals</v>
      </c>
    </row>
    <row r="98" spans="1:10">
      <c r="A98" t="s">
        <v>939</v>
      </c>
      <c r="B98">
        <v>6</v>
      </c>
      <c r="C98" s="19" t="s">
        <v>1138</v>
      </c>
      <c r="E98" t="s">
        <v>237</v>
      </c>
      <c r="F98" t="b">
        <v>0</v>
      </c>
      <c r="G98" t="b">
        <v>1</v>
      </c>
      <c r="I98" t="str">
        <f t="shared" si="9"/>
        <v>~SPPR605~, ~Divine~, ~6~ =&gt; ~SPPR605~    //Conjure Fire Elemental</v>
      </c>
      <c r="J98" t="str">
        <f t="shared" si="10"/>
        <v>~BZ!G0501~, ~SPPR605~, ~Divine~, ~6~, ~1~, ~BZ!G05I~, ~0~, ~0~, ~0~, ~1~, ~0~, ~0~, ~1~, ~1~, ~1~, ~1~, ~1~, ~1~, ~1~ =&gt; ~~    //Conjure Fire Elemental</v>
      </c>
    </row>
    <row r="99" spans="1:10">
      <c r="A99" t="s">
        <v>939</v>
      </c>
      <c r="B99">
        <v>6</v>
      </c>
      <c r="C99" s="19" t="s">
        <v>1139</v>
      </c>
      <c r="E99" t="s">
        <v>1127</v>
      </c>
      <c r="F99" t="b">
        <v>0</v>
      </c>
      <c r="G99" t="b">
        <v>1</v>
      </c>
      <c r="I99" t="str">
        <f t="shared" si="9"/>
        <v>~SPPR606~, ~Divine~, ~6~ =&gt; ~SPPR606~    //Fire Seeds</v>
      </c>
      <c r="J99" t="str">
        <f t="shared" si="10"/>
        <v>~BZ!G0601~, ~SPPR606~, ~Divine~, ~6~, ~1~, ~BZ!G06I~, ~0~, ~0~, ~0~, ~1~, ~0~, ~0~, ~1~, ~1~, ~1~, ~1~, ~1~, ~1~, ~1~ =&gt; ~~    //Fire Seeds</v>
      </c>
    </row>
    <row r="100" spans="1:10">
      <c r="A100" t="s">
        <v>939</v>
      </c>
      <c r="B100">
        <v>6</v>
      </c>
      <c r="C100" s="19" t="s">
        <v>1140</v>
      </c>
      <c r="E100" t="s">
        <v>1128</v>
      </c>
      <c r="F100" t="b">
        <v>1</v>
      </c>
      <c r="G100" t="b">
        <v>1</v>
      </c>
      <c r="I100" t="str">
        <f t="shared" si="9"/>
        <v>~SPPR607~, ~Divine~, ~6~ =&gt; ~SPPR607~    //Heal</v>
      </c>
      <c r="J100" t="str">
        <f t="shared" si="10"/>
        <v>~BZ!G0701~, ~SPPR607~, ~Divine~, ~6~, ~1~, ~BZ!G07I~, ~0~, ~0~, ~1~, ~1~, ~0~, ~1~, ~1~, ~1~, ~1~, ~1~, ~1~, ~1~, ~1~ =&gt; ~~    //Heal</v>
      </c>
    </row>
    <row r="101" spans="1:10">
      <c r="A101" t="s">
        <v>939</v>
      </c>
      <c r="B101">
        <v>6</v>
      </c>
      <c r="C101" s="19" t="s">
        <v>1141</v>
      </c>
      <c r="E101" t="s">
        <v>1132</v>
      </c>
      <c r="F101" t="b">
        <v>1</v>
      </c>
      <c r="G101" t="b">
        <v>1</v>
      </c>
      <c r="I101" t="str">
        <f t="shared" si="9"/>
        <v>~SPPR608~, ~Divine~, ~6~ =&gt; ~SPPR608~    //Harm</v>
      </c>
      <c r="J101" t="str">
        <f t="shared" si="10"/>
        <v>~BZ!G0801~, ~SPPR608~, ~Divine~, ~6~, ~1~, ~BZ!G08I~, ~0~, ~0~, ~1~, ~1~, ~0~, ~1~, ~1~, ~1~, ~1~, ~1~, ~1~, ~1~, ~1~ =&gt; ~~    //Harm</v>
      </c>
    </row>
    <row r="102" spans="1:10">
      <c r="A102" t="s">
        <v>939</v>
      </c>
      <c r="B102">
        <v>6</v>
      </c>
      <c r="C102" s="19" t="s">
        <v>1142</v>
      </c>
      <c r="E102" t="s">
        <v>1205</v>
      </c>
      <c r="F102" t="b">
        <v>1</v>
      </c>
      <c r="G102" t="b">
        <v>0</v>
      </c>
      <c r="I102" t="str">
        <f t="shared" si="9"/>
        <v>~SPPR609~, ~Divine~, ~6~ =&gt; ~SPPR609~    //False Dawn</v>
      </c>
      <c r="J102" t="str">
        <f t="shared" si="10"/>
        <v>~BZ!G0901~, ~SPPR609~, ~Divine~, ~6~, ~1~, ~BZ!G09I~, ~0~, ~0~, ~1~, ~0~, ~0~, ~1~, ~0~, ~1~, ~1~, ~1~, ~1~, ~1~, ~1~ =&gt; ~~    //False Dawn</v>
      </c>
    </row>
    <row r="103" spans="1:10">
      <c r="A103" t="s">
        <v>939</v>
      </c>
      <c r="B103">
        <v>6</v>
      </c>
      <c r="C103" s="19" t="s">
        <v>1143</v>
      </c>
      <c r="E103" t="s">
        <v>1206</v>
      </c>
      <c r="F103" t="b">
        <v>0</v>
      </c>
      <c r="G103" t="b">
        <v>1</v>
      </c>
      <c r="I103" t="str">
        <f t="shared" si="9"/>
        <v>~SPPR610~, ~Divine~, ~6~ =&gt; ~SPPR610~    //Dolorous Decay</v>
      </c>
      <c r="J103" t="str">
        <f t="shared" si="10"/>
        <v>~BZ!G1001~, ~SPPR610~, ~Divine~, ~6~, ~1~, ~BZ!G10I~, ~0~, ~0~, ~0~, ~1~, ~0~, ~0~, ~1~, ~1~, ~1~, ~1~, ~1~, ~1~, ~1~ =&gt; ~~    //Dolorous Decay</v>
      </c>
    </row>
    <row r="104" spans="1:10">
      <c r="A104" t="s">
        <v>939</v>
      </c>
      <c r="B104">
        <v>6</v>
      </c>
      <c r="C104" s="19" t="s">
        <v>1144</v>
      </c>
      <c r="E104" t="s">
        <v>1207</v>
      </c>
      <c r="F104" t="b">
        <v>1</v>
      </c>
      <c r="G104" t="b">
        <v>1</v>
      </c>
      <c r="I104" t="str">
        <f t="shared" si="9"/>
        <v>~SPPR611~, ~Divine~, ~6~ =&gt; ~SPPR611~    //Wondrous Recall</v>
      </c>
      <c r="J104" t="str">
        <f t="shared" si="10"/>
        <v>~BZ!G1101~, ~SPPR611~, ~Divine~, ~6~, ~1~, ~BZ!G11I~, ~0~, ~0~, ~1~, ~1~, ~0~, ~1~, ~1~, ~1~, ~1~, ~1~, ~1~, ~1~, ~1~ =&gt; ~~    //Wondrous Recall</v>
      </c>
    </row>
    <row r="105" spans="1:10">
      <c r="A105" t="s">
        <v>939</v>
      </c>
      <c r="B105">
        <v>6</v>
      </c>
      <c r="C105" s="19" t="s">
        <v>1145</v>
      </c>
      <c r="E105" t="s">
        <v>1208</v>
      </c>
      <c r="F105" t="b">
        <v>1</v>
      </c>
      <c r="G105" t="b">
        <v>0</v>
      </c>
      <c r="I105" t="str">
        <f t="shared" si="9"/>
        <v>~SPPR612~, ~Divine~, ~6~ =&gt; ~SPPR612~    //Bolt of Glory</v>
      </c>
      <c r="J105" t="str">
        <f t="shared" si="10"/>
        <v>~BZ!G1201~, ~SPPR612~, ~Divine~, ~6~, ~1~, ~BZ!G12I~, ~0~, ~0~, ~1~, ~0~, ~0~, ~1~, ~0~, ~1~, ~1~, ~1~, ~1~, ~1~, ~1~ =&gt; ~~    //Bolt of Glory</v>
      </c>
    </row>
    <row r="106" spans="1:10">
      <c r="A106" t="s">
        <v>939</v>
      </c>
      <c r="B106">
        <v>6</v>
      </c>
      <c r="C106" s="19" t="s">
        <v>1146</v>
      </c>
      <c r="E106" t="s">
        <v>1209</v>
      </c>
      <c r="F106" t="b">
        <v>1</v>
      </c>
      <c r="G106" t="b">
        <v>1</v>
      </c>
      <c r="I106" t="str">
        <f t="shared" si="9"/>
        <v>~SPPR613~, ~Divine~, ~6~ =&gt; ~SPPR613~    //Physical Mirror</v>
      </c>
      <c r="J106" t="str">
        <f t="shared" si="10"/>
        <v>~BZ!G1301~, ~SPPR613~, ~Divine~, ~6~, ~1~, ~BZ!G13I~, ~0~, ~0~, ~1~, ~1~, ~0~, ~1~, ~1~, ~1~, ~1~, ~1~, ~1~, ~1~, ~1~ =&gt; ~~    //Physical Mirror</v>
      </c>
    </row>
    <row r="107" spans="1:10">
      <c r="A107" t="s">
        <v>939</v>
      </c>
      <c r="B107">
        <v>6</v>
      </c>
      <c r="C107" s="19" t="s">
        <v>1210</v>
      </c>
      <c r="E107" t="s">
        <v>1129</v>
      </c>
      <c r="F107" s="6" t="b">
        <v>1</v>
      </c>
      <c r="G107" s="6" t="b">
        <v>0</v>
      </c>
      <c r="I107" t="str">
        <f t="shared" si="9"/>
        <v>~SPPR614~, ~Divine~, ~6~ =&gt; ~SPPR614~    //Sol's Searing Orb</v>
      </c>
      <c r="J107" t="str">
        <f t="shared" si="10"/>
        <v>~BZ!G1401~, ~SPPR614~, ~Divine~, ~6~, ~1~, ~BZ!G14I~, ~0~, ~0~, ~1~, ~0~, ~0~, ~1~, ~0~, ~1~, ~1~, ~1~, ~1~, ~1~, ~1~ =&gt; ~~    //Sol's Searing Orb</v>
      </c>
    </row>
    <row r="108" spans="1:10">
      <c r="A108" t="s">
        <v>939</v>
      </c>
      <c r="B108">
        <v>6</v>
      </c>
      <c r="C108" s="17" t="s">
        <v>1255</v>
      </c>
      <c r="E108" t="s">
        <v>1256</v>
      </c>
      <c r="F108" s="9" t="b">
        <v>0</v>
      </c>
      <c r="G108" t="b">
        <v>1</v>
      </c>
      <c r="I108" t="str">
        <f t="shared" si="9"/>
        <v>~SPPR650~, ~Divine~, ~6~ =&gt; ~SPPR650~    //Spiritual Lock</v>
      </c>
      <c r="J108" t="str">
        <f t="shared" si="10"/>
        <v>~BZ!G5001~, ~SPPR650~, ~Divine~, ~6~, ~1~, ~BZ!G50I~, ~0~, ~0~, ~0~, ~1~, ~0~, ~0~, ~1~, ~1~, ~1~, ~1~, ~1~, ~1~, ~1~ =&gt; ~~    //Spiritual Lock</v>
      </c>
    </row>
    <row r="109" spans="1:10">
      <c r="A109" t="s">
        <v>939</v>
      </c>
      <c r="I109" t="str">
        <f t="shared" si="9"/>
        <v>~~, ~Divine~, ~~ =&gt; ~~    //</v>
      </c>
      <c r="J109" t="str">
        <f>_xlfn.CONCAT("~", D109, "~, ~", C109, "~, ~", A109, "~, ~", B109, "~, ~1~, ~0~ =&gt; ~", D109, "~    //", E109)</f>
        <v>~~, ~~, ~Divine~, ~~, ~1~, ~0~ =&gt; ~~    //</v>
      </c>
    </row>
    <row r="110" spans="1:10">
      <c r="A110" t="s">
        <v>939</v>
      </c>
      <c r="B110">
        <v>7</v>
      </c>
      <c r="C110" s="17" t="s">
        <v>1147</v>
      </c>
      <c r="E110" t="s">
        <v>1211</v>
      </c>
      <c r="F110" t="b">
        <v>1</v>
      </c>
      <c r="G110" t="b">
        <v>1</v>
      </c>
      <c r="I110" t="str">
        <f t="shared" si="9"/>
        <v>~SPPR701~, ~Divine~, ~7~ =&gt; ~SPPR701~    //Shield of the Archons</v>
      </c>
      <c r="J110" t="str">
        <f>_xlfn.CONCAT("~", "BZ!H", RIGHT(C110, 2), RIGHT(_xlfn.CONCAT("0", "1"), 2), "~, ~", C110, "~, ~", A110, "~, ~", B110, "~, ~1~, ", "~BZ!H", RIGHT(C110, 2), "I~, ", "~0~, ~0~, ", IF(F110, "~1~", "~0~"), ", ", IF(G110, "~1~", "~0~"), ", ~0~, ", IF(F110, "~1~", "~0~"), ", ", IF(G110, "~1~", "~0~"), ", ~1~, ~1~, ~1~, ~1~, ~1~, ~1~ =&gt; ~", D110, "~    //", E110)</f>
        <v>~BZ!H0101~, ~SPPR701~, ~Divine~, ~7~, ~1~, ~BZ!H01I~, ~0~, ~0~, ~1~, ~1~, ~0~, ~1~, ~1~, ~1~, ~1~, ~1~, ~1~, ~1~, ~1~ =&gt; ~~    //Shield of the Archons</v>
      </c>
    </row>
    <row r="111" spans="1:10">
      <c r="A111" t="s">
        <v>939</v>
      </c>
      <c r="B111">
        <v>7</v>
      </c>
      <c r="C111" s="17" t="s">
        <v>1148</v>
      </c>
      <c r="E111" t="s">
        <v>238</v>
      </c>
      <c r="F111" t="b">
        <v>0</v>
      </c>
      <c r="G111" t="b">
        <v>1</v>
      </c>
      <c r="I111" t="str">
        <f t="shared" ref="I111:I132" si="11">_xlfn.CONCAT("~", C111, "~, ~", A111, "~, ~", B111, "~ =&gt; ~", C111, "~    //", E111)</f>
        <v>~SPPR702~, ~Divine~, ~7~ =&gt; ~SPPR702~    //Conjure Earth Elemental</v>
      </c>
      <c r="J111" t="str">
        <f t="shared" ref="J111:J128" si="12">_xlfn.CONCAT("~", "BZ!H", RIGHT(C111, 2), RIGHT(_xlfn.CONCAT("0", "1"), 2), "~, ~", C111, "~, ~", A111, "~, ~", B111, "~, ~1~, ", "~BZ!H", RIGHT(C111, 2), "I~, ", "~0~, ~0~, ", IF(F111, "~1~", "~0~"), ", ", IF(G111, "~1~", "~0~"), ", ~0~, ", IF(F111, "~1~", "~0~"), ", ", IF(G111, "~1~", "~0~"), ", ~1~, ~1~, ~1~, ~1~, ~1~, ~1~ =&gt; ~", D111, "~    //", E111)</f>
        <v>~BZ!H0201~, ~SPPR702~, ~Divine~, ~7~, ~1~, ~BZ!H02I~, ~0~, ~0~, ~0~, ~1~, ~0~, ~0~, ~1~, ~1~, ~1~, ~1~, ~1~, ~1~, ~1~ =&gt; ~~    //Conjure Earth Elemental</v>
      </c>
    </row>
    <row r="112" spans="1:10">
      <c r="A112" t="s">
        <v>939</v>
      </c>
      <c r="B112">
        <v>7</v>
      </c>
      <c r="C112" s="17" t="s">
        <v>1163</v>
      </c>
      <c r="E112" t="s">
        <v>681</v>
      </c>
      <c r="F112" t="b">
        <v>1</v>
      </c>
      <c r="G112" t="b">
        <v>0</v>
      </c>
      <c r="I112" t="str">
        <f t="shared" si="11"/>
        <v>~SPPR703~, ~Divine~, ~7~ =&gt; ~SPPR703~    //Gate</v>
      </c>
      <c r="J112" t="str">
        <f t="shared" si="12"/>
        <v>~BZ!H0301~, ~SPPR703~, ~Divine~, ~7~, ~1~, ~BZ!H03I~, ~0~, ~0~, ~1~, ~0~, ~0~, ~1~, ~0~, ~1~, ~1~, ~1~, ~1~, ~1~, ~1~ =&gt; ~~    //Gate</v>
      </c>
    </row>
    <row r="113" spans="1:10">
      <c r="A113" t="s">
        <v>939</v>
      </c>
      <c r="B113">
        <v>7</v>
      </c>
      <c r="C113" s="17" t="s">
        <v>1164</v>
      </c>
      <c r="E113" t="s">
        <v>1212</v>
      </c>
      <c r="F113" t="b">
        <v>0</v>
      </c>
      <c r="G113" t="b">
        <v>1</v>
      </c>
      <c r="I113" t="str">
        <f t="shared" si="11"/>
        <v>~SPPR704~, ~Divine~, ~7~ =&gt; ~SPPR704~    //Nature's Beauty</v>
      </c>
      <c r="J113" t="str">
        <f t="shared" si="12"/>
        <v>~BZ!H0401~, ~SPPR704~, ~Divine~, ~7~, ~1~, ~BZ!H04I~, ~0~, ~0~, ~0~, ~1~, ~0~, ~0~, ~1~, ~1~, ~1~, ~1~, ~1~, ~1~, ~1~ =&gt; ~~    //Nature's Beauty</v>
      </c>
    </row>
    <row r="114" spans="1:10">
      <c r="A114" t="s">
        <v>939</v>
      </c>
      <c r="B114">
        <v>7</v>
      </c>
      <c r="C114" s="17" t="s">
        <v>1165</v>
      </c>
      <c r="E114" t="s">
        <v>1150</v>
      </c>
      <c r="F114" t="b">
        <v>1</v>
      </c>
      <c r="G114" t="b">
        <v>1</v>
      </c>
      <c r="I114" t="str">
        <f t="shared" si="11"/>
        <v>~SPPR705~, ~Divine~, ~7~ =&gt; ~SPPR705~    //Fire Storm</v>
      </c>
      <c r="J114" t="str">
        <f t="shared" si="12"/>
        <v>~BZ!H0501~, ~SPPR705~, ~Divine~, ~7~, ~1~, ~BZ!H05I~, ~0~, ~0~, ~1~, ~1~, ~0~, ~1~, ~1~, ~1~, ~1~, ~1~, ~1~, ~1~, ~1~ =&gt; ~~    //Fire Storm</v>
      </c>
    </row>
    <row r="115" spans="1:10">
      <c r="A115" t="s">
        <v>939</v>
      </c>
      <c r="B115">
        <v>7</v>
      </c>
      <c r="C115" s="17" t="s">
        <v>1166</v>
      </c>
      <c r="E115" t="s">
        <v>662</v>
      </c>
      <c r="F115" t="b">
        <v>1</v>
      </c>
      <c r="G115" t="b">
        <v>0</v>
      </c>
      <c r="I115" t="str">
        <f t="shared" si="11"/>
        <v>~SPPR706~, ~Divine~, ~7~ =&gt; ~SPPR706~    //Symbol, Fear</v>
      </c>
      <c r="J115" t="str">
        <f t="shared" si="12"/>
        <v>~BZ!H0601~, ~SPPR706~, ~Divine~, ~7~, ~1~, ~BZ!H06I~, ~0~, ~0~, ~1~, ~0~, ~0~, ~1~, ~0~, ~1~, ~1~, ~1~, ~1~, ~1~, ~1~ =&gt; ~~    //Symbol, Fear</v>
      </c>
    </row>
    <row r="116" spans="1:10">
      <c r="A116" t="s">
        <v>939</v>
      </c>
      <c r="B116">
        <v>7</v>
      </c>
      <c r="C116" s="17" t="s">
        <v>1167</v>
      </c>
      <c r="E116" t="s">
        <v>1151</v>
      </c>
      <c r="F116" t="b">
        <v>1</v>
      </c>
      <c r="G116" t="b">
        <v>0</v>
      </c>
      <c r="I116" t="str">
        <f t="shared" si="11"/>
        <v>~SPPR707~, ~Divine~, ~7~ =&gt; ~SPPR707~    //Sunray</v>
      </c>
      <c r="J116" t="str">
        <f t="shared" si="12"/>
        <v>~BZ!H0701~, ~SPPR707~, ~Divine~, ~7~, ~1~, ~BZ!H07I~, ~0~, ~0~, ~1~, ~0~, ~0~, ~1~, ~0~, ~1~, ~1~, ~1~, ~1~, ~1~, ~1~ =&gt; ~~    //Sunray</v>
      </c>
    </row>
    <row r="117" spans="1:10">
      <c r="A117" t="s">
        <v>939</v>
      </c>
      <c r="B117">
        <v>7</v>
      </c>
      <c r="C117" s="17" t="s">
        <v>1168</v>
      </c>
      <c r="E117" t="s">
        <v>281</v>
      </c>
      <c r="F117" t="b">
        <v>1</v>
      </c>
      <c r="G117" t="b">
        <v>0</v>
      </c>
      <c r="I117" t="str">
        <f t="shared" si="11"/>
        <v>~SPPR708~, ~Divine~, ~7~ =&gt; ~SPPR708~    //Finger of Death</v>
      </c>
      <c r="J117" t="str">
        <f t="shared" si="12"/>
        <v>~BZ!H0801~, ~SPPR708~, ~Divine~, ~7~, ~1~, ~BZ!H08I~, ~0~, ~0~, ~1~, ~0~, ~0~, ~1~, ~0~, ~1~, ~1~, ~1~, ~1~, ~1~, ~1~ =&gt; ~~    //Finger of Death</v>
      </c>
    </row>
    <row r="118" spans="1:10">
      <c r="A118" t="s">
        <v>939</v>
      </c>
      <c r="B118">
        <v>7</v>
      </c>
      <c r="C118" s="17" t="s">
        <v>1169</v>
      </c>
      <c r="E118" t="s">
        <v>127</v>
      </c>
      <c r="F118" t="b">
        <v>1</v>
      </c>
      <c r="G118" t="b">
        <v>1</v>
      </c>
      <c r="I118" t="str">
        <f t="shared" si="11"/>
        <v>~SPPR709~, ~Divine~, ~7~ =&gt; ~SPPR709~    //Confusion</v>
      </c>
      <c r="J118" t="str">
        <f t="shared" si="12"/>
        <v>~BZ!H0901~, ~SPPR709~, ~Divine~, ~7~, ~1~, ~BZ!H09I~, ~0~, ~0~, ~1~, ~1~, ~0~, ~1~, ~1~, ~1~, ~1~, ~1~, ~1~, ~1~, ~1~ =&gt; ~~    //Confusion</v>
      </c>
    </row>
    <row r="119" spans="1:10">
      <c r="A119" t="s">
        <v>939</v>
      </c>
      <c r="B119">
        <v>7</v>
      </c>
      <c r="C119" s="17" t="s">
        <v>1170</v>
      </c>
      <c r="E119" t="s">
        <v>1160</v>
      </c>
      <c r="F119" t="b">
        <v>1</v>
      </c>
      <c r="G119" t="b">
        <v>0</v>
      </c>
      <c r="H119" s="16" t="s">
        <v>1381</v>
      </c>
      <c r="I119" t="str">
        <f t="shared" si="11"/>
        <v>~SPPR710~, ~Divine~, ~7~ =&gt; ~SPPR710~    //Holy Word</v>
      </c>
      <c r="J119" t="s">
        <v>1402</v>
      </c>
    </row>
    <row r="120" spans="1:10">
      <c r="A120" t="s">
        <v>939</v>
      </c>
      <c r="B120">
        <v>7</v>
      </c>
      <c r="C120" s="17" t="s">
        <v>1171</v>
      </c>
      <c r="E120" t="s">
        <v>1213</v>
      </c>
      <c r="F120" t="b">
        <v>1</v>
      </c>
      <c r="G120" t="b">
        <v>1</v>
      </c>
      <c r="I120" t="str">
        <f t="shared" si="11"/>
        <v>~SPPR711~, ~Divine~, ~7~ =&gt; ~SPPR711~    //Regeneration</v>
      </c>
      <c r="J120" t="str">
        <f t="shared" si="12"/>
        <v>~BZ!H1101~, ~SPPR711~, ~Divine~, ~7~, ~1~, ~BZ!H11I~, ~0~, ~0~, ~1~, ~1~, ~0~, ~1~, ~1~, ~1~, ~1~, ~1~, ~1~, ~1~, ~1~ =&gt; ~~    //Regeneration</v>
      </c>
    </row>
    <row r="121" spans="1:10">
      <c r="A121" t="s">
        <v>939</v>
      </c>
      <c r="B121">
        <v>7</v>
      </c>
      <c r="C121" s="17" t="s">
        <v>1172</v>
      </c>
      <c r="E121" t="s">
        <v>1152</v>
      </c>
      <c r="F121" t="b">
        <v>1</v>
      </c>
      <c r="G121" t="b">
        <v>0</v>
      </c>
      <c r="H121" s="22"/>
      <c r="I121" t="str">
        <f t="shared" si="11"/>
        <v>~SPPR712~, ~Divine~, ~7~ =&gt; ~SPPR712~    //Resurrection</v>
      </c>
      <c r="J121" t="str">
        <f t="shared" si="12"/>
        <v>~BZ!H1201~, ~SPPR712~, ~Divine~, ~7~, ~1~, ~BZ!H12I~, ~0~, ~0~, ~1~, ~0~, ~0~, ~1~, ~0~, ~1~, ~1~, ~1~, ~1~, ~1~, ~1~ =&gt; ~~    //Resurrection</v>
      </c>
    </row>
    <row r="122" spans="1:10">
      <c r="A122" t="s">
        <v>939</v>
      </c>
      <c r="B122">
        <v>7</v>
      </c>
      <c r="C122" s="17" t="s">
        <v>1175</v>
      </c>
      <c r="E122" t="s">
        <v>1161</v>
      </c>
      <c r="F122" t="b">
        <v>1</v>
      </c>
      <c r="G122" t="b">
        <v>0</v>
      </c>
      <c r="H122" s="16" t="s">
        <v>1377</v>
      </c>
      <c r="I122" t="str">
        <f t="shared" si="11"/>
        <v>~SPPR715~, ~Divine~, ~7~ =&gt; ~SPPR715~    //Unholy Word</v>
      </c>
      <c r="J122" t="s">
        <v>1403</v>
      </c>
    </row>
    <row r="123" spans="1:10">
      <c r="A123" t="s">
        <v>939</v>
      </c>
      <c r="B123">
        <v>7</v>
      </c>
      <c r="C123" s="17" t="s">
        <v>1177</v>
      </c>
      <c r="E123" t="s">
        <v>1149</v>
      </c>
      <c r="F123" t="b">
        <v>0</v>
      </c>
      <c r="G123" t="b">
        <v>1</v>
      </c>
      <c r="I123" t="str">
        <f t="shared" si="11"/>
        <v>~SPPR717~, ~Divine~, ~7~ =&gt; ~SPPR717~    //Creeping Doom</v>
      </c>
      <c r="J123" t="str">
        <f t="shared" si="12"/>
        <v>~BZ!H1701~, ~SPPR717~, ~Divine~, ~7~, ~1~, ~BZ!H17I~, ~0~, ~0~, ~0~, ~1~, ~0~, ~0~, ~1~, ~1~, ~1~, ~1~, ~1~, ~1~, ~1~ =&gt; ~~    //Creeping Doom</v>
      </c>
    </row>
    <row r="124" spans="1:10">
      <c r="A124" t="s">
        <v>939</v>
      </c>
      <c r="B124">
        <v>7</v>
      </c>
      <c r="C124" s="17" t="s">
        <v>1178</v>
      </c>
      <c r="E124" t="s">
        <v>666</v>
      </c>
      <c r="F124" t="b">
        <v>1</v>
      </c>
      <c r="G124" t="b">
        <v>0</v>
      </c>
      <c r="I124" t="str">
        <f t="shared" si="11"/>
        <v>~SPPR718~, ~Divine~, ~7~ =&gt; ~SPPR718~    //Symbol, Stun</v>
      </c>
      <c r="J124" t="str">
        <f t="shared" si="12"/>
        <v>~BZ!H1801~, ~SPPR718~, ~Divine~, ~7~, ~1~, ~BZ!H18I~, ~0~, ~0~, ~1~, ~0~, ~0~, ~1~, ~0~, ~1~, ~1~, ~1~, ~1~, ~1~, ~1~ =&gt; ~~    //Symbol, Stun</v>
      </c>
    </row>
    <row r="125" spans="1:10">
      <c r="A125" t="s">
        <v>939</v>
      </c>
      <c r="B125">
        <v>7</v>
      </c>
      <c r="C125" s="17" t="s">
        <v>1179</v>
      </c>
      <c r="E125" t="s">
        <v>665</v>
      </c>
      <c r="F125" t="b">
        <v>1</v>
      </c>
      <c r="G125" t="b">
        <v>0</v>
      </c>
      <c r="I125" t="str">
        <f t="shared" si="11"/>
        <v>~SPPR719~, ~Divine~, ~7~ =&gt; ~SPPR719~    //Symbol, Death</v>
      </c>
      <c r="J125" t="str">
        <f t="shared" si="12"/>
        <v>~BZ!H1901~, ~SPPR719~, ~Divine~, ~7~, ~1~, ~BZ!H19I~, ~0~, ~0~, ~1~, ~0~, ~0~, ~1~, ~0~, ~1~, ~1~, ~1~, ~1~, ~1~, ~1~ =&gt; ~~    //Symbol, Death</v>
      </c>
    </row>
    <row r="126" spans="1:10">
      <c r="A126" t="s">
        <v>939</v>
      </c>
      <c r="B126">
        <v>7</v>
      </c>
      <c r="C126" s="17" t="s">
        <v>1180</v>
      </c>
      <c r="E126" t="s">
        <v>1158</v>
      </c>
      <c r="F126" s="6" t="b">
        <v>1</v>
      </c>
      <c r="G126" t="b">
        <v>1</v>
      </c>
      <c r="I126" t="str">
        <f t="shared" si="11"/>
        <v>~SPPR720~, ~Divine~, ~7~ =&gt; ~SPPR720~    //Earthquake</v>
      </c>
      <c r="J126" t="str">
        <f t="shared" si="12"/>
        <v>~BZ!H2001~, ~SPPR720~, ~Divine~, ~7~, ~1~, ~BZ!H20I~, ~0~, ~0~, ~1~, ~1~, ~0~, ~1~, ~1~, ~1~, ~1~, ~1~, ~1~, ~1~, ~1~ =&gt; ~~    //Earthquake</v>
      </c>
    </row>
    <row r="127" spans="1:10">
      <c r="A127" t="s">
        <v>939</v>
      </c>
      <c r="B127">
        <v>7</v>
      </c>
      <c r="C127" s="17" t="s">
        <v>1231</v>
      </c>
      <c r="E127" t="s">
        <v>1222</v>
      </c>
      <c r="F127" t="b">
        <v>1</v>
      </c>
      <c r="G127" t="b">
        <v>0</v>
      </c>
      <c r="I127" t="str">
        <f t="shared" si="11"/>
        <v>~SPPR729~, ~Divine~, ~7~ =&gt; ~SPPR729~    //Mass Raise Dead</v>
      </c>
      <c r="J127" t="str">
        <f t="shared" si="12"/>
        <v>~BZ!H2901~, ~SPPR729~, ~Divine~, ~7~, ~1~, ~BZ!H29I~, ~0~, ~0~, ~1~, ~0~, ~0~, ~1~, ~0~, ~1~, ~1~, ~1~, ~1~, ~1~, ~1~ =&gt; ~~    //Mass Raise Dead</v>
      </c>
    </row>
    <row r="128" spans="1:10">
      <c r="A128" t="s">
        <v>939</v>
      </c>
      <c r="B128">
        <v>7</v>
      </c>
      <c r="C128" s="17" t="s">
        <v>1257</v>
      </c>
      <c r="E128" t="s">
        <v>1258</v>
      </c>
      <c r="F128" s="9" t="b">
        <v>0</v>
      </c>
      <c r="G128" t="b">
        <v>1</v>
      </c>
      <c r="I128" t="str">
        <f t="shared" si="11"/>
        <v>~SPPR750~, ~Divine~, ~7~ =&gt; ~SPPR750~    //Ethereal Gate</v>
      </c>
      <c r="J128" t="str">
        <f t="shared" si="12"/>
        <v>~BZ!H5001~, ~SPPR750~, ~Divine~, ~7~, ~1~, ~BZ!H50I~, ~0~, ~0~, ~0~, ~1~, ~0~, ~0~, ~1~, ~1~, ~1~, ~1~, ~1~, ~1~, ~1~ =&gt; ~~    //Ethereal Gate</v>
      </c>
    </row>
    <row r="129" spans="1:10">
      <c r="A129" t="s">
        <v>939</v>
      </c>
      <c r="I129" t="str">
        <f t="shared" si="11"/>
        <v>~~, ~Divine~, ~~ =&gt; ~~    //</v>
      </c>
      <c r="J129" t="str">
        <f>_xlfn.CONCAT("~", D129, "~, ~", C129, "~, ~", A129, "~, ~", B129, "~, ~1~, ~0~ =&gt; ~", D129, "~    //", E129)</f>
        <v>~~, ~~, ~Divine~, ~~, ~1~, ~0~ =&gt; ~~    //</v>
      </c>
    </row>
    <row r="130" spans="1:10">
      <c r="A130" t="s">
        <v>939</v>
      </c>
      <c r="B130" t="s">
        <v>1399</v>
      </c>
      <c r="C130" s="17" t="s">
        <v>1181</v>
      </c>
      <c r="E130" t="s">
        <v>694</v>
      </c>
      <c r="F130" t="b">
        <v>1</v>
      </c>
      <c r="G130" t="b">
        <v>1</v>
      </c>
      <c r="I130" t="str">
        <f t="shared" si="11"/>
        <v>~SPPR721~, ~Divine~, ~Q~ =&gt; ~SPPR721~    //Energy Blades</v>
      </c>
      <c r="J130" t="str">
        <f>_xlfn.CONCAT("~", "BZ!I", RIGHT(C130, 2), RIGHT(_xlfn.CONCAT("0", "1"), 2), "~, ~", C130, "~, ~", A130, "~, ~", B130, "~, ~1~, ", "~BZ!I", RIGHT(C130, 2), "I~, ", "~0~, ~0~, ", IF(F130, "~1~", "~0~"), ", ", IF(G130, "~1~", "~0~"), ", ~0~, ", IF(F130, "~1~", "~0~"), ", ", IF(G130, "~1~", "~0~"), ", ~1~, ~1~, ~1~, ~1~, ~1~, ~1~ =&gt; ~", D130, "~    //", E130)</f>
        <v>~BZ!I2101~, ~SPPR721~, ~Divine~, ~Q~, ~1~, ~BZ!I21I~, ~0~, ~0~, ~1~, ~1~, ~0~, ~1~, ~1~, ~1~, ~1~, ~1~, ~1~, ~1~, ~1~ =&gt; ~~    //Energy Blades</v>
      </c>
    </row>
    <row r="131" spans="1:10">
      <c r="A131" t="s">
        <v>939</v>
      </c>
      <c r="B131" t="s">
        <v>1399</v>
      </c>
      <c r="C131" s="17" t="s">
        <v>1227</v>
      </c>
      <c r="E131" t="s">
        <v>1218</v>
      </c>
      <c r="F131" t="b">
        <v>1</v>
      </c>
      <c r="G131" t="b">
        <v>1</v>
      </c>
      <c r="I131" t="str">
        <f t="shared" si="11"/>
        <v>~SPPR725~, ~Divine~, ~Q~ =&gt; ~SPPR725~    //Globe of Blades</v>
      </c>
      <c r="J131" t="str">
        <f t="shared" ref="J131:J132" si="13">_xlfn.CONCAT("~", "BZ!I", RIGHT(C131, 2), RIGHT(_xlfn.CONCAT("0", "1"), 2), "~, ~", C131, "~, ~", A131, "~, ~", B131, "~, ~1~, ", "~BZ!I", RIGHT(C131, 2), "I~, ", "~0~, ~0~, ", IF(F131, "~1~", "~0~"), ", ", IF(G131, "~1~", "~0~"), ", ~0~, ", IF(F131, "~1~", "~0~"), ", ", IF(G131, "~1~", "~0~"), ", ~1~, ~1~, ~1~, ~1~, ~1~, ~1~ =&gt; ~", D131, "~    //", E131)</f>
        <v>~BZ!I2501~, ~SPPR725~, ~Divine~, ~Q~, ~1~, ~BZ!I25I~, ~0~, ~0~, ~1~, ~1~, ~0~, ~1~, ~1~, ~1~, ~1~, ~1~, ~1~, ~1~, ~1~ =&gt; ~~    //Globe of Blades</v>
      </c>
    </row>
    <row r="132" spans="1:10">
      <c r="A132" t="s">
        <v>939</v>
      </c>
      <c r="B132" t="s">
        <v>1399</v>
      </c>
      <c r="C132" s="17" t="s">
        <v>1260</v>
      </c>
      <c r="E132" t="s">
        <v>1259</v>
      </c>
      <c r="F132" s="9" t="b">
        <v>0</v>
      </c>
      <c r="G132" t="b">
        <v>1</v>
      </c>
      <c r="I132" t="str">
        <f t="shared" si="11"/>
        <v>~SPPR751~, ~Divine~, ~Q~ =&gt; ~SPPR751~    //Ethereal Retribution</v>
      </c>
      <c r="J132" t="str">
        <f t="shared" si="13"/>
        <v>~BZ!I5101~, ~SPPR751~, ~Divine~, ~Q~, ~1~, ~BZ!I51I~, ~0~, ~0~, ~0~, ~1~, ~0~, ~0~, ~1~, ~1~, ~1~, ~1~, ~1~, ~1~, ~1~ =&gt; ~~    //Ethereal Retribution</v>
      </c>
    </row>
  </sheetData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51067-FB38-4555-BDE6-E253C2F03B6A}">
  <dimension ref="A3:R28"/>
  <sheetViews>
    <sheetView workbookViewId="0">
      <selection activeCell="E10" sqref="E10"/>
    </sheetView>
  </sheetViews>
  <sheetFormatPr defaultRowHeight="14.5"/>
  <cols>
    <col min="1" max="1" width="21.453125" bestFit="1" customWidth="1"/>
    <col min="2" max="2" width="15.26953125" bestFit="1" customWidth="1"/>
    <col min="3" max="3" width="5.6328125" bestFit="1" customWidth="1"/>
    <col min="4" max="4" width="6.90625" bestFit="1" customWidth="1"/>
    <col min="5" max="5" width="7.6328125" bestFit="1" customWidth="1"/>
    <col min="6" max="6" width="7.90625" bestFit="1" customWidth="1"/>
    <col min="7" max="7" width="6.36328125" bestFit="1" customWidth="1"/>
    <col min="8" max="8" width="9.36328125" bestFit="1" customWidth="1"/>
    <col min="9" max="9" width="8.6328125" bestFit="1" customWidth="1"/>
    <col min="10" max="10" width="7.6328125" bestFit="1" customWidth="1"/>
    <col min="11" max="11" width="7.453125" bestFit="1" customWidth="1"/>
    <col min="12" max="12" width="7.26953125" bestFit="1" customWidth="1"/>
    <col min="13" max="13" width="7.6328125" bestFit="1" customWidth="1"/>
    <col min="14" max="14" width="6.7265625" bestFit="1" customWidth="1"/>
    <col min="15" max="15" width="7.08984375" bestFit="1" customWidth="1"/>
    <col min="16" max="16" width="11.36328125" bestFit="1" customWidth="1"/>
    <col min="17" max="17" width="16.1796875" bestFit="1" customWidth="1"/>
    <col min="18" max="18" width="10.7265625" bestFit="1" customWidth="1"/>
  </cols>
  <sheetData>
    <row r="3" spans="1:18">
      <c r="A3" s="27" t="s">
        <v>1668</v>
      </c>
      <c r="B3" s="27" t="s">
        <v>1667</v>
      </c>
    </row>
    <row r="4" spans="1:18">
      <c r="A4" s="27" t="s">
        <v>1665</v>
      </c>
      <c r="B4" t="s">
        <v>1657</v>
      </c>
      <c r="C4" t="s">
        <v>1659</v>
      </c>
      <c r="D4" t="s">
        <v>1660</v>
      </c>
      <c r="E4" t="s">
        <v>1652</v>
      </c>
      <c r="F4" t="s">
        <v>1653</v>
      </c>
      <c r="G4" t="s">
        <v>1654</v>
      </c>
      <c r="H4" t="s">
        <v>1674</v>
      </c>
      <c r="I4" t="s">
        <v>1672</v>
      </c>
      <c r="J4" t="s">
        <v>1669</v>
      </c>
      <c r="K4" t="s">
        <v>1670</v>
      </c>
      <c r="L4" t="s">
        <v>1671</v>
      </c>
      <c r="M4" t="s">
        <v>1673</v>
      </c>
      <c r="N4" t="s">
        <v>1655</v>
      </c>
      <c r="O4" t="s">
        <v>1656</v>
      </c>
      <c r="P4" t="s">
        <v>1658</v>
      </c>
      <c r="Q4" t="s">
        <v>1661</v>
      </c>
      <c r="R4" t="s">
        <v>1666</v>
      </c>
    </row>
    <row r="5" spans="1:18">
      <c r="A5" s="28" t="s">
        <v>957</v>
      </c>
      <c r="B5">
        <v>1</v>
      </c>
      <c r="H5">
        <v>1</v>
      </c>
      <c r="I5">
        <v>1</v>
      </c>
      <c r="M5">
        <v>1</v>
      </c>
      <c r="R5">
        <v>4</v>
      </c>
    </row>
    <row r="6" spans="1:18">
      <c r="A6" s="28" t="s">
        <v>38</v>
      </c>
      <c r="C6">
        <v>1</v>
      </c>
      <c r="R6">
        <v>1</v>
      </c>
    </row>
    <row r="7" spans="1:18">
      <c r="A7" s="28" t="s">
        <v>1651</v>
      </c>
      <c r="E7">
        <v>1</v>
      </c>
      <c r="R7">
        <v>1</v>
      </c>
    </row>
    <row r="8" spans="1:18">
      <c r="A8" s="28" t="s">
        <v>960</v>
      </c>
      <c r="C8">
        <v>1</v>
      </c>
      <c r="F8">
        <v>1</v>
      </c>
      <c r="R8">
        <v>2</v>
      </c>
    </row>
    <row r="9" spans="1:18">
      <c r="A9" s="28" t="s">
        <v>940</v>
      </c>
      <c r="H9">
        <v>1</v>
      </c>
      <c r="I9">
        <v>1</v>
      </c>
      <c r="M9">
        <v>1</v>
      </c>
      <c r="R9">
        <v>3</v>
      </c>
    </row>
    <row r="10" spans="1:18">
      <c r="A10" s="28" t="s">
        <v>1023</v>
      </c>
      <c r="G10">
        <v>1</v>
      </c>
      <c r="P10">
        <v>1</v>
      </c>
      <c r="R10">
        <v>2</v>
      </c>
    </row>
    <row r="11" spans="1:18">
      <c r="A11" s="28" t="s">
        <v>961</v>
      </c>
      <c r="F11">
        <v>1</v>
      </c>
      <c r="I11">
        <v>1</v>
      </c>
      <c r="M11">
        <v>1</v>
      </c>
      <c r="R11">
        <v>3</v>
      </c>
    </row>
    <row r="12" spans="1:18">
      <c r="A12" s="28" t="s">
        <v>968</v>
      </c>
      <c r="G12">
        <v>1</v>
      </c>
      <c r="N12">
        <v>1</v>
      </c>
      <c r="O12">
        <v>1</v>
      </c>
      <c r="R12">
        <v>3</v>
      </c>
    </row>
    <row r="13" spans="1:18">
      <c r="A13" s="28" t="s">
        <v>1663</v>
      </c>
      <c r="K13">
        <v>1</v>
      </c>
      <c r="R13">
        <v>1</v>
      </c>
    </row>
    <row r="14" spans="1:18">
      <c r="A14" s="28" t="s">
        <v>1664</v>
      </c>
      <c r="L14">
        <v>1</v>
      </c>
      <c r="R14">
        <v>1</v>
      </c>
    </row>
    <row r="15" spans="1:18">
      <c r="A15" s="28" t="s">
        <v>43</v>
      </c>
      <c r="D15">
        <v>1</v>
      </c>
      <c r="R15">
        <v>1</v>
      </c>
    </row>
    <row r="16" spans="1:18">
      <c r="A16" s="28" t="s">
        <v>125</v>
      </c>
      <c r="C16">
        <v>1</v>
      </c>
      <c r="R16">
        <v>1</v>
      </c>
    </row>
    <row r="17" spans="1:18">
      <c r="A17" s="28" t="s">
        <v>1195</v>
      </c>
      <c r="B17">
        <v>1</v>
      </c>
      <c r="G17">
        <v>1</v>
      </c>
      <c r="P17">
        <v>1</v>
      </c>
      <c r="R17">
        <v>3</v>
      </c>
    </row>
    <row r="18" spans="1:18">
      <c r="A18" s="28" t="s">
        <v>84</v>
      </c>
      <c r="F18">
        <v>1</v>
      </c>
      <c r="I18">
        <v>1</v>
      </c>
      <c r="M18">
        <v>1</v>
      </c>
      <c r="Q18">
        <v>1</v>
      </c>
      <c r="R18">
        <v>4</v>
      </c>
    </row>
    <row r="19" spans="1:18">
      <c r="A19" s="28" t="s">
        <v>1113</v>
      </c>
      <c r="J19">
        <v>1</v>
      </c>
      <c r="R19">
        <v>1</v>
      </c>
    </row>
    <row r="20" spans="1:18">
      <c r="A20" s="28" t="s">
        <v>1675</v>
      </c>
      <c r="J20">
        <v>1</v>
      </c>
      <c r="R20">
        <v>1</v>
      </c>
    </row>
    <row r="21" spans="1:18">
      <c r="A21" s="28" t="s">
        <v>1199</v>
      </c>
      <c r="B21">
        <v>1</v>
      </c>
      <c r="G21">
        <v>1</v>
      </c>
      <c r="R21">
        <v>2</v>
      </c>
    </row>
    <row r="22" spans="1:18">
      <c r="A22" s="28" t="s">
        <v>49</v>
      </c>
      <c r="C22">
        <v>1</v>
      </c>
      <c r="R22">
        <v>1</v>
      </c>
    </row>
    <row r="23" spans="1:18">
      <c r="A23" s="28" t="s">
        <v>153</v>
      </c>
      <c r="C23">
        <v>1</v>
      </c>
      <c r="R23">
        <v>1</v>
      </c>
    </row>
    <row r="24" spans="1:18">
      <c r="A24" s="28" t="s">
        <v>89</v>
      </c>
      <c r="G24">
        <v>1</v>
      </c>
      <c r="R24">
        <v>1</v>
      </c>
    </row>
    <row r="25" spans="1:18">
      <c r="A25" s="28" t="s">
        <v>990</v>
      </c>
      <c r="G25">
        <v>1</v>
      </c>
      <c r="R25">
        <v>1</v>
      </c>
    </row>
    <row r="26" spans="1:18">
      <c r="A26" s="28" t="s">
        <v>315</v>
      </c>
      <c r="B26">
        <v>1</v>
      </c>
      <c r="C26">
        <v>1</v>
      </c>
      <c r="I26">
        <v>1</v>
      </c>
      <c r="M26">
        <v>1</v>
      </c>
      <c r="P26">
        <v>1</v>
      </c>
      <c r="R26">
        <v>5</v>
      </c>
    </row>
    <row r="27" spans="1:18">
      <c r="A27" s="28" t="s">
        <v>1662</v>
      </c>
      <c r="J27">
        <v>1</v>
      </c>
      <c r="R27">
        <v>1</v>
      </c>
    </row>
    <row r="28" spans="1:18">
      <c r="A28" s="28" t="s">
        <v>1666</v>
      </c>
      <c r="B28">
        <v>4</v>
      </c>
      <c r="C28">
        <v>6</v>
      </c>
      <c r="D28">
        <v>1</v>
      </c>
      <c r="E28">
        <v>1</v>
      </c>
      <c r="F28">
        <v>3</v>
      </c>
      <c r="G28">
        <v>6</v>
      </c>
      <c r="H28">
        <v>2</v>
      </c>
      <c r="I28">
        <v>5</v>
      </c>
      <c r="J28">
        <v>3</v>
      </c>
      <c r="K28">
        <v>1</v>
      </c>
      <c r="L28">
        <v>1</v>
      </c>
      <c r="M28">
        <v>5</v>
      </c>
      <c r="N28">
        <v>1</v>
      </c>
      <c r="O28">
        <v>1</v>
      </c>
      <c r="P28">
        <v>3</v>
      </c>
      <c r="Q28">
        <v>1</v>
      </c>
      <c r="R28">
        <v>44</v>
      </c>
    </row>
  </sheetData>
  <pageMargins left="0.7" right="0.7" top="0.75" bottom="0.75" header="0.3" footer="0.3"/>
  <pageSetup orientation="portrait" horizontalDpi="0" verticalDpi="0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DEF77-0A73-437F-AF61-6691330407EF}">
  <dimension ref="A1:B47"/>
  <sheetViews>
    <sheetView topLeftCell="A4" workbookViewId="0">
      <selection activeCell="A26" sqref="A26"/>
    </sheetView>
  </sheetViews>
  <sheetFormatPr defaultColWidth="12.7265625" defaultRowHeight="14.5"/>
  <cols>
    <col min="1" max="1" width="21.6328125" style="4" bestFit="1" customWidth="1"/>
    <col min="2" max="2" width="16.08984375" bestFit="1" customWidth="1"/>
  </cols>
  <sheetData>
    <row r="1" spans="1:2">
      <c r="A1" s="23" t="s">
        <v>1566</v>
      </c>
      <c r="B1" s="23" t="s">
        <v>1650</v>
      </c>
    </row>
    <row r="2" spans="1:2">
      <c r="A2" s="4" t="s">
        <v>940</v>
      </c>
      <c r="B2" t="s">
        <v>1674</v>
      </c>
    </row>
    <row r="3" spans="1:2">
      <c r="A3" s="4" t="s">
        <v>940</v>
      </c>
      <c r="B3" t="s">
        <v>1672</v>
      </c>
    </row>
    <row r="4" spans="1:2">
      <c r="A4" s="4" t="s">
        <v>940</v>
      </c>
      <c r="B4" t="s">
        <v>1673</v>
      </c>
    </row>
    <row r="5" spans="1:2">
      <c r="A5" s="4" t="s">
        <v>1651</v>
      </c>
      <c r="B5" t="s">
        <v>1652</v>
      </c>
    </row>
    <row r="6" spans="1:2">
      <c r="A6" s="4" t="s">
        <v>957</v>
      </c>
      <c r="B6" t="s">
        <v>1674</v>
      </c>
    </row>
    <row r="7" spans="1:2">
      <c r="A7" s="4" t="s">
        <v>957</v>
      </c>
      <c r="B7" t="s">
        <v>1672</v>
      </c>
    </row>
    <row r="8" spans="1:2">
      <c r="A8" s="4" t="s">
        <v>957</v>
      </c>
      <c r="B8" t="s">
        <v>1673</v>
      </c>
    </row>
    <row r="9" spans="1:2">
      <c r="A9" s="4" t="s">
        <v>957</v>
      </c>
      <c r="B9" s="2" t="s">
        <v>1657</v>
      </c>
    </row>
    <row r="10" spans="1:2">
      <c r="A10" s="4" t="s">
        <v>960</v>
      </c>
      <c r="B10" t="s">
        <v>1659</v>
      </c>
    </row>
    <row r="11" spans="1:2">
      <c r="A11" s="4" t="s">
        <v>960</v>
      </c>
      <c r="B11" t="s">
        <v>1653</v>
      </c>
    </row>
    <row r="12" spans="1:2">
      <c r="A12" s="4" t="s">
        <v>961</v>
      </c>
      <c r="B12" t="s">
        <v>1672</v>
      </c>
    </row>
    <row r="13" spans="1:2">
      <c r="A13" s="4" t="s">
        <v>961</v>
      </c>
      <c r="B13" t="s">
        <v>1673</v>
      </c>
    </row>
    <row r="14" spans="1:2">
      <c r="A14" s="4" t="s">
        <v>961</v>
      </c>
      <c r="B14" t="s">
        <v>1653</v>
      </c>
    </row>
    <row r="15" spans="1:2">
      <c r="A15" s="4" t="s">
        <v>968</v>
      </c>
      <c r="B15" t="s">
        <v>1654</v>
      </c>
    </row>
    <row r="16" spans="1:2">
      <c r="A16" s="4" t="s">
        <v>968</v>
      </c>
      <c r="B16" t="s">
        <v>1655</v>
      </c>
    </row>
    <row r="17" spans="1:2">
      <c r="A17" s="4" t="s">
        <v>968</v>
      </c>
      <c r="B17" t="s">
        <v>1656</v>
      </c>
    </row>
    <row r="18" spans="1:2">
      <c r="A18" s="4" t="s">
        <v>990</v>
      </c>
      <c r="B18" t="s">
        <v>1654</v>
      </c>
    </row>
    <row r="19" spans="1:2">
      <c r="A19" s="4" t="s">
        <v>1195</v>
      </c>
      <c r="B19" t="s">
        <v>1654</v>
      </c>
    </row>
    <row r="20" spans="1:2">
      <c r="A20" s="4" t="s">
        <v>1195</v>
      </c>
      <c r="B20" s="2" t="s">
        <v>1657</v>
      </c>
    </row>
    <row r="21" spans="1:2">
      <c r="A21" s="4" t="s">
        <v>1195</v>
      </c>
      <c r="B21" t="s">
        <v>1658</v>
      </c>
    </row>
    <row r="22" spans="1:2">
      <c r="A22" s="4" t="s">
        <v>1023</v>
      </c>
      <c r="B22" t="s">
        <v>1654</v>
      </c>
    </row>
    <row r="23" spans="1:2">
      <c r="A23" s="4" t="s">
        <v>1023</v>
      </c>
      <c r="B23" t="s">
        <v>1658</v>
      </c>
    </row>
    <row r="24" spans="1:2">
      <c r="A24" s="4" t="s">
        <v>1199</v>
      </c>
      <c r="B24" t="s">
        <v>1654</v>
      </c>
    </row>
    <row r="25" spans="1:2">
      <c r="A25" s="4" t="s">
        <v>1199</v>
      </c>
      <c r="B25" s="2" t="s">
        <v>1657</v>
      </c>
    </row>
    <row r="26" spans="1:2">
      <c r="A26" s="4" t="s">
        <v>1113</v>
      </c>
      <c r="B26" t="s">
        <v>1669</v>
      </c>
    </row>
    <row r="29" spans="1:2">
      <c r="A29" s="4" t="s">
        <v>38</v>
      </c>
      <c r="B29" t="s">
        <v>1659</v>
      </c>
    </row>
    <row r="30" spans="1:2">
      <c r="A30" s="4" t="s">
        <v>43</v>
      </c>
      <c r="B30" t="s">
        <v>1660</v>
      </c>
    </row>
    <row r="31" spans="1:2">
      <c r="A31" s="4" t="s">
        <v>49</v>
      </c>
      <c r="B31" t="s">
        <v>1659</v>
      </c>
    </row>
    <row r="32" spans="1:2">
      <c r="A32" s="4" t="s">
        <v>84</v>
      </c>
      <c r="B32" t="s">
        <v>1653</v>
      </c>
    </row>
    <row r="33" spans="1:2">
      <c r="A33" s="4" t="s">
        <v>84</v>
      </c>
      <c r="B33" t="s">
        <v>1672</v>
      </c>
    </row>
    <row r="34" spans="1:2">
      <c r="A34" s="4" t="s">
        <v>84</v>
      </c>
      <c r="B34" t="s">
        <v>1673</v>
      </c>
    </row>
    <row r="35" spans="1:2">
      <c r="A35" s="4" t="s">
        <v>84</v>
      </c>
      <c r="B35" t="s">
        <v>1661</v>
      </c>
    </row>
    <row r="36" spans="1:2">
      <c r="A36" s="4" t="s">
        <v>89</v>
      </c>
      <c r="B36" t="s">
        <v>1654</v>
      </c>
    </row>
    <row r="37" spans="1:2">
      <c r="A37" s="4" t="s">
        <v>1662</v>
      </c>
      <c r="B37" t="s">
        <v>1669</v>
      </c>
    </row>
    <row r="38" spans="1:2">
      <c r="A38" s="4" t="s">
        <v>125</v>
      </c>
      <c r="B38" t="s">
        <v>1659</v>
      </c>
    </row>
    <row r="39" spans="1:2">
      <c r="A39" s="4" t="s">
        <v>1663</v>
      </c>
      <c r="B39" t="s">
        <v>1670</v>
      </c>
    </row>
    <row r="40" spans="1:2">
      <c r="A40" s="4" t="s">
        <v>153</v>
      </c>
      <c r="B40" t="s">
        <v>1659</v>
      </c>
    </row>
    <row r="41" spans="1:2">
      <c r="A41" s="4" t="s">
        <v>1664</v>
      </c>
      <c r="B41" t="s">
        <v>1671</v>
      </c>
    </row>
    <row r="42" spans="1:2">
      <c r="A42" s="4" t="s">
        <v>315</v>
      </c>
      <c r="B42" s="2" t="s">
        <v>1657</v>
      </c>
    </row>
    <row r="43" spans="1:2">
      <c r="A43" s="4" t="s">
        <v>315</v>
      </c>
      <c r="B43" t="s">
        <v>1659</v>
      </c>
    </row>
    <row r="44" spans="1:2">
      <c r="A44" s="4" t="s">
        <v>315</v>
      </c>
      <c r="B44" t="s">
        <v>1658</v>
      </c>
    </row>
    <row r="45" spans="1:2">
      <c r="A45" s="4" t="s">
        <v>315</v>
      </c>
      <c r="B45" t="s">
        <v>1672</v>
      </c>
    </row>
    <row r="46" spans="1:2">
      <c r="A46" s="4" t="s">
        <v>315</v>
      </c>
      <c r="B46" t="s">
        <v>1673</v>
      </c>
    </row>
    <row r="47" spans="1:2">
      <c r="A47" s="4" t="s">
        <v>1675</v>
      </c>
      <c r="B47" t="s">
        <v>1669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Bullshit scroll price tinkering</vt:lpstr>
      <vt:lpstr>Arcane Spells</vt:lpstr>
      <vt:lpstr>Arcane Arrays BG1</vt:lpstr>
      <vt:lpstr>Arcane Arrays IWD</vt:lpstr>
      <vt:lpstr>Arcane Arrays PST</vt:lpstr>
      <vt:lpstr>Priest Spells</vt:lpstr>
      <vt:lpstr>Priest Arrays BG1</vt:lpstr>
      <vt:lpstr>Spell Boost Pivot</vt:lpstr>
      <vt:lpstr>Spell Boosts</vt:lpstr>
      <vt:lpstr>Potions</vt:lpstr>
      <vt:lpstr>Missing Potions</vt:lpstr>
      <vt:lpstr>Mapping Potions</vt:lpstr>
      <vt:lpstr>Potions (IWD2)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Frantz</dc:creator>
  <cp:lastModifiedBy>Erik Frantz</cp:lastModifiedBy>
  <dcterms:created xsi:type="dcterms:W3CDTF">2023-09-22T03:58:01Z</dcterms:created>
  <dcterms:modified xsi:type="dcterms:W3CDTF">2023-11-28T04:40:45Z</dcterms:modified>
</cp:coreProperties>
</file>